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BDF3F689-3469-4BC6-87AB-EB733CC8FD00}"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19">'Hygiene Data'!$GJ$1:$GS$2</definedName>
    <definedName name="myrangeH2">'Hygiene Data'!$V$1:$AE$2</definedName>
    <definedName name="myrangeH20">'Hygiene Data'!$GT$1:$HC$2</definedName>
    <definedName name="myrangeH21">'Hygiene Data'!$HD$1:$HM$2</definedName>
    <definedName name="myrangeH22">'Hygiene Data'!$HN$1:$HW$2</definedName>
    <definedName name="myrangeH23">'Hygiene Data'!$HX$1:$IG$2</definedName>
    <definedName name="myrangeH24">'Hygiene Data'!$IH$1:$IQ$2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19">'Sanitation Data'!$GJ$1:$GS$2</definedName>
    <definedName name="myrangeS2">'Sanitation Data'!$V$1:$AE$2</definedName>
    <definedName name="myrangeS20">'Sanitation Data'!$GT$1:$HC$2</definedName>
    <definedName name="myrangeS21">'Sanitation Data'!$HD$1:$HM$2</definedName>
    <definedName name="myrangeS22">'Sanitation Data'!$HN$1:$HW$2</definedName>
    <definedName name="myrangeS23">'Sanitation Data'!$HX$1:$IG$2</definedName>
    <definedName name="myrangeS24">'Sanitation Data'!$IH$1:$IQ$2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19">'Water Data'!$GJ$1:$GS$2</definedName>
    <definedName name="myrangeW2">'Water Data'!$V$1:$AE$2</definedName>
    <definedName name="myrangeW20">'Water Data'!$GT$1:$HC$2</definedName>
    <definedName name="myrangeW21">'Water Data'!$HD$1:$HM$2</definedName>
    <definedName name="myrangeW22">'Water Data'!$HN$1:$HW$2</definedName>
    <definedName name="myrangeW23">'Water Data'!$HX$1:$IG$2</definedName>
    <definedName name="myrangeW24">'Water Data'!$IH$1:$IQ$2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<sst xmlns="http://schemas.openxmlformats.org/spreadsheetml/2006/main" xmlns:r="http://schemas.openxmlformats.org/officeDocument/2006/relationships" xmlns:xdr="http://schemas.openxmlformats.org/drawingml/2006/spreadsheetDrawing" count="4153" uniqueCount="378">
  <si>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</si>
  <si>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</si>
  <si>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</si>
  <si>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</si>
  <si>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</si>
  <si>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</si>
  <si>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</si>
  <si>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</si>
  <si>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</si>
  <si>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</si>
  <si>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</si>
  <si>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</si>
  <si>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</si>
  <si>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</si>
  <si>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</si>
  <si>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</si>
  <si>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</si>
  <si>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</si>
  <si>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</si>
  <si>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</si>
  <si>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</si>
  <si>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</si>
  <si>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</si>
  <si>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</si>
  <si>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</si>
  <si>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</si>
  <si>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</si>
  <si>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</si>
  <si>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</si>
  <si>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</si>
  <si>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</si>
  <si>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</si>
  <si>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</si>
  <si>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</si>
  <si>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</si>
  <si>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</si>
  <si>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</si>
  <si>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</si>
  <si>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</si>
  <si>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</si>
  <si>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</si>
  <si>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</si>
  <si>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</si>
  <si>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</si>
  <si>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</si>
  <si>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</si>
  <si>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</si>
  <si>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</si>
  <si>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</si>
  <si>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</si>
  <si>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</si>
  <si>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</si>
  <si>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</si>
  <si>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</si>
  <si>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</si>
  <si>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</si>
  <si>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</si>
  <si>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</si>
  <si>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</si>
  <si>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</si>
  <si>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</si>
  <si>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</si>
  <si>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</si>
  <si>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</si>
  <si>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</si>
  <si>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</si>
  <si>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</si>
  <si>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</si>
  <si>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</si>
  <si>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</si>
  <si>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</si>
  <si>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</si>
  <si>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</si>
  <si>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</si>
  <si>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</si>
  <si>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</si>
  <si>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</si>
  <si>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</si>
  <si>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</si>
  <si>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</si>
  <si>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</si>
  <si>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</si>
  <si>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</si>
  <si>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</si>
  <si>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</si>
  <si>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</si>
  <si>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</si>
  <si>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</si>
  <si>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</si>
  <si>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</si>
  <si>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</si>
  <si>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</si>
  <si>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</si>
  <si>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</si>
  <si>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</si>
  <si>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</si>
  <si>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</si>
  <si>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</si>
  <si>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</si>
  <si>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</si>
  <si>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</si>
  <si>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</si>
  <si>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</si>
  <si>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</si>
  <si>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</si>
  <si>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</si>
  <si>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</si>
  <si>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</si>
  <si>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</si>
  <si>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</si>
  <si>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</si>
  <si>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</si>
  <si>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</si>
  <si>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</si>
  <si>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</si>
  <si>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</si>
  <si>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</si>
  <si>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</si>
  <si>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</si>
  <si>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</si>
  <si>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</si>
  <si>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</si>
  <si>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</si>
  <si>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</si>
  <si>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</si>
  <si>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</si>
  <si>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</si>
  <si>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</si>
  <si>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</si>
  <si>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</si>
  <si>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</si>
  <si>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</si>
  <si>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</si>
  <si>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</si>
  <si>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</si>
  <si>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</si>
  <si>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</si>
  <si>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</si>
  <si>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</si>
  <si>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</si>
  <si>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</si>
  <si>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</si>
  <si>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</si>
  <si>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</si>
  <si>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</si>
  <si>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</si>
  <si>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</si>
  <si>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</si>
  <si>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</si>
  <si>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</si>
  <si>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</si>
  <si>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</si>
  <si>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</si>
  <si>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</si>
  <si>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</si>
  <si>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</si>
  <si>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</si>
  <si>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</si>
  <si>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</si>
  <si>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Costa Rica</t>
  </si>
  <si>
    <t>Compendio Estadistico, Estado de la Education, 2013</t>
  </si>
  <si>
    <t>UNESCO LLECE SERCE</t>
  </si>
  <si>
    <t>UNESCO LLECE TERCE</t>
  </si>
  <si>
    <t>Survey</t>
  </si>
  <si>
    <t>Agua Potable</t>
  </si>
  <si>
    <t>No water data</t>
  </si>
  <si>
    <r>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Missing data (16 of 160) are excluded from the analysis.</t>
    </r>
    <r>
      <rPr>
        <sz val="8"/>
        <color rgb="FFFF0000"/>
        <rFont val="Arial"/>
        <family val="2"/>
      </rPr>
      <t> </t>
    </r>
  </si>
  <si>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
  </si>
  <si>
    <t>Yes</t>
  </si>
  <si>
    <t xml:space="preserve">Basic estimate used </t>
  </si>
  <si>
    <t>Desague</t>
  </si>
  <si>
    <t>Alcantarillado</t>
  </si>
  <si>
    <t>Inodoros en buen estado</t>
  </si>
  <si>
    <t>Banos en buen estado</t>
  </si>
  <si>
    <t>Estimated from 'inodoros en buen estado'</t>
  </si>
  <si>
    <t>Estimated from 'banos en buen estado'</t>
  </si>
  <si>
    <t xml:space="preserve">Values include primary (ciclo I y II) and secondary (ciclo III y education diversificada). The proportion of schools with 'basic' service is estimated based on the proportion of schools with 'inodoros en buen estado' in the absence of additional information. </t>
  </si>
  <si>
    <t>No</t>
  </si>
  <si>
    <t>Lavatorios en buen estado</t>
  </si>
  <si>
    <t xml:space="preserve">Values include primary (ciclo I y II) and secondary (ciclo III y education diversificada). It's assumed that facilities in good condition implies that water is available (functional). </t>
  </si>
  <si>
    <t>No handwashing data</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</si>
  <si>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to estimate improved sanitation since only 'desague' is included, which excludes a number of 'improved' facility types.. Missing data (16 of 160) are excluded from the analysis. </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</si>
  <si>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to estimate improved sanitation since only 'alcantarillado' is included, which excludes a number of 'improved' facility types 'Banos en buen estado' are used as a rough estimate for improved and usable facilities, which is assumed to estimate 'basic' coverage in the absence of other data. The estimates for basic are not used since national census data are available.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</si>
  <si>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</si>
  <si>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</si>
  <si>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</si>
  <si>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</si>
  <si>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</si>
  <si>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</si>
  <si>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</si>
  <si>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</si>
  <si>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</si>
  <si>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</si>
  <si>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</si>
  <si>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</si>
  <si>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</si>
  <si>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 xml:space="preserve">A y A </t>
  </si>
  <si>
    <t>Acueducto de Empresa o Cooperativa</t>
  </si>
  <si>
    <t>Acueducto Municipal</t>
  </si>
  <si>
    <t>Acueducto Rural o Comunal</t>
  </si>
  <si>
    <t>Pozo</t>
  </si>
  <si>
    <t>Rio</t>
  </si>
  <si>
    <t>Otra fuente</t>
  </si>
  <si>
    <t>EMIS</t>
  </si>
  <si>
    <t>At least one inodoro bueno</t>
  </si>
  <si>
    <t>At least two inodoros</t>
  </si>
  <si>
    <t>At lease two inodoros buenos</t>
  </si>
  <si>
    <t>Improved, usable &amp; single-sex</t>
  </si>
  <si>
    <t xml:space="preserve">In the absence of specific data on single-sex, basic is estimated based on schools with two or more facilities as a proxy for single-sex. </t>
  </si>
  <si>
    <t>Lavatorios</t>
  </si>
  <si>
    <t>UNESCO UIS (data.uis.unesco.org)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</si>
  <si>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</si>
  <si>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</si>
  <si>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</si>
  <si>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</si>
  <si>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</si>
  <si>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</si>
  <si>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</si>
  <si>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</si>
  <si>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</si>
  <si>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</si>
  <si>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</si>
  <si>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</si>
  <si>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</si>
  <si>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</si>
  <si>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</si>
  <si>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</si>
  <si>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</si>
  <si>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</si>
  <si>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</si>
  <si>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</si>
  <si>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</si>
  <si>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</si>
  <si>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</si>
  <si>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</si>
  <si>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</si>
  <si>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</si>
  <si>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</si>
  <si>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</si>
  <si>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</si>
  <si>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</si>
  <si>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</si>
  <si>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</si>
  <si>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Alcantarillado sanitario</t>
  </si>
  <si>
    <t>Tanque séptico</t>
  </si>
  <si>
    <t>Pozo negro</t>
  </si>
  <si>
    <t>Otra salida</t>
  </si>
  <si>
    <t xml:space="preserve">Salida Directa a Asequia, rio o estero  </t>
  </si>
  <si>
    <t>Acueducto A y A</t>
  </si>
  <si>
    <t>Empresa o Cooperativa</t>
  </si>
  <si>
    <t>Acueducto Rural o comunal</t>
  </si>
  <si>
    <t>Río o Quebrada</t>
  </si>
  <si>
    <t>No hygiene data available for secondary schools in 2016. The national, rural and urban estimates are based on pre-primary and primary schools.</t>
  </si>
  <si>
    <t>In the absence of specific data on single-sex, basic is estimated based on schools with two or more facilities as a proxy for single-sex. No data available for toilet conditions in secondary schools in 2016. The national, rural and urban estimates are based on pre-primary and primary schools.</t>
  </si>
  <si>
    <t>Ministerio de Educación Pública (MEP) 2014-18 base de datos (http://www.mep.go.cr/indicadores_edu/autotabulaciones.html)</t>
  </si>
  <si>
    <t>In the absence of specific data on single-sex, basic is estimated based on schools with two or more facilities as a proxy for single-sex.</t>
  </si>
  <si>
    <t>The secondary school estimate is based on coverage in lower and upper secondary schools and the school age population for each level. The national estimate is based on coverage in primary and secondary schools and the number of schools from the 2018 EMIS.</t>
  </si>
  <si>
    <t>The secondary school estimate is based on coverage in lower and upper secondary schools and the school age population for each level. The national estimate is based on coverage in primary and secondary schools and the number of schools from the 2016 EMIS.</t>
  </si>
  <si>
    <t>Values in grey text are imputed based on linear regression</t>
  </si>
  <si>
    <t>The secondary school estimate is based on coverage in lower and upper secondary schools and the school age population for each level. The national estimate is based on coverage in primary and secondary schools and the number of schools from the 2018 EMIS. Estimates are not used since data from a primary source (EMIS18) are available.</t>
  </si>
  <si>
    <t>The secondary school estimate is based on coverage in lower and upper secondary schools and the school age population for each level. The national estimate is based on coverage in primary and secondary schools and the number of schools from the 2016 EMIS. Estimates are not used since data from a primary source (EMIS16) are available.</t>
  </si>
  <si>
    <t>The secondary school estimate is based on coverage in lower and upper secondary schools and the school age population for each level. The national estimate is based on coverage in primary and secondary schools and the number of schools from the 2017 EMIS.</t>
  </si>
  <si>
    <t>Single-sex basic sanitation</t>
  </si>
  <si>
    <t>The secondary school estimate is based on coverage in lower and upper secondary schools and the school age population for each level. There are no data on primary schools. Estimates are not used since data from a primary source (EMIS17) are available.</t>
  </si>
  <si>
    <t>The national estimate is based on coverage in primary schools in the absence of additional information.</t>
  </si>
  <si>
    <t>CRI_2003_EMIS</t>
  </si>
  <si>
    <t>CRI_2004_EMIS</t>
  </si>
  <si>
    <t>CRI_2005_EMIS</t>
  </si>
  <si>
    <t>CRI_2006_EMIS</t>
  </si>
  <si>
    <t>CRI_2006_LLECE</t>
  </si>
  <si>
    <t>CRI_2007_EMIS</t>
  </si>
  <si>
    <t>CRI_2008_EMIS</t>
  </si>
  <si>
    <t>CRI_2009_EMIS</t>
  </si>
  <si>
    <t>CRI_2010_EMIS</t>
  </si>
  <si>
    <t>CRI_2011_EMIS</t>
  </si>
  <si>
    <t>CRI_2013_LLECE</t>
  </si>
  <si>
    <t>CRI_2014_EMIS</t>
  </si>
  <si>
    <t>CRI_2015_EMIS</t>
  </si>
  <si>
    <t>CRI_2016_EMIS</t>
  </si>
  <si>
    <t>CRI_2016_UIS</t>
  </si>
  <si>
    <t>CRI_2017_EMIS</t>
  </si>
  <si>
    <t>CRI_2017_UIS</t>
  </si>
  <si>
    <t>CRI_2018_EMIS</t>
  </si>
  <si>
    <t>CRI_2018_UIS</t>
  </si>
  <si>
    <t>2003</t>
  </si>
  <si>
    <t>2004</t>
  </si>
  <si>
    <t>2005</t>
  </si>
  <si>
    <t>2006</t>
  </si>
  <si>
    <t>2007</t>
  </si>
  <si>
    <t>2008</t>
  </si>
  <si>
    <t>2009</t>
  </si>
  <si>
    <t>2010</t>
  </si>
  <si>
    <t>2011</t>
  </si>
  <si>
    <t>2013</t>
  </si>
  <si>
    <t>2014</t>
  </si>
  <si>
    <t>2015</t>
  </si>
  <si>
    <t>2016</t>
  </si>
  <si>
    <t>2017</t>
  </si>
  <si>
    <t>2018</t>
  </si>
  <si>
    <t>CRI_2019_EMIS</t>
  </si>
  <si>
    <t>Ministerio de Educación Pública Infraestructura 2014-2020 (http://www.mep.go.cr/indicadores_edu/autotabulaciones.html)</t>
  </si>
  <si>
    <t>Acueducto Rural o Comunal (ASADAS o CAAR)</t>
  </si>
  <si>
    <t>Acueducto de una Empresa o Cooperativa</t>
  </si>
  <si>
    <t>Camión Cisterna</t>
  </si>
  <si>
    <t>Pozo con tanque elevando</t>
  </si>
  <si>
    <t>Pozo sin sistema de extracción de agua</t>
  </si>
  <si>
    <t>Río o quebrada</t>
  </si>
  <si>
    <t>Alcantarillado Sanitario</t>
  </si>
  <si>
    <t>Hueco, pozo negro o letrina</t>
  </si>
  <si>
    <t>Salida directa a acequia, zanja, río o estero</t>
  </si>
  <si>
    <t>CRI_2020_EMIS</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</si>
  <si>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</si>
  <si>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</si>
  <si>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</si>
  <si>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</si>
  <si>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</si>
  <si>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</si>
  <si>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</si>
  <si>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</si>
  <si>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</si>
  <si>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</si>
  <si>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</si>
  <si>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</si>
  <si>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</si>
  <si>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</si>
  <si>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</si>
  <si>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</si>
  <si>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No data available for 'no facility' in pre-primary schools.</t>
  </si>
  <si>
    <t>CRI_2019_UIS</t>
  </si>
  <si>
    <t>The secondary school estimate is based on coverage in lower and upper secondary schools and the school age population for each level. The national estimate is based on coverage in primary and secondary schools and the number of schools from the 2019 EMIS.</t>
  </si>
  <si>
    <t>CRI_2020_UIS</t>
  </si>
  <si>
    <t>The secondary school estimate is based on coverage in lower and upper secondary schools and the school age population for each level. The national estimate is based on coverage in primary and secondary schools and the number of schools from the 2020 EMIS.</t>
  </si>
  <si>
    <t>The secondary school estimate is based on coverage in lower and upper secondary schools and the school age population for each level. The national estimate is based on coverage in primary and secondary schools and the number of schools from the 2019 EMIS. Estimates are not used since data from a primary source (EMIS19) are available.</t>
  </si>
  <si>
    <t>The secondary school estimate is based on coverage in lower and upper secondary schools and the school age population for each level. The national estimate is based on coverage in primary and secondary schools and the number of schools from the 2020 EMIS. Estimates are not used since data from a primary source (EMIS20) are available.</t>
  </si>
  <si>
    <t>The secondary school estimate is based on coverage in lower and upper secondary schools and the school age population for each level. The national estimate is based on coverage in primary and secondary schools and the number of schools from the 2020 EMIS. Not used for basic water as appears to be based on EMIS which refers to improved.</t>
  </si>
  <si>
    <t>The secondary school estimate is based on coverage in lower and upper secondary schools and the school age population for each level. The national estimate is based on coverage in primary and secondary schools and the number of schools from the 2019 EMIS. Not used for basic water as appears to be based on EMIS which refers to improved.</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</si>
  <si>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</si>
  <si>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</si>
  <si>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</si>
  <si>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</si>
  <si>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</si>
  <si>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</si>
  <si>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CRI_2019_LLECE</t>
  </si>
  <si>
    <t xml:space="preserve">Estudio Regional Comparativo y Explicativo (ERCE 2019): https://www.unesco.org/es/articles/estudio-regional-comparativo-y-explicativo-erce-2019 </t>
  </si>
  <si>
    <t>Agua potable</t>
  </si>
  <si>
    <t xml:space="preserve">The data are based on a random sample from all schools with grades 3 and 6 in the country. Some of these schools also offer secondary school levels and are included as secondary school data above. It is unclear if some of the schools may also include pre-primary levels. Missing data (&lt;1%) are not included in the estimate. Unweighted data are used. </t>
  </si>
  <si>
    <t/>
  </si>
  <si>
    <t>Estimated from banos en buen estado</t>
  </si>
  <si>
    <t>Desague o alcantarillado</t>
  </si>
  <si>
    <t xml:space="preserve">Other </t>
  </si>
  <si>
    <t xml:space="preserve">The data are based on a random sample from all schools with grades 3 and 6 in the country.  Some of these schools also offer secondary school levels and are counted as secondary schools. It is unclear if some of the schools also include pre-primary levels. Missing data (1% for type and 2% for state) are excluded from the analysis. The data are not used as an estimate for improved since only 'desague o alcantarillado' is included, which excludes a number of 'improved' facility types.  For domains where coverage of alcantarillado is at least 90%, the remaining schools are assumed to have other facility types of which 50% are improved. 'Banos en buen estado' are used as an estimate for improved and usable facilities, which is assumed to estimate 'basic' coverage in the absence of other data. Unweighted data are used. </t>
  </si>
  <si>
    <t xml:space="preserve">Facility with water </t>
  </si>
  <si>
    <t xml:space="preserve">Facility with soap </t>
  </si>
  <si>
    <t>No data on hygiene.</t>
  </si>
  <si>
    <t>CRI_2021_EMIS</t>
  </si>
  <si>
    <t>Infraestructura en escuelas y colegios públicos 2021</t>
  </si>
  <si>
    <t>Pozo con tanque elevado</t>
  </si>
  <si>
    <t>Hidrante</t>
  </si>
  <si>
    <t>Río, quebra-da o naciente</t>
  </si>
  <si>
    <t>Lluvia u otro</t>
  </si>
  <si>
    <t>Alcantarilla o Cloaca</t>
  </si>
  <si>
    <t>Tanque Séptico</t>
  </si>
  <si>
    <t>Tanque Séptico con tratamiento (fosa biológica)</t>
  </si>
  <si>
    <t>Tiene salida directa a acequia, zanja, río o estero</t>
  </si>
  <si>
    <t>Es de hueco, pozo negro o letrina</t>
  </si>
  <si>
    <t>Data are also available on single-sex toilets and toilet condition but the data are presented as the total number of toilets rather than the proportion of schools. The values can therefore not be used to calculate the proportion of schools with single-sex toilets in good condition without further information.</t>
  </si>
  <si>
    <t xml:space="preserve">Data on handwashing facilities are reported as proportion of facilities rather than proportion of schools. The data can therefore not be used to calculate the proportion of schools with service. </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</si>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</sst>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6">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2117069002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21170690023"/>
      </left>
      <right/>
      <top/>
      <bottom/>
      <diagonal/>
    </border>
    <border>
      <left style="dotted">
        <color theme="0" tint="-0.04892117069002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2"/>
    <xf numFmtId="0" fontId="15" fillId="0" borderId="72"/>
    <xf numFmtId="0" fontId="15" fillId="0" borderId="72"/>
    <xf numFmtId="0" fontId="19" fillId="0" borderId="72"/>
    <xf numFmtId="0" fontId="50" fillId="0" borderId="72" applyNumberFormat="false" applyFill="false" applyBorder="false" applyAlignment="false" applyProtection="false"/>
    <xf numFmtId="0" fontId="22" fillId="0" borderId="72" applyNumberFormat="false" applyFill="false" applyBorder="false" applyAlignment="false" applyProtection="false"/>
    <xf numFmtId="0" fontId="58" fillId="20" borderId="72">
      <alignment horizontal="center" vertical="center"/>
    </xf>
    <xf numFmtId="0" fontId="86" fillId="0" borderId="0" applyNumberFormat="false" applyFill="false" applyBorder="false" applyAlignment="false" applyProtection="false"/>
    <xf numFmtId="0" fontId="19" fillId="0" borderId="93"/>
    <xf numFmtId="0" fontId="15" fillId="0" borderId="93"/>
    <xf numFmtId="0" fontId="19" fillId="0" borderId="93"/>
  </cellStyleXfs>
  <cellXfs count="1050">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3" fillId="0" borderId="10" xfId="0" applyFont="true" applyBorder="true" applyAlignment="true">
      <alignment horizontal="left" vertical="center" wrapText="true"/>
    </xf>
    <xf numFmtId="0" fontId="62" fillId="0" borderId="10" xfId="0" applyFont="true" applyBorder="true" applyAlignment="true">
      <alignment horizontal="left" vertical="center" wrapText="true"/>
    </xf>
    <xf numFmtId="0" fontId="62" fillId="0" borderId="24" xfId="0" applyFont="true" applyBorder="true" applyAlignment="true">
      <alignment horizontal="left" vertical="center" wrapText="true"/>
    </xf>
    <xf numFmtId="1" fontId="0" fillId="0" borderId="0" xfId="0" applyNumberFormat="true" applyFill="true" applyBorder="true"/>
    <xf numFmtId="0" fontId="3" fillId="0" borderId="25" xfId="0" applyFont="true" applyBorder="true" applyAlignment="true">
      <alignment horizontal="center" vertical="center" wrapText="true"/>
    </xf>
    <xf numFmtId="0" fontId="4" fillId="2" borderId="7" xfId="0" applyFont="true" applyFill="true" applyBorder="true" applyAlignment="true">
      <alignment horizontal="left" vertical="center"/>
    </xf>
    <xf numFmtId="164" fontId="3" fillId="0" borderId="8" xfId="0" applyNumberFormat="true" applyFont="true" applyFill="true" applyBorder="true" applyAlignment="true">
      <alignment horizontal="center" vertical="center"/>
    </xf>
    <xf numFmtId="0" fontId="3" fillId="0" borderId="22"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164" fontId="3" fillId="2" borderId="2" xfId="0" applyNumberFormat="true" applyFont="true" applyFill="true" applyBorder="true" applyAlignment="true">
      <alignment horizontal="left" vertical="center"/>
    </xf>
    <xf numFmtId="164" fontId="3" fillId="2" borderId="24" xfId="0" applyNumberFormat="true" applyFont="true" applyFill="true" applyBorder="true" applyAlignment="true">
      <alignment horizontal="left" vertical="center"/>
    </xf>
    <xf numFmtId="164" fontId="3" fillId="0" borderId="2" xfId="0" applyNumberFormat="true" applyFont="true" applyFill="true" applyBorder="true" applyAlignment="true">
      <alignment horizontal="left" vertical="center"/>
    </xf>
    <xf numFmtId="0" fontId="0" fillId="0" borderId="23" xfId="0" applyBorder="true" applyAlignment="true">
      <alignment horizontal="left" vertical="center"/>
    </xf>
    <xf numFmtId="0" fontId="6" fillId="0" borderId="23" xfId="0" applyFont="true" applyBorder="true"/>
    <xf numFmtId="0" fontId="6" fillId="2" borderId="23" xfId="0" applyFont="true" applyFill="true" applyBorder="true"/>
    <xf numFmtId="0" fontId="3" fillId="0" borderId="22" xfId="0" applyFont="true" applyBorder="true" applyAlignment="true">
      <alignment horizontal="center" vertical="center" wrapText="true"/>
    </xf>
    <xf numFmtId="0" fontId="6" fillId="0" borderId="23" xfId="0" applyFont="true" applyBorder="true" applyAlignment="true">
      <alignment vertical="center"/>
    </xf>
    <xf numFmtId="0" fontId="0" fillId="0" borderId="23" xfId="0" applyBorder="true" applyAlignment="true">
      <alignmen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62" fillId="0" borderId="24" xfId="0" applyFont="true" applyBorder="true" applyAlignment="true">
      <alignment horizontal="left"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3" fillId="0" borderId="63" xfId="0" applyNumberFormat="true" applyFont="true" applyFill="true" applyBorder="true" applyAlignment="true">
      <alignment horizontal="center" vertical="center"/>
    </xf>
    <xf numFmtId="0" fontId="62" fillId="0" borderId="24" xfId="0" applyFont="true" applyBorder="true" applyAlignment="true">
      <alignment horizontal="left" vertical="center" wrapText="true"/>
    </xf>
    <xf numFmtId="1" fontId="3" fillId="0" borderId="64" xfId="0" applyNumberFormat="true" applyFont="true" applyFill="true" applyBorder="true" applyAlignment="true">
      <alignment horizontal="center" vertical="center"/>
    </xf>
    <xf numFmtId="1" fontId="66" fillId="29" borderId="65" xfId="0" applyNumberFormat="true" applyFont="true" applyFill="true" applyBorder="true" applyAlignment="true" applyProtection="true">
      <alignment horizontal="center" vertical="center"/>
    </xf>
    <xf numFmtId="1" fontId="67" fillId="30" borderId="66" xfId="0" applyNumberFormat="true" applyFont="true" applyFill="true" applyBorder="true" applyAlignment="true" applyProtection="true">
      <alignment horizontal="center" vertical="center"/>
    </xf>
    <xf numFmtId="164" fontId="73" fillId="36" borderId="67" xfId="0" applyNumberFormat="true" applyFont="true" applyFill="true" applyBorder="true" applyAlignment="true" applyProtection="true">
      <alignment horizontal="center" vertical="center"/>
    </xf>
    <xf numFmtId="0" fontId="74" fillId="37" borderId="68" xfId="0" applyNumberFormat="true" applyFont="true" applyFill="true" applyBorder="true" applyAlignment="true" applyProtection="true">
      <alignment horizontal="center" vertical="center"/>
    </xf>
    <xf numFmtId="0" fontId="75" fillId="38" borderId="69" xfId="0" applyNumberFormat="true" applyFont="true" applyFill="true" applyBorder="true" applyAlignment="true" applyProtection="true">
      <alignment horizontal="center" vertical="center"/>
    </xf>
    <xf numFmtId="0" fontId="76" fillId="39" borderId="70" xfId="0" applyNumberFormat="true" applyFont="true" applyFill="true" applyBorder="true" applyAlignment="true" applyProtection="true">
      <alignment horizontal="center" vertical="center"/>
    </xf>
    <xf numFmtId="0" fontId="77" fillId="40" borderId="71" xfId="0" applyNumberFormat="true" applyFont="true" applyFill="true" applyBorder="true" applyAlignment="true" applyProtection="true">
      <alignment horizontal="center" vertical="center"/>
    </xf>
    <xf numFmtId="0" fontId="19" fillId="0" borderId="72" xfId="12"/>
    <xf numFmtId="0" fontId="3" fillId="41" borderId="39" xfId="14" applyFont="true" applyFill="true" applyBorder="true" applyAlignment="true">
      <alignment horizontal="center"/>
    </xf>
    <xf numFmtId="0" fontId="3" fillId="4" borderId="72" xfId="14" applyFont="true" applyFill="true" applyBorder="true" applyAlignment="true">
      <alignment horizontal="center"/>
    </xf>
    <xf numFmtId="0" fontId="3" fillId="28" borderId="72" xfId="14" applyFont="true" applyFill="true" applyBorder="true" applyAlignment="true">
      <alignment horizontal="center"/>
    </xf>
    <xf numFmtId="0" fontId="3" fillId="41" borderId="72" xfId="14" applyFont="true" applyFill="true" applyBorder="true" applyAlignment="true">
      <alignment horizontal="center"/>
    </xf>
    <xf numFmtId="0" fontId="10" fillId="27" borderId="73"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2"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4"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3" xfId="14" applyNumberFormat="true" applyFont="true" applyFill="true" applyBorder="true" applyAlignment="true">
      <alignment horizontal="center" wrapText="true"/>
    </xf>
    <xf numFmtId="0" fontId="19" fillId="0" borderId="72" xfId="12" applyFill="true"/>
    <xf numFmtId="0" fontId="19" fillId="0" borderId="72" xfId="12" applyAlignment="true">
      <alignment horizontal="left"/>
    </xf>
    <xf numFmtId="0" fontId="19" fillId="0" borderId="72" xfId="12" applyAlignment="true">
      <alignment horizontal="center"/>
    </xf>
    <xf numFmtId="0" fontId="19" fillId="0" borderId="72" xfId="12" applyAlignment="true">
      <alignment horizontal="right"/>
    </xf>
    <xf numFmtId="0" fontId="7" fillId="0" borderId="1" xfId="12" applyFont="true" applyFill="true" applyBorder="true"/>
    <xf numFmtId="0" fontId="7" fillId="0" borderId="72" xfId="12" applyFont="true" applyFill="true" applyBorder="true"/>
    <xf numFmtId="0" fontId="19" fillId="0" borderId="3" xfId="12" applyFill="true" applyBorder="true"/>
    <xf numFmtId="0" fontId="7" fillId="0" borderId="72" xfId="12" applyFont="true" applyFill="true"/>
    <xf numFmtId="0" fontId="33" fillId="0" borderId="72" xfId="12" applyFont="true" applyFill="true"/>
    <xf numFmtId="0" fontId="33" fillId="0" borderId="1" xfId="12" applyFont="true" applyFill="true" applyBorder="true"/>
    <xf numFmtId="0" fontId="33" fillId="0" borderId="3" xfId="12" applyFont="true" applyFill="true" applyBorder="true"/>
    <xf numFmtId="0" fontId="33" fillId="0" borderId="72" xfId="12" applyFont="true"/>
    <xf numFmtId="0" fontId="10" fillId="42" borderId="73"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3" xfId="14" applyFont="true" applyFill="true" applyBorder="true" applyAlignment="true">
      <alignment vertical="center" textRotation="90" wrapText="true"/>
    </xf>
    <xf numFmtId="0" fontId="3" fillId="44" borderId="72" xfId="14" applyFont="true" applyFill="true" applyBorder="true" applyAlignment="true">
      <alignment horizontal="center"/>
    </xf>
    <xf numFmtId="0" fontId="10" fillId="42" borderId="74"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4"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3"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2" borderId="10" xfId="0" applyFont="true" applyFill="true" applyBorder="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10" fillId="25" borderId="32" xfId="0" applyFont="true" applyFill="true" applyBorder="true" applyAlignment="true">
      <alignment horizontal="left" vertical="center" wrapText="true"/>
    </xf>
    <xf numFmtId="0" fontId="8" fillId="25" borderId="2" xfId="0" applyFont="true" applyFill="true" applyBorder="true" applyAlignment="true">
      <alignment horizontal="left" vertical="center"/>
    </xf>
    <xf numFmtId="0" fontId="8" fillId="25" borderId="24" xfId="0" applyFont="true" applyFill="true" applyBorder="true" applyAlignment="true">
      <alignment horizontal="left" vertical="center"/>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10" xfId="0" applyFont="true" applyFill="true" applyBorder="true" applyAlignment="true">
      <alignment horizontal="lef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10" fillId="43" borderId="32" xfId="0" applyFont="true" applyFill="true" applyBorder="true" applyAlignment="true">
      <alignment horizontal="left" vertical="center" wrapText="true"/>
    </xf>
    <xf numFmtId="0" fontId="8" fillId="43" borderId="2" xfId="0" applyFont="true" applyFill="true" applyBorder="true" applyAlignment="true">
      <alignment horizontal="center" vertical="center"/>
    </xf>
    <xf numFmtId="0" fontId="8" fillId="43" borderId="8" xfId="0" applyFont="true" applyFill="true" applyBorder="true" applyAlignment="true">
      <alignment horizontal="center" vertical="center"/>
    </xf>
    <xf numFmtId="0" fontId="8" fillId="43" borderId="26" xfId="0" applyFont="true" applyFill="true" applyBorder="true" applyAlignment="true">
      <alignment horizontal="center"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2" xfId="14" applyFont="true" applyFill="true"/>
    <xf numFmtId="0" fontId="11" fillId="2" borderId="72" xfId="14" applyFont="true" applyFill="true"/>
    <xf numFmtId="0" fontId="19" fillId="2" borderId="72" xfId="15" applyFill="true"/>
    <xf numFmtId="0" fontId="19" fillId="0" borderId="72" xfId="15"/>
    <xf numFmtId="0" fontId="20" fillId="2" borderId="72" xfId="14" applyFont="true" applyFill="true" applyAlignment="true">
      <alignment horizontal="center"/>
    </xf>
    <xf numFmtId="0" fontId="19" fillId="2" borderId="72" xfId="15" applyFont="true" applyFill="true"/>
    <xf numFmtId="0" fontId="38" fillId="2" borderId="72" xfId="14" applyFont="true" applyFill="true" applyAlignment="true">
      <alignment horizontal="center" vertical="center" wrapText="true"/>
    </xf>
    <xf numFmtId="0" fontId="7" fillId="2" borderId="72" xfId="14" applyFont="true" applyFill="true" applyAlignment="true">
      <alignment horizontal="left" indent="1"/>
    </xf>
    <xf numFmtId="0" fontId="47" fillId="2" borderId="72" xfId="14" applyFont="true" applyFill="true" applyAlignment="true">
      <alignment horizontal="center" vertical="center" wrapText="true"/>
    </xf>
    <xf numFmtId="0" fontId="21" fillId="2" borderId="72" xfId="14" applyFont="true" applyFill="true" applyAlignment="true">
      <alignment horizontal="center"/>
    </xf>
    <xf numFmtId="0" fontId="48" fillId="2" borderId="72" xfId="14" applyFont="true" applyFill="true" applyAlignment="true">
      <alignment horizontal="center"/>
    </xf>
    <xf numFmtId="0" fontId="65" fillId="40" borderId="72" xfId="13" applyNumberFormat="true" applyFont="true" applyFill="true" applyBorder="true" applyAlignment="true" applyProtection="true">
      <alignment horizontal="center"/>
    </xf>
    <xf numFmtId="0" fontId="19" fillId="2" borderId="72" xfId="15" applyFill="true" applyBorder="true"/>
    <xf numFmtId="0" fontId="11" fillId="2" borderId="72" xfId="14" applyFont="true" applyFill="true" applyBorder="true"/>
    <xf numFmtId="0" fontId="6" fillId="2" borderId="72" xfId="14" applyFont="true" applyFill="true" applyBorder="true" applyAlignment="true">
      <alignment horizontal="center"/>
    </xf>
    <xf numFmtId="0" fontId="28" fillId="2" borderId="72" xfId="14" applyFont="true" applyFill="true" applyBorder="true" applyAlignment="true">
      <alignment horizontal="center"/>
    </xf>
    <xf numFmtId="0" fontId="49" fillId="2" borderId="72" xfId="14" applyFont="true" applyFill="true" applyBorder="true"/>
    <xf numFmtId="0" fontId="51" fillId="2" borderId="72" xfId="16" applyFont="true" applyFill="true" applyBorder="true" applyAlignment="true">
      <alignment horizontal="center"/>
    </xf>
    <xf numFmtId="0" fontId="51" fillId="2" borderId="72" xfId="17" applyFont="true" applyFill="true" applyBorder="true" applyAlignment="true">
      <alignment horizontal="center"/>
    </xf>
    <xf numFmtId="0" fontId="23" fillId="2" borderId="72" xfId="16" applyFont="true" applyFill="true" applyBorder="true" applyAlignment="true">
      <alignment horizontal="center"/>
    </xf>
    <xf numFmtId="0" fontId="27" fillId="2" borderId="72" xfId="14" applyFont="true" applyFill="true" applyBorder="true" applyAlignment="true">
      <alignment horizontal="center"/>
    </xf>
    <xf numFmtId="0" fontId="52" fillId="2" borderId="72" xfId="14" applyFont="true" applyFill="true" applyBorder="true"/>
    <xf numFmtId="0" fontId="53" fillId="2" borderId="72" xfId="16" applyFont="true" applyFill="true" applyBorder="true" applyAlignment="true">
      <alignment horizontal="center"/>
    </xf>
    <xf numFmtId="0" fontId="54" fillId="2" borderId="72" xfId="14" applyFont="true" applyFill="true" applyBorder="true"/>
    <xf numFmtId="0" fontId="55" fillId="2" borderId="72" xfId="14" applyFont="true" applyFill="true" applyBorder="true"/>
    <xf numFmtId="0" fontId="56" fillId="2" borderId="72" xfId="14" applyFont="true" applyFill="true" applyBorder="true"/>
    <xf numFmtId="0" fontId="57" fillId="2" borderId="72" xfId="16" applyFont="true" applyFill="true" applyBorder="true" applyAlignment="true">
      <alignment horizontal="center"/>
    </xf>
    <xf numFmtId="0" fontId="58" fillId="2" borderId="72" xfId="18" applyFill="true">
      <alignment horizontal="center" vertical="center"/>
    </xf>
    <xf numFmtId="0" fontId="59" fillId="45" borderId="72" xfId="18" applyFont="true" applyFill="true">
      <alignment horizontal="center" vertical="center"/>
    </xf>
    <xf numFmtId="0" fontId="2" fillId="2" borderId="72" xfId="14" applyFont="true" applyFill="true"/>
    <xf numFmtId="0" fontId="24" fillId="2" borderId="72" xfId="14" applyFont="true" applyFill="true" applyAlignment="true">
      <alignment horizontal="left" indent="1"/>
    </xf>
    <xf numFmtId="0" fontId="23" fillId="2" borderId="72" xfId="16" applyFont="true" applyFill="true" applyAlignment="true">
      <alignment horizontal="left" indent="1"/>
    </xf>
    <xf numFmtId="0" fontId="25" fillId="2" borderId="72" xfId="14" applyFont="true" applyFill="true" applyAlignment="true">
      <alignment horizontal="left" indent="1"/>
    </xf>
    <xf numFmtId="0" fontId="23" fillId="2" borderId="72" xfId="16" applyFont="true" applyFill="true" applyAlignment="true">
      <alignment horizontal="left" indent="2"/>
    </xf>
    <xf numFmtId="0" fontId="33" fillId="0" borderId="72" xfId="15" applyFont="true"/>
    <xf numFmtId="0" fontId="82" fillId="2" borderId="72"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43" borderId="16" xfId="0" applyFont="true" applyFill="true" applyBorder="true" applyAlignment="true">
      <alignment vertical="center"/>
    </xf>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0" fillId="27" borderId="16"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27" borderId="20" xfId="0" applyFont="true" applyFill="true" applyBorder="true" applyAlignment="true">
      <alignment vertical="center"/>
    </xf>
    <xf numFmtId="0" fontId="80" fillId="42" borderId="15" xfId="0" applyFont="true" applyFill="true" applyBorder="true" applyAlignment="true">
      <alignment vertical="center"/>
    </xf>
    <xf numFmtId="0" fontId="80" fillId="42" borderId="16"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4" xfId="0" applyFont="true" applyFill="true" applyBorder="true" applyAlignment="true">
      <alignment vertical="center"/>
    </xf>
    <xf numFmtId="0" fontId="80" fillId="43" borderId="14"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2" xfId="12" applyFont="true" applyFill="true" applyAlignment="true">
      <alignment horizontal="left"/>
    </xf>
    <xf numFmtId="0" fontId="3" fillId="2" borderId="72" xfId="14" applyFont="true" applyFill="true" applyAlignment="true">
      <alignment horizontal="left"/>
    </xf>
    <xf numFmtId="0" fontId="3" fillId="2" borderId="72" xfId="14" applyFont="true" applyFill="true" applyAlignment="true">
      <alignment horizontal="center"/>
    </xf>
    <xf numFmtId="1" fontId="3" fillId="2" borderId="72" xfId="14" applyNumberFormat="true" applyFont="true" applyFill="true"/>
    <xf numFmtId="164" fontId="3" fillId="4" borderId="72" xfId="14" applyNumberFormat="true" applyFont="true" applyFill="true" applyAlignment="true">
      <alignment horizontal="center"/>
    </xf>
    <xf numFmtId="164" fontId="3" fillId="28" borderId="72" xfId="14" applyNumberFormat="true" applyFont="true" applyFill="true" applyAlignment="true">
      <alignment horizontal="center"/>
    </xf>
    <xf numFmtId="164" fontId="3" fillId="41" borderId="72" xfId="14" applyNumberFormat="true" applyFont="true" applyFill="true" applyAlignment="true">
      <alignment horizontal="center"/>
    </xf>
    <xf numFmtId="0" fontId="3" fillId="2" borderId="72"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4"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4" xfId="14" applyNumberFormat="true" applyFont="true" applyFill="true" applyBorder="true" applyAlignment="true">
      <alignment horizontal="center" wrapText="true"/>
    </xf>
    <xf numFmtId="164" fontId="8" fillId="27" borderId="74" xfId="14" applyNumberFormat="true" applyFont="true" applyFill="true" applyBorder="true" applyAlignment="true">
      <alignment horizontal="center" wrapText="true"/>
    </xf>
    <xf numFmtId="0" fontId="68" fillId="31" borderId="71" xfId="0" applyNumberFormat="true" applyFont="true" applyFill="true" applyBorder="true" applyAlignment="true" applyProtection="true">
      <alignment horizontal="center" vertical="center"/>
    </xf>
    <xf numFmtId="164" fontId="69" fillId="32" borderId="71" xfId="0" applyNumberFormat="true" applyFont="true" applyFill="true" applyBorder="true" applyAlignment="true" applyProtection="true">
      <alignment horizontal="center" vertical="center"/>
    </xf>
    <xf numFmtId="0" fontId="70" fillId="33" borderId="71" xfId="0" applyNumberFormat="true" applyFont="true" applyFill="true" applyBorder="true" applyAlignment="true" applyProtection="true">
      <alignment horizontal="center" vertical="center"/>
    </xf>
    <xf numFmtId="0" fontId="71" fillId="34" borderId="71" xfId="0" applyNumberFormat="true" applyFont="true" applyFill="true" applyBorder="true" applyAlignment="true" applyProtection="true">
      <alignment horizontal="center" vertical="center"/>
    </xf>
    <xf numFmtId="0" fontId="72" fillId="35" borderId="71"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2"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83" fillId="2" borderId="72" xfId="16" applyFont="true" applyFill="true" applyBorder="true" applyAlignment="true">
      <alignment horizontal="center"/>
    </xf>
    <xf numFmtId="0" fontId="84" fillId="2" borderId="72" xfId="16" applyFont="true" applyFill="true" applyBorder="true" applyAlignment="true">
      <alignment horizontal="center"/>
    </xf>
    <xf numFmtId="0" fontId="85" fillId="2" borderId="72" xfId="16" applyFont="true" applyFill="true" applyBorder="true" applyAlignment="true">
      <alignment horizontal="center"/>
    </xf>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4" fillId="0" borderId="0" xfId="0" applyFont="true"/>
    <xf numFmtId="0" fontId="3" fillId="0" borderId="0" xfId="0" applyFont="true" applyAlignment="true">
      <alignment vertical="top" wrapText="true"/>
    </xf>
    <xf numFmtId="0" fontId="10" fillId="46" borderId="91" xfId="0" applyFont="true" applyFill="true" applyBorder="true" applyAlignment="true">
      <alignment horizontal="center" vertical="center" wrapText="true"/>
    </xf>
    <xf numFmtId="0" fontId="3" fillId="47" borderId="91"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62" fillId="0" borderId="24"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0" fillId="0" borderId="72"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72" xfId="12" applyBorder="true"/>
    <xf numFmtId="0" fontId="3" fillId="2" borderId="72" xfId="14" applyFont="true" applyFill="true" applyBorder="true" applyAlignment="true">
      <alignment horizontal="left"/>
    </xf>
    <xf numFmtId="0" fontId="3" fillId="2" borderId="72" xfId="14" applyFont="true" applyFill="true" applyBorder="true" applyAlignment="true">
      <alignment horizontal="center"/>
    </xf>
    <xf numFmtId="0" fontId="3" fillId="2" borderId="72" xfId="14" applyFont="true" applyFill="true" applyBorder="true" applyAlignment="true">
      <alignment horizontal="right"/>
    </xf>
    <xf numFmtId="1" fontId="3" fillId="2" borderId="72" xfId="14" applyNumberFormat="true" applyFont="true" applyFill="true" applyBorder="true"/>
    <xf numFmtId="164" fontId="3" fillId="4" borderId="72" xfId="14" applyNumberFormat="true" applyFont="true" applyFill="true" applyBorder="true" applyAlignment="true">
      <alignment horizontal="center"/>
    </xf>
    <xf numFmtId="164" fontId="3" fillId="28" borderId="72" xfId="14" applyNumberFormat="true" applyFont="true" applyFill="true" applyBorder="true" applyAlignment="true">
      <alignment horizontal="center"/>
    </xf>
    <xf numFmtId="164" fontId="3" fillId="41" borderId="72"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44" borderId="72"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19" fillId="0" borderId="72" xfId="12" applyBorder="true" applyAlignment="true">
      <alignment horizontal="left"/>
    </xf>
    <xf numFmtId="0" fontId="19" fillId="0" borderId="72" xfId="12" applyBorder="true" applyAlignment="true">
      <alignment horizontal="center"/>
    </xf>
    <xf numFmtId="0" fontId="19" fillId="0" borderId="72" xfId="12" applyBorder="true" applyAlignment="true">
      <alignment horizontal="right"/>
    </xf>
    <xf numFmtId="0" fontId="19" fillId="0" borderId="72" xfId="12" applyFill="true" applyBorder="true"/>
    <xf numFmtId="0" fontId="33" fillId="0" borderId="72" xfId="12" applyFont="true" applyFill="true" applyBorder="true"/>
    <xf numFmtId="0" fontId="33" fillId="0" borderId="72" xfId="12" applyFont="true" applyBorder="true"/>
    <xf numFmtId="0" fontId="3" fillId="2" borderId="92" xfId="0" applyFont="true" applyFill="true" applyBorder="true" applyAlignment="true">
      <alignment horizontal="center"/>
    </xf>
    <xf numFmtId="0" fontId="98" fillId="0" borderId="93" xfId="0" applyNumberFormat="true" applyFont="true" applyBorder="true" applyAlignment="true" applyProtection="true"/>
    <xf numFmtId="1" fontId="99" fillId="49" borderId="94" xfId="0" applyNumberFormat="true" applyFont="true" applyFill="true" applyBorder="true" applyAlignment="true" applyProtection="true">
      <alignment horizontal="center" vertical="center"/>
    </xf>
    <xf numFmtId="1" fontId="100" fillId="50" borderId="95" xfId="0" applyNumberFormat="true" applyFont="true" applyFill="true" applyBorder="true" applyAlignment="true" applyProtection="true">
      <alignment horizontal="center" vertical="center"/>
    </xf>
    <xf numFmtId="1" fontId="101" fillId="51" borderId="96" xfId="0" applyNumberFormat="true" applyFont="true" applyFill="true" applyBorder="true" applyAlignment="true" applyProtection="true">
      <alignment horizontal="center" vertical="center"/>
    </xf>
    <xf numFmtId="1" fontId="102" fillId="52" borderId="97" xfId="0" applyNumberFormat="true" applyFont="true" applyFill="true" applyBorder="true" applyAlignment="true" applyProtection="true">
      <alignment horizontal="center" vertical="center"/>
    </xf>
    <xf numFmtId="1" fontId="103" fillId="53" borderId="98" xfId="0" applyNumberFormat="true" applyFont="true" applyFill="true" applyBorder="true" applyAlignment="true" applyProtection="true">
      <alignment horizontal="center" vertical="center"/>
    </xf>
    <xf numFmtId="1" fontId="104" fillId="54" borderId="99" xfId="0" applyNumberFormat="true" applyFont="true" applyFill="true" applyBorder="true" applyAlignment="true" applyProtection="true">
      <alignment horizontal="center" vertical="center"/>
    </xf>
    <xf numFmtId="1" fontId="105" fillId="55" borderId="100" xfId="0" applyNumberFormat="true" applyFont="true" applyFill="true" applyBorder="true" applyAlignment="true" applyProtection="true">
      <alignment horizontal="center" vertical="center"/>
    </xf>
    <xf numFmtId="1" fontId="106" fillId="56" borderId="101" xfId="0" applyNumberFormat="true" applyFont="true" applyFill="true" applyBorder="true" applyAlignment="true" applyProtection="true">
      <alignment horizontal="center" vertical="center"/>
    </xf>
    <xf numFmtId="1" fontId="107" fillId="57" borderId="102" xfId="0" applyNumberFormat="true" applyFont="true" applyFill="true" applyBorder="true" applyAlignment="true" applyProtection="true">
      <alignment horizontal="center" vertical="center"/>
    </xf>
    <xf numFmtId="1" fontId="108" fillId="58" borderId="103" xfId="0" applyNumberFormat="true" applyFont="true" applyFill="true" applyBorder="true" applyAlignment="true" applyProtection="true">
      <alignment horizontal="center" vertical="center"/>
    </xf>
    <xf numFmtId="1" fontId="109" fillId="59" borderId="104" xfId="0" applyNumberFormat="true" applyFont="true" applyFill="true" applyBorder="true" applyAlignment="true" applyProtection="true">
      <alignment horizontal="center" vertical="center"/>
    </xf>
    <xf numFmtId="1" fontId="110" fillId="60" borderId="105" xfId="0" applyNumberFormat="true" applyFont="true" applyFill="true" applyBorder="true" applyAlignment="true" applyProtection="true">
      <alignment horizontal="center" vertical="center"/>
    </xf>
    <xf numFmtId="1" fontId="111" fillId="61" borderId="106" xfId="0" applyNumberFormat="true" applyFont="true" applyFill="true" applyBorder="true" applyAlignment="true" applyProtection="true">
      <alignment horizontal="center" vertical="center"/>
    </xf>
    <xf numFmtId="1" fontId="112" fillId="62" borderId="107" xfId="0" applyNumberFormat="true" applyFont="true" applyFill="true" applyBorder="true" applyAlignment="true" applyProtection="true">
      <alignment horizontal="center" vertical="center"/>
    </xf>
    <xf numFmtId="1" fontId="113" fillId="63" borderId="108" xfId="0" applyNumberFormat="true" applyFont="true" applyFill="true" applyBorder="true" applyAlignment="true" applyProtection="true">
      <alignment horizontal="center" vertical="center"/>
    </xf>
    <xf numFmtId="1" fontId="114" fillId="64" borderId="109" xfId="0" applyNumberFormat="true" applyFont="true" applyFill="true" applyBorder="true" applyAlignment="true" applyProtection="true">
      <alignment horizontal="center" vertical="center"/>
    </xf>
    <xf numFmtId="1" fontId="115" fillId="65" borderId="110" xfId="0" applyNumberFormat="true" applyFont="true" applyFill="true" applyBorder="true" applyAlignment="true" applyProtection="true">
      <alignment horizontal="center" vertical="center"/>
    </xf>
    <xf numFmtId="1" fontId="116" fillId="66" borderId="111" xfId="0" applyNumberFormat="true" applyFont="true" applyFill="true" applyBorder="true" applyAlignment="true" applyProtection="true">
      <alignment horizontal="center" vertical="center"/>
    </xf>
    <xf numFmtId="1" fontId="117" fillId="67" borderId="112" xfId="0" applyNumberFormat="true" applyFont="true" applyFill="true" applyBorder="true" applyAlignment="true" applyProtection="true">
      <alignment horizontal="center" vertical="center"/>
    </xf>
    <xf numFmtId="1" fontId="118" fillId="68" borderId="113" xfId="0" applyNumberFormat="true" applyFont="true" applyFill="true" applyBorder="true" applyAlignment="true" applyProtection="true">
      <alignment horizontal="center" vertical="center"/>
    </xf>
    <xf numFmtId="1" fontId="119" fillId="69" borderId="114" xfId="0" applyNumberFormat="true" applyFont="true" applyFill="true" applyBorder="true" applyAlignment="true" applyProtection="true">
      <alignment horizontal="center" vertical="center"/>
    </xf>
    <xf numFmtId="1" fontId="120" fillId="70" borderId="115" xfId="0" applyNumberFormat="true" applyFont="true" applyFill="true" applyBorder="true" applyAlignment="true" applyProtection="true">
      <alignment horizontal="center" vertical="center"/>
    </xf>
    <xf numFmtId="1" fontId="121" fillId="71" borderId="116" xfId="0" applyNumberFormat="true" applyFont="true" applyFill="true" applyBorder="true" applyAlignment="true" applyProtection="true">
      <alignment horizontal="center" vertical="center"/>
    </xf>
    <xf numFmtId="0" fontId="122" fillId="72" borderId="117" xfId="0" applyNumberFormat="true" applyFont="true" applyFill="true" applyBorder="true" applyAlignment="true" applyProtection="true">
      <alignment horizontal="center" vertical="center"/>
    </xf>
    <xf numFmtId="164" fontId="123" fillId="73" borderId="118" xfId="0" applyNumberFormat="true" applyFont="true" applyFill="true" applyBorder="true" applyAlignment="true" applyProtection="true">
      <alignment horizontal="center" vertical="center"/>
    </xf>
    <xf numFmtId="0" fontId="124" fillId="74" borderId="119" xfId="0" applyNumberFormat="true" applyFont="true" applyFill="true" applyBorder="true" applyAlignment="true" applyProtection="true">
      <alignment horizontal="center" vertical="center"/>
    </xf>
    <xf numFmtId="0" fontId="125" fillId="75" borderId="120" xfId="0" applyNumberFormat="true" applyFont="true" applyFill="true" applyBorder="true" applyAlignment="true" applyProtection="true">
      <alignment horizontal="center" vertical="center"/>
    </xf>
    <xf numFmtId="0" fontId="126" fillId="76" borderId="121" xfId="0" applyNumberFormat="true" applyFont="true" applyFill="true" applyBorder="true" applyAlignment="true" applyProtection="true">
      <alignment horizontal="center" vertical="center"/>
    </xf>
    <xf numFmtId="1" fontId="127" fillId="77" borderId="122" xfId="0" applyNumberFormat="true" applyFont="true" applyFill="true" applyBorder="true" applyAlignment="true" applyProtection="true">
      <alignment horizontal="center" vertical="center"/>
    </xf>
    <xf numFmtId="0" fontId="128" fillId="78" borderId="123" xfId="0" applyNumberFormat="true" applyFont="true" applyFill="true" applyBorder="true" applyAlignment="true" applyProtection="true">
      <alignment horizontal="center" vertical="center"/>
    </xf>
    <xf numFmtId="164" fontId="129" fillId="79" borderId="124" xfId="0" applyNumberFormat="true" applyFont="true" applyFill="true" applyBorder="true" applyAlignment="true" applyProtection="true">
      <alignment horizontal="center" vertical="center"/>
    </xf>
    <xf numFmtId="0" fontId="130" fillId="80" borderId="125" xfId="0" applyNumberFormat="true" applyFont="true" applyFill="true" applyBorder="true" applyAlignment="true" applyProtection="true">
      <alignment horizontal="center" vertical="center"/>
    </xf>
    <xf numFmtId="0" fontId="131" fillId="81" borderId="126" xfId="0" applyNumberFormat="true" applyFont="true" applyFill="true" applyBorder="true" applyAlignment="true" applyProtection="true">
      <alignment horizontal="center" vertical="center"/>
    </xf>
    <xf numFmtId="0" fontId="132" fillId="82" borderId="127" xfId="0" applyNumberFormat="true" applyFont="true" applyFill="true" applyBorder="true" applyAlignment="true" applyProtection="true">
      <alignment horizontal="center" vertical="center"/>
    </xf>
    <xf numFmtId="0" fontId="133" fillId="83" borderId="128" xfId="0" applyNumberFormat="true" applyFont="true" applyFill="true" applyBorder="true" applyAlignment="true" applyProtection="true">
      <alignment horizontal="center" vertical="center"/>
    </xf>
    <xf numFmtId="164" fontId="134" fillId="84" borderId="129" xfId="0" applyNumberFormat="true" applyFont="true" applyFill="true" applyBorder="true" applyAlignment="true" applyProtection="true">
      <alignment horizontal="center" vertical="center"/>
    </xf>
    <xf numFmtId="0" fontId="135" fillId="85" borderId="130" xfId="0" applyNumberFormat="true" applyFont="true" applyFill="true" applyBorder="true" applyAlignment="true" applyProtection="true">
      <alignment horizontal="center" vertical="center"/>
    </xf>
    <xf numFmtId="0" fontId="136" fillId="86" borderId="131" xfId="0" applyNumberFormat="true" applyFont="true" applyFill="true" applyBorder="true" applyAlignment="true" applyProtection="true">
      <alignment horizontal="center" vertical="center"/>
    </xf>
    <xf numFmtId="0" fontId="137" fillId="87" borderId="132" xfId="0" applyNumberFormat="true" applyFont="true" applyFill="true" applyBorder="true" applyAlignment="true" applyProtection="true">
      <alignment horizontal="center" vertical="center"/>
    </xf>
    <xf numFmtId="0" fontId="138" fillId="88" borderId="133" xfId="0" applyNumberFormat="true" applyFont="true" applyFill="true" applyBorder="true" applyAlignment="true" applyProtection="true">
      <alignment horizontal="center" vertical="center"/>
    </xf>
    <xf numFmtId="164" fontId="139" fillId="89" borderId="134" xfId="0" applyNumberFormat="true" applyFont="true" applyFill="true" applyBorder="true" applyAlignment="true" applyProtection="true">
      <alignment horizontal="center" vertical="center"/>
    </xf>
    <xf numFmtId="0" fontId="140" fillId="90" borderId="135" xfId="0" applyNumberFormat="true" applyFont="true" applyFill="true" applyBorder="true" applyAlignment="true" applyProtection="true">
      <alignment horizontal="center" vertical="center"/>
    </xf>
    <xf numFmtId="0" fontId="141" fillId="91" borderId="136" xfId="0" applyNumberFormat="true" applyFont="true" applyFill="true" applyBorder="true" applyAlignment="true" applyProtection="true">
      <alignment horizontal="center" vertical="center"/>
    </xf>
    <xf numFmtId="0" fontId="142" fillId="92" borderId="137" xfId="0" applyNumberFormat="true" applyFont="true" applyFill="true" applyBorder="true" applyAlignment="true" applyProtection="true">
      <alignment horizontal="center" vertical="center"/>
    </xf>
    <xf numFmtId="0" fontId="143" fillId="93" borderId="138" xfId="0" applyNumberFormat="true" applyFont="true" applyFill="true" applyBorder="true" applyAlignment="true" applyProtection="true">
      <alignment horizontal="center" vertical="center"/>
    </xf>
    <xf numFmtId="164" fontId="144" fillId="94" borderId="139" xfId="0" applyNumberFormat="true" applyFont="true" applyFill="true" applyBorder="true" applyAlignment="true" applyProtection="true">
      <alignment horizontal="center" vertical="center"/>
    </xf>
    <xf numFmtId="0" fontId="145" fillId="95" borderId="140" xfId="0" applyNumberFormat="true" applyFont="true" applyFill="true" applyBorder="true" applyAlignment="true" applyProtection="true">
      <alignment horizontal="center" vertical="center"/>
    </xf>
    <xf numFmtId="0" fontId="146" fillId="96" borderId="141" xfId="0" applyNumberFormat="true" applyFont="true" applyFill="true" applyBorder="true" applyAlignment="true" applyProtection="true">
      <alignment horizontal="center" vertical="center"/>
    </xf>
    <xf numFmtId="0" fontId="147" fillId="97" borderId="142" xfId="0" applyNumberFormat="true" applyFont="true" applyFill="true" applyBorder="true" applyAlignment="true" applyProtection="true">
      <alignment horizontal="center" vertical="center"/>
    </xf>
    <xf numFmtId="0" fontId="148" fillId="98" borderId="143" xfId="0" applyNumberFormat="true" applyFont="true" applyFill="true" applyBorder="true" applyAlignment="true" applyProtection="true">
      <alignment horizontal="center" vertical="center"/>
    </xf>
    <xf numFmtId="164" fontId="149" fillId="99" borderId="144" xfId="0" applyNumberFormat="true" applyFont="true" applyFill="true" applyBorder="true" applyAlignment="true" applyProtection="true">
      <alignment horizontal="center" vertical="center"/>
    </xf>
    <xf numFmtId="0" fontId="150" fillId="100" borderId="145" xfId="0" applyNumberFormat="true" applyFont="true" applyFill="true" applyBorder="true" applyAlignment="true" applyProtection="true">
      <alignment horizontal="center" vertical="center"/>
    </xf>
    <xf numFmtId="0" fontId="151" fillId="101" borderId="146" xfId="0" applyNumberFormat="true" applyFont="true" applyFill="true" applyBorder="true" applyAlignment="true" applyProtection="true">
      <alignment horizontal="center" vertical="center"/>
    </xf>
    <xf numFmtId="0" fontId="152" fillId="102" borderId="147" xfId="0" applyNumberFormat="true" applyFont="true" applyFill="true" applyBorder="true" applyAlignment="true" applyProtection="true">
      <alignment horizontal="center" vertical="center"/>
    </xf>
    <xf numFmtId="0" fontId="153" fillId="103" borderId="148" xfId="0" applyNumberFormat="true" applyFont="true" applyFill="true" applyBorder="true" applyAlignment="true" applyProtection="true">
      <alignment horizontal="center" vertical="center"/>
    </xf>
    <xf numFmtId="164" fontId="154" fillId="104" borderId="149" xfId="0" applyNumberFormat="true" applyFont="true" applyFill="true" applyBorder="true" applyAlignment="true" applyProtection="true">
      <alignment horizontal="center" vertical="center"/>
    </xf>
    <xf numFmtId="0" fontId="155" fillId="105" borderId="150" xfId="0" applyNumberFormat="true" applyFont="true" applyFill="true" applyBorder="true" applyAlignment="true" applyProtection="true">
      <alignment horizontal="center" vertical="center"/>
    </xf>
    <xf numFmtId="0" fontId="156" fillId="106" borderId="151" xfId="0" applyNumberFormat="true" applyFont="true" applyFill="true" applyBorder="true" applyAlignment="true" applyProtection="true">
      <alignment horizontal="center" vertical="center"/>
    </xf>
    <xf numFmtId="0" fontId="157" fillId="107" borderId="152" xfId="0" applyNumberFormat="true" applyFont="true" applyFill="true" applyBorder="true" applyAlignment="true" applyProtection="true">
      <alignment horizontal="center" vertical="center"/>
    </xf>
    <xf numFmtId="0" fontId="158" fillId="108" borderId="153" xfId="0" applyNumberFormat="true" applyFont="true" applyFill="true" applyBorder="true" applyAlignment="true" applyProtection="true">
      <alignment horizontal="center" vertical="center"/>
    </xf>
    <xf numFmtId="164" fontId="159" fillId="109" borderId="154" xfId="0" applyNumberFormat="true" applyFont="true" applyFill="true" applyBorder="true" applyAlignment="true" applyProtection="true">
      <alignment horizontal="center" vertical="center"/>
    </xf>
    <xf numFmtId="0" fontId="160" fillId="110" borderId="155" xfId="0" applyNumberFormat="true" applyFont="true" applyFill="true" applyBorder="true" applyAlignment="true" applyProtection="true">
      <alignment horizontal="center" vertical="center"/>
    </xf>
    <xf numFmtId="0" fontId="161" fillId="111" borderId="156" xfId="0" applyNumberFormat="true" applyFont="true" applyFill="true" applyBorder="true" applyAlignment="true" applyProtection="true">
      <alignment horizontal="center" vertical="center"/>
    </xf>
    <xf numFmtId="0" fontId="162" fillId="112" borderId="157" xfId="0" applyNumberFormat="true" applyFont="true" applyFill="true" applyBorder="true" applyAlignment="true" applyProtection="true">
      <alignment horizontal="center" vertical="center"/>
    </xf>
    <xf numFmtId="0" fontId="163" fillId="113" borderId="158" xfId="0" applyNumberFormat="true" applyFont="true" applyFill="true" applyBorder="true" applyAlignment="true" applyProtection="true">
      <alignment horizontal="center" vertical="center"/>
    </xf>
    <xf numFmtId="164" fontId="164" fillId="114" borderId="159" xfId="0" applyNumberFormat="true" applyFont="true" applyFill="true" applyBorder="true" applyAlignment="true" applyProtection="true">
      <alignment horizontal="center" vertical="center"/>
    </xf>
    <xf numFmtId="0" fontId="165" fillId="115" borderId="160" xfId="0" applyNumberFormat="true" applyFont="true" applyFill="true" applyBorder="true" applyAlignment="true" applyProtection="true">
      <alignment horizontal="center" vertical="center"/>
    </xf>
    <xf numFmtId="0" fontId="166" fillId="116" borderId="161" xfId="0" applyNumberFormat="true" applyFont="true" applyFill="true" applyBorder="true" applyAlignment="true" applyProtection="true">
      <alignment horizontal="center" vertical="center"/>
    </xf>
    <xf numFmtId="0" fontId="167" fillId="117" borderId="162" xfId="0" applyNumberFormat="true" applyFont="true" applyFill="true" applyBorder="true" applyAlignment="true" applyProtection="true">
      <alignment horizontal="center" vertical="center"/>
    </xf>
    <xf numFmtId="0" fontId="168" fillId="118" borderId="163" xfId="0" applyNumberFormat="true" applyFont="true" applyFill="true" applyBorder="true" applyAlignment="true" applyProtection="true">
      <alignment horizontal="center" vertical="center"/>
    </xf>
    <xf numFmtId="164" fontId="169" fillId="119" borderId="164" xfId="0" applyNumberFormat="true" applyFont="true" applyFill="true" applyBorder="true" applyAlignment="true" applyProtection="true">
      <alignment horizontal="center" vertical="center"/>
    </xf>
    <xf numFmtId="0" fontId="170" fillId="120" borderId="165" xfId="0" applyNumberFormat="true" applyFont="true" applyFill="true" applyBorder="true" applyAlignment="true" applyProtection="true">
      <alignment horizontal="center" vertical="center"/>
    </xf>
    <xf numFmtId="0" fontId="171" fillId="121" borderId="166" xfId="0" applyNumberFormat="true" applyFont="true" applyFill="true" applyBorder="true" applyAlignment="true" applyProtection="true">
      <alignment horizontal="center" vertical="center"/>
    </xf>
    <xf numFmtId="0" fontId="172" fillId="122" borderId="167" xfId="0" applyNumberFormat="true" applyFont="true" applyFill="true" applyBorder="true" applyAlignment="true" applyProtection="true">
      <alignment horizontal="center" vertical="center"/>
    </xf>
    <xf numFmtId="0" fontId="173" fillId="123" borderId="168" xfId="0" applyNumberFormat="true" applyFont="true" applyFill="true" applyBorder="true" applyAlignment="true" applyProtection="true">
      <alignment horizontal="center" vertical="center"/>
    </xf>
    <xf numFmtId="164" fontId="174" fillId="124" borderId="169" xfId="0" applyNumberFormat="true" applyFont="true" applyFill="true" applyBorder="true" applyAlignment="true" applyProtection="true">
      <alignment horizontal="center" vertical="center"/>
    </xf>
    <xf numFmtId="0" fontId="175" fillId="125" borderId="170" xfId="0" applyNumberFormat="true" applyFont="true" applyFill="true" applyBorder="true" applyAlignment="true" applyProtection="true">
      <alignment horizontal="center" vertical="center"/>
    </xf>
    <xf numFmtId="0" fontId="176" fillId="126" borderId="171" xfId="0" applyNumberFormat="true" applyFont="true" applyFill="true" applyBorder="true" applyAlignment="true" applyProtection="true">
      <alignment horizontal="center" vertical="center"/>
    </xf>
    <xf numFmtId="0" fontId="177" fillId="127" borderId="172" xfId="0" applyNumberFormat="true" applyFont="true" applyFill="true" applyBorder="true" applyAlignment="true" applyProtection="true">
      <alignment horizontal="center" vertical="center"/>
    </xf>
    <xf numFmtId="0" fontId="178" fillId="128" borderId="173" xfId="0" applyNumberFormat="true" applyFont="true" applyFill="true" applyBorder="true" applyAlignment="true" applyProtection="true">
      <alignment horizontal="center" vertical="center"/>
    </xf>
    <xf numFmtId="164" fontId="179" fillId="129" borderId="174" xfId="0" applyNumberFormat="true" applyFont="true" applyFill="true" applyBorder="true" applyAlignment="true" applyProtection="true">
      <alignment horizontal="center" vertical="center"/>
    </xf>
    <xf numFmtId="0" fontId="180" fillId="130" borderId="175" xfId="0" applyNumberFormat="true" applyFont="true" applyFill="true" applyBorder="true" applyAlignment="true" applyProtection="true">
      <alignment horizontal="center" vertical="center"/>
    </xf>
    <xf numFmtId="0" fontId="181" fillId="131" borderId="176" xfId="0" applyNumberFormat="true" applyFont="true" applyFill="true" applyBorder="true" applyAlignment="true" applyProtection="true">
      <alignment horizontal="center" vertical="center"/>
    </xf>
    <xf numFmtId="0" fontId="182" fillId="132" borderId="177" xfId="0" applyNumberFormat="true" applyFont="true" applyFill="true" applyBorder="true" applyAlignment="true" applyProtection="true">
      <alignment horizontal="center" vertical="center"/>
    </xf>
    <xf numFmtId="0" fontId="183" fillId="133" borderId="178" xfId="0" applyNumberFormat="true" applyFont="true" applyFill="true" applyBorder="true" applyAlignment="true" applyProtection="true">
      <alignment horizontal="center" vertical="center"/>
    </xf>
    <xf numFmtId="164" fontId="184" fillId="134" borderId="179" xfId="0" applyNumberFormat="true" applyFont="true" applyFill="true" applyBorder="true" applyAlignment="true" applyProtection="true">
      <alignment horizontal="center" vertical="center"/>
    </xf>
    <xf numFmtId="0" fontId="185" fillId="135" borderId="180" xfId="0" applyNumberFormat="true" applyFont="true" applyFill="true" applyBorder="true" applyAlignment="true" applyProtection="true">
      <alignment horizontal="center" vertical="center"/>
    </xf>
    <xf numFmtId="0" fontId="186" fillId="136" borderId="181" xfId="0" applyNumberFormat="true" applyFont="true" applyFill="true" applyBorder="true" applyAlignment="true" applyProtection="true">
      <alignment horizontal="center" vertical="center"/>
    </xf>
    <xf numFmtId="0" fontId="187" fillId="137" borderId="182" xfId="0" applyNumberFormat="true" applyFont="true" applyFill="true" applyBorder="true" applyAlignment="true" applyProtection="true">
      <alignment horizontal="center" vertical="center"/>
    </xf>
    <xf numFmtId="0" fontId="188" fillId="138" borderId="183" xfId="0" applyNumberFormat="true" applyFont="true" applyFill="true" applyBorder="true" applyAlignment="true" applyProtection="true">
      <alignment horizontal="center" vertical="center"/>
    </xf>
    <xf numFmtId="164" fontId="189" fillId="139" borderId="184" xfId="0" applyNumberFormat="true" applyFont="true" applyFill="true" applyBorder="true" applyAlignment="true" applyProtection="true">
      <alignment horizontal="center" vertical="center"/>
    </xf>
    <xf numFmtId="0" fontId="190" fillId="140" borderId="185" xfId="0" applyNumberFormat="true" applyFont="true" applyFill="true" applyBorder="true" applyAlignment="true" applyProtection="true">
      <alignment horizontal="center" vertical="center"/>
    </xf>
    <xf numFmtId="0" fontId="191" fillId="141" borderId="186" xfId="0" applyNumberFormat="true" applyFont="true" applyFill="true" applyBorder="true" applyAlignment="true" applyProtection="true">
      <alignment horizontal="center" vertical="center"/>
    </xf>
    <xf numFmtId="0" fontId="192" fillId="142" borderId="187" xfId="0" applyNumberFormat="true" applyFont="true" applyFill="true" applyBorder="true" applyAlignment="true" applyProtection="true">
      <alignment horizontal="center" vertical="center"/>
    </xf>
    <xf numFmtId="0" fontId="193" fillId="143" borderId="188" xfId="0" applyNumberFormat="true" applyFont="true" applyFill="true" applyBorder="true" applyAlignment="true" applyProtection="true">
      <alignment horizontal="center" vertical="center"/>
    </xf>
    <xf numFmtId="164" fontId="194" fillId="144" borderId="189" xfId="0" applyNumberFormat="true" applyFont="true" applyFill="true" applyBorder="true" applyAlignment="true" applyProtection="true">
      <alignment horizontal="center" vertical="center"/>
    </xf>
    <xf numFmtId="0" fontId="195" fillId="145" borderId="190" xfId="0" applyNumberFormat="true" applyFont="true" applyFill="true" applyBorder="true" applyAlignment="true" applyProtection="true">
      <alignment horizontal="center" vertical="center"/>
    </xf>
    <xf numFmtId="0" fontId="196" fillId="146" borderId="191" xfId="0" applyNumberFormat="true" applyFont="true" applyFill="true" applyBorder="true" applyAlignment="true" applyProtection="true">
      <alignment horizontal="center" vertical="center"/>
    </xf>
    <xf numFmtId="0" fontId="197" fillId="147" borderId="192" xfId="0" applyNumberFormat="true" applyFont="true" applyFill="true" applyBorder="true" applyAlignment="true" applyProtection="true">
      <alignment horizontal="center" vertical="center"/>
    </xf>
    <xf numFmtId="0" fontId="198" fillId="148" borderId="193" xfId="0" applyNumberFormat="true" applyFont="true" applyFill="true" applyBorder="true" applyAlignment="true" applyProtection="true">
      <alignment horizontal="center" vertical="center"/>
    </xf>
    <xf numFmtId="164" fontId="199" fillId="149" borderId="194" xfId="0" applyNumberFormat="true" applyFont="true" applyFill="true" applyBorder="true" applyAlignment="true" applyProtection="true">
      <alignment horizontal="center" vertical="center"/>
    </xf>
    <xf numFmtId="0" fontId="200" fillId="150" borderId="195" xfId="0" applyNumberFormat="true" applyFont="true" applyFill="true" applyBorder="true" applyAlignment="true" applyProtection="true">
      <alignment horizontal="center" vertical="center"/>
    </xf>
    <xf numFmtId="0" fontId="201" fillId="151" borderId="196" xfId="0" applyNumberFormat="true" applyFont="true" applyFill="true" applyBorder="true" applyAlignment="true" applyProtection="true">
      <alignment horizontal="center" vertical="center"/>
    </xf>
    <xf numFmtId="0" fontId="202" fillId="152" borderId="197" xfId="0" applyNumberFormat="true" applyFont="true" applyFill="true" applyBorder="true" applyAlignment="true" applyProtection="true">
      <alignment horizontal="center" vertical="center"/>
    </xf>
    <xf numFmtId="0" fontId="203" fillId="153" borderId="198" xfId="0" applyNumberFormat="true" applyFont="true" applyFill="true" applyBorder="true" applyAlignment="true" applyProtection="true">
      <alignment horizontal="center" vertical="center"/>
    </xf>
    <xf numFmtId="164" fontId="204" fillId="154" borderId="199" xfId="0" applyNumberFormat="true" applyFont="true" applyFill="true" applyBorder="true" applyAlignment="true" applyProtection="true">
      <alignment horizontal="center" vertical="center"/>
    </xf>
    <xf numFmtId="0" fontId="205" fillId="155" borderId="200" xfId="0" applyNumberFormat="true" applyFont="true" applyFill="true" applyBorder="true" applyAlignment="true" applyProtection="true">
      <alignment horizontal="center" vertical="center"/>
    </xf>
    <xf numFmtId="0" fontId="206" fillId="156" borderId="201" xfId="0" applyNumberFormat="true" applyFont="true" applyFill="true" applyBorder="true" applyAlignment="true" applyProtection="true">
      <alignment horizontal="center" vertical="center"/>
    </xf>
    <xf numFmtId="0" fontId="207" fillId="157" borderId="202" xfId="0" applyNumberFormat="true" applyFont="true" applyFill="true" applyBorder="true" applyAlignment="true" applyProtection="true">
      <alignment horizontal="center" vertical="center"/>
    </xf>
    <xf numFmtId="0" fontId="208" fillId="158" borderId="203" xfId="0" applyNumberFormat="true" applyFont="true" applyFill="true" applyBorder="true" applyAlignment="true" applyProtection="true">
      <alignment horizontal="center" vertical="center"/>
    </xf>
    <xf numFmtId="164" fontId="209" fillId="159" borderId="204" xfId="0" applyNumberFormat="true" applyFont="true" applyFill="true" applyBorder="true" applyAlignment="true" applyProtection="true">
      <alignment horizontal="center" vertical="center"/>
    </xf>
    <xf numFmtId="0" fontId="210" fillId="160" borderId="205" xfId="0" applyNumberFormat="true" applyFont="true" applyFill="true" applyBorder="true" applyAlignment="true" applyProtection="true">
      <alignment horizontal="center" vertical="center"/>
    </xf>
    <xf numFmtId="0" fontId="211" fillId="161" borderId="206" xfId="0" applyNumberFormat="true" applyFont="true" applyFill="true" applyBorder="true" applyAlignment="true" applyProtection="true">
      <alignment horizontal="center" vertical="center"/>
    </xf>
    <xf numFmtId="0" fontId="212" fillId="162" borderId="207" xfId="0" applyNumberFormat="true" applyFont="true" applyFill="true" applyBorder="true" applyAlignment="true" applyProtection="true">
      <alignment horizontal="center" vertical="center"/>
    </xf>
    <xf numFmtId="0" fontId="213" fillId="163" borderId="208" xfId="0" applyNumberFormat="true" applyFont="true" applyFill="true" applyBorder="true" applyAlignment="true" applyProtection="true">
      <alignment horizontal="center" vertical="center"/>
    </xf>
    <xf numFmtId="164" fontId="214" fillId="164" borderId="209" xfId="0" applyNumberFormat="true" applyFont="true" applyFill="true" applyBorder="true" applyAlignment="true" applyProtection="true">
      <alignment horizontal="center" vertical="center"/>
    </xf>
    <xf numFmtId="0" fontId="215" fillId="165" borderId="210" xfId="0" applyNumberFormat="true" applyFont="true" applyFill="true" applyBorder="true" applyAlignment="true" applyProtection="true">
      <alignment horizontal="center" vertical="center"/>
    </xf>
    <xf numFmtId="0" fontId="216" fillId="166" borderId="211" xfId="0" applyNumberFormat="true" applyFont="true" applyFill="true" applyBorder="true" applyAlignment="true" applyProtection="true">
      <alignment horizontal="center" vertical="center"/>
    </xf>
    <xf numFmtId="0" fontId="217" fillId="167" borderId="212" xfId="0" applyNumberFormat="true" applyFont="true" applyFill="true" applyBorder="true" applyAlignment="true" applyProtection="true">
      <alignment horizontal="center" vertical="center"/>
    </xf>
    <xf numFmtId="0" fontId="218" fillId="168" borderId="213" xfId="0" applyNumberFormat="true" applyFont="true" applyFill="true" applyBorder="true" applyAlignment="true" applyProtection="true">
      <alignment horizontal="center" vertical="center"/>
    </xf>
    <xf numFmtId="164" fontId="219" fillId="169" borderId="214" xfId="0" applyNumberFormat="true" applyFont="true" applyFill="true" applyBorder="true" applyAlignment="true" applyProtection="true">
      <alignment horizontal="center" vertical="center"/>
    </xf>
    <xf numFmtId="0" fontId="220" fillId="170" borderId="215" xfId="0" applyNumberFormat="true" applyFont="true" applyFill="true" applyBorder="true" applyAlignment="true" applyProtection="true">
      <alignment horizontal="center" vertical="center"/>
    </xf>
    <xf numFmtId="0" fontId="221" fillId="171" borderId="216" xfId="0" applyNumberFormat="true" applyFont="true" applyFill="true" applyBorder="true" applyAlignment="true" applyProtection="true">
      <alignment horizontal="center" vertical="center"/>
    </xf>
    <xf numFmtId="0" fontId="222" fillId="172" borderId="217" xfId="0" applyNumberFormat="true" applyFont="true" applyFill="true" applyBorder="true" applyAlignment="true" applyProtection="true">
      <alignment horizontal="center" vertical="center"/>
    </xf>
    <xf numFmtId="0" fontId="223" fillId="173" borderId="218" xfId="0" applyNumberFormat="true" applyFont="true" applyFill="true" applyBorder="true" applyAlignment="true" applyProtection="true">
      <alignment horizontal="center" vertical="center"/>
    </xf>
    <xf numFmtId="164" fontId="224" fillId="174" borderId="219" xfId="0" applyNumberFormat="true" applyFont="true" applyFill="true" applyBorder="true" applyAlignment="true" applyProtection="true">
      <alignment horizontal="center" vertical="center"/>
    </xf>
    <xf numFmtId="0" fontId="225" fillId="175" borderId="220" xfId="0" applyNumberFormat="true" applyFont="true" applyFill="true" applyBorder="true" applyAlignment="true" applyProtection="true">
      <alignment horizontal="center" vertical="center"/>
    </xf>
    <xf numFmtId="0" fontId="226" fillId="176" borderId="221" xfId="0" applyNumberFormat="true" applyFont="true" applyFill="true" applyBorder="true" applyAlignment="true" applyProtection="true">
      <alignment horizontal="center" vertical="center"/>
    </xf>
    <xf numFmtId="0" fontId="227" fillId="177" borderId="222" xfId="0" applyNumberFormat="true" applyFont="true" applyFill="true" applyBorder="true" applyAlignment="true" applyProtection="true">
      <alignment horizontal="center" vertical="center"/>
    </xf>
    <xf numFmtId="0" fontId="228" fillId="178" borderId="223" xfId="0" applyNumberFormat="true" applyFont="true" applyFill="true" applyBorder="true" applyAlignment="true" applyProtection="true">
      <alignment horizontal="center" vertical="center"/>
    </xf>
    <xf numFmtId="164" fontId="229" fillId="179" borderId="224" xfId="0" applyNumberFormat="true" applyFont="true" applyFill="true" applyBorder="true" applyAlignment="true" applyProtection="true">
      <alignment horizontal="center" vertical="center"/>
    </xf>
    <xf numFmtId="0" fontId="230" fillId="180" borderId="225" xfId="0" applyNumberFormat="true" applyFont="true" applyFill="true" applyBorder="true" applyAlignment="true" applyProtection="true">
      <alignment horizontal="center" vertical="center"/>
    </xf>
    <xf numFmtId="0" fontId="231" fillId="181" borderId="226" xfId="0" applyNumberFormat="true" applyFont="true" applyFill="true" applyBorder="true" applyAlignment="true" applyProtection="true">
      <alignment horizontal="center" vertical="center"/>
    </xf>
    <xf numFmtId="0" fontId="232" fillId="182" borderId="227" xfId="0" applyNumberFormat="true" applyFont="true" applyFill="true" applyBorder="true" applyAlignment="true" applyProtection="true">
      <alignment horizontal="center" vertical="center"/>
    </xf>
    <xf numFmtId="0" fontId="233" fillId="183" borderId="228" xfId="0" applyNumberFormat="true" applyFont="true" applyFill="true" applyBorder="true" applyAlignment="true" applyProtection="true">
      <alignment horizontal="center" vertical="center"/>
    </xf>
    <xf numFmtId="164" fontId="234" fillId="184" borderId="229" xfId="0" applyNumberFormat="true" applyFont="true" applyFill="true" applyBorder="true" applyAlignment="true" applyProtection="true">
      <alignment horizontal="center" vertical="center"/>
    </xf>
    <xf numFmtId="0" fontId="235" fillId="185" borderId="230" xfId="0" applyNumberFormat="true" applyFont="true" applyFill="true" applyBorder="true" applyAlignment="true" applyProtection="true">
      <alignment horizontal="center" vertical="center"/>
    </xf>
    <xf numFmtId="0" fontId="236" fillId="186" borderId="231" xfId="0" applyNumberFormat="true" applyFont="true" applyFill="true" applyBorder="true" applyAlignment="true" applyProtection="true">
      <alignment horizontal="center" vertical="center"/>
    </xf>
    <xf numFmtId="0" fontId="237" fillId="187" borderId="232" xfId="0" applyNumberFormat="true" applyFont="true" applyFill="true" applyBorder="true" applyAlignment="true" applyProtection="true">
      <alignment horizontal="center" vertical="center"/>
    </xf>
    <xf numFmtId="0" fontId="238" fillId="188" borderId="233" xfId="0" applyNumberFormat="true" applyFont="true" applyFill="true" applyBorder="true" applyAlignment="true" applyProtection="true">
      <alignment horizontal="center" vertical="center"/>
    </xf>
    <xf numFmtId="164" fontId="239" fillId="189" borderId="234" xfId="0" applyNumberFormat="true" applyFont="true" applyFill="true" applyBorder="true" applyAlignment="true" applyProtection="true">
      <alignment horizontal="center" vertical="center"/>
    </xf>
    <xf numFmtId="0" fontId="240" fillId="190" borderId="235" xfId="0" applyNumberFormat="true" applyFont="true" applyFill="true" applyBorder="true" applyAlignment="true" applyProtection="true">
      <alignment horizontal="center" vertical="center"/>
    </xf>
    <xf numFmtId="0" fontId="241" fillId="191" borderId="236" xfId="0" applyNumberFormat="true" applyFont="true" applyFill="true" applyBorder="true" applyAlignment="true" applyProtection="true">
      <alignment horizontal="center" vertical="center"/>
    </xf>
    <xf numFmtId="0" fontId="242" fillId="192" borderId="237" xfId="0" applyNumberFormat="true" applyFont="true" applyFill="true" applyBorder="true" applyAlignment="true" applyProtection="true">
      <alignment horizontal="center" vertical="center"/>
    </xf>
    <xf numFmtId="0" fontId="80" fillId="42" borderId="14" xfId="0" applyFont="true" applyFill="true" applyBorder="true" applyAlignment="true">
      <alignment horizontal="left" vertical="center" wrapText="true"/>
    </xf>
    <xf numFmtId="0" fontId="8" fillId="42" borderId="19" xfId="0" applyFont="true" applyFill="true" applyBorder="true" applyAlignment="true">
      <alignment horizontal="left" vertical="center"/>
    </xf>
    <xf numFmtId="0" fontId="8" fillId="42" borderId="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2" xfId="14" applyFont="true" applyFill="true" applyBorder="true" applyAlignment="true">
      <alignment horizontal="center" wrapText="true"/>
    </xf>
    <xf numFmtId="0" fontId="4" fillId="2" borderId="72"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2"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2"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2"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1"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62" fillId="0" borderId="2"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2" xfId="0" applyFont="true" applyBorder="true" applyAlignment="true">
      <alignment horizontal="left" vertical="top" wrapText="true"/>
    </xf>
    <xf numFmtId="0" fontId="3" fillId="0" borderId="72" xfId="0" applyFont="true" applyBorder="true" applyAlignment="true">
      <alignment horizontal="left" vertical="top" wrapText="true"/>
    </xf>
    <xf numFmtId="0" fontId="61" fillId="24" borderId="93" xfId="20" applyFont="true" applyFill="true" applyAlignment="true">
      <alignment horizontal="center" vertical="center"/>
    </xf>
    <xf numFmtId="0" fontId="11" fillId="2" borderId="93" xfId="20" applyFont="true" applyFill="true"/>
    <xf numFmtId="0" fontId="61" fillId="2" borderId="93" xfId="20" applyFont="true" applyFill="true" applyAlignment="true">
      <alignment horizontal="center" vertical="center"/>
    </xf>
    <xf numFmtId="0" fontId="78" fillId="2" borderId="93" xfId="20" applyFont="true" applyFill="true"/>
    <xf numFmtId="0" fontId="26" fillId="2" borderId="93" xfId="20" applyFont="true" applyFill="true"/>
    <xf numFmtId="0" fontId="79" fillId="2" borderId="93" xfId="20" applyFont="true" applyFill="true"/>
    <xf numFmtId="0" fontId="64" fillId="2" borderId="93" xfId="20" applyFont="true" applyFill="true"/>
    <xf numFmtId="0" fontId="11" fillId="2" borderId="93" xfId="20" applyFont="true" applyFill="true" applyAlignment="true">
      <alignment vertical="center" wrapText="true"/>
    </xf>
    <xf numFmtId="0" fontId="5" fillId="2" borderId="93" xfId="20" applyFont="true" applyFill="true" applyAlignment="true">
      <alignment vertical="center" wrapText="true"/>
    </xf>
    <xf numFmtId="0" fontId="11" fillId="0" borderId="93" xfId="20" applyFont="true"/>
    <xf numFmtId="0" fontId="7" fillId="2" borderId="93" xfId="20" applyFont="true" applyFill="true"/>
    <xf numFmtId="0" fontId="3" fillId="2" borderId="93" xfId="20" applyFont="true" applyFill="true"/>
    <xf numFmtId="0" fontId="14" fillId="0" borderId="75"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9" xfId="20" applyFont="true" applyFill="true" applyBorder="true" applyAlignment="true">
      <alignment horizontal="center"/>
    </xf>
    <xf numFmtId="0" fontId="16" fillId="2" borderId="93" xfId="20" applyFont="true" applyFill="true" applyAlignment="true">
      <alignment horizontal="center"/>
    </xf>
    <xf numFmtId="0" fontId="16" fillId="2" borderId="85"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9"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80" xfId="20" applyNumberFormat="true" applyFont="true" applyFill="true" applyBorder="true" applyAlignment="true">
      <alignment horizontal="center"/>
    </xf>
    <xf numFmtId="0" fontId="16" fillId="2" borderId="81" xfId="20" applyFont="true" applyFill="true" applyBorder="true" applyAlignment="true">
      <alignment horizontal="center"/>
    </xf>
    <xf numFmtId="1" fontId="16" fillId="2" borderId="86" xfId="20" applyNumberFormat="true" applyFont="true" applyFill="true" applyBorder="true" applyAlignment="true">
      <alignment horizontal="center"/>
    </xf>
    <xf numFmtId="0" fontId="16" fillId="2" borderId="87" xfId="20" applyFont="true" applyFill="true" applyBorder="true" applyAlignment="true">
      <alignment horizontal="center"/>
    </xf>
    <xf numFmtId="1" fontId="16" fillId="2" borderId="90"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7" xfId="20" applyFont="true" applyFill="true" applyBorder="true"/>
    <xf numFmtId="165" fontId="3" fillId="2" borderId="93" xfId="21" applyNumberFormat="true" applyFont="true" applyFill="true" applyAlignment="true">
      <alignment horizontal="center"/>
    </xf>
    <xf numFmtId="0" fontId="16" fillId="2" borderId="82" xfId="20" applyFont="true" applyFill="true" applyBorder="true"/>
    <xf numFmtId="0" fontId="16" fillId="2" borderId="88" xfId="20" applyFont="true" applyFill="true" applyBorder="true"/>
    <xf numFmtId="165" fontId="3" fillId="2" borderId="18" xfId="21" applyNumberFormat="true" applyFont="true" applyFill="true" applyBorder="true" applyAlignment="true">
      <alignment horizontal="center"/>
    </xf>
    <xf numFmtId="0" fontId="16" fillId="2" borderId="76" xfId="20" applyFont="true" applyFill="true" applyBorder="true"/>
    <xf numFmtId="0" fontId="16" fillId="2" borderId="83" xfId="20" applyFont="true" applyFill="true" applyBorder="true"/>
    <xf numFmtId="0" fontId="16" fillId="2" borderId="59" xfId="20" applyFont="true" applyFill="true" applyBorder="true"/>
    <xf numFmtId="0" fontId="16" fillId="2" borderId="83" xfId="20" applyFont="true" applyFill="true" applyBorder="true" applyAlignment="true">
      <alignment horizontal="left"/>
    </xf>
    <xf numFmtId="0" fontId="16" fillId="2" borderId="59" xfId="20" applyFont="true" applyFill="true" applyBorder="true" applyAlignment="true">
      <alignment horizontal="left"/>
    </xf>
    <xf numFmtId="0" fontId="16" fillId="2" borderId="78" xfId="20" applyFont="true" applyFill="true" applyBorder="true"/>
    <xf numFmtId="165" fontId="3" fillId="2" borderId="30" xfId="20" applyNumberFormat="true" applyFont="true" applyFill="true" applyBorder="true" applyAlignment="true">
      <alignment horizontal="center"/>
    </xf>
    <xf numFmtId="0" fontId="16" fillId="2" borderId="84"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3" xfId="20" applyFont="true" applyFill="true"/>
    <xf numFmtId="0" fontId="16" fillId="2" borderId="93" xfId="20" applyFont="true" applyFill="true" applyAlignment="true">
      <alignment horizontal="left" vertical="center"/>
    </xf>
    <xf numFmtId="0" fontId="243" fillId="42" borderId="93" xfId="22" applyFont="true" applyFill="true" applyAlignment="true">
      <alignment horizontal="left" vertical="center" wrapText="true"/>
    </xf>
    <xf numFmtId="0" fontId="243" fillId="43" borderId="238" xfId="22" applyFont="true" applyFill="true" applyBorder="true" applyAlignment="true">
      <alignment horizontal="left" vertical="center" wrapText="true"/>
    </xf>
    <xf numFmtId="0" fontId="243" fillId="43" borderId="93" xfId="22" applyFont="true" applyFill="true" applyAlignment="true">
      <alignment horizontal="left" vertical="center" wrapText="true"/>
    </xf>
    <xf numFmtId="0" fontId="243" fillId="27" borderId="93" xfId="22" applyFont="true" applyFill="true" applyAlignment="true">
      <alignment horizontal="left" vertical="center" wrapText="true"/>
    </xf>
    <xf numFmtId="0" fontId="16" fillId="193" borderId="93" xfId="22" applyFont="true" applyFill="true" applyAlignment="true">
      <alignment horizontal="left" vertical="center" wrapText="true"/>
    </xf>
    <xf numFmtId="0" fontId="16" fillId="44" borderId="93" xfId="22" applyFont="true" applyFill="true" applyAlignment="true">
      <alignment horizontal="left" vertical="center" wrapText="true"/>
    </xf>
    <xf numFmtId="0" fontId="16" fillId="194" borderId="93" xfId="22" applyFont="true" applyFill="true" applyAlignment="true">
      <alignment horizontal="left" vertical="center" wrapText="true"/>
    </xf>
    <xf numFmtId="1" fontId="244"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40"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3"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4"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6"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9"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50"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2"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5"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6"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8"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61"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2"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4"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7"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8"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70"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3"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4"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6"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9"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80"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2"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5"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6"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8"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91"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2"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4"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7"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8"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300"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3"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4"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6"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9"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10"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2"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5"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6"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8"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21"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2"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4"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7"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8"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30"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3"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4"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6"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9"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40"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2"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5"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6"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8"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51"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2"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4"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7"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8"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60"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3"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4"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6"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9"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70"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2"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5"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6"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8"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81"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2"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4"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5"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6"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7"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8"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90"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1"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2"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3"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4"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6"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7"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8"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9"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400"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2"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3"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4"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5"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6"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8"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9"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10"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11"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2"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4"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5"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6"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7"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8"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20"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1"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2"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3"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4"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6"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7"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8"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9"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30"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2"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3"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4"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5"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6"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8"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9"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40"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41"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2"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4"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5"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6"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7"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8"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50"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1"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2"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3"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4"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6"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7"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8"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9"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60"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2"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3"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4"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5"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6"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8"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9"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70"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71"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2"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4"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5"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6"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7"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8"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80"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1"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2"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3"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4"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6"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7"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8"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9"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90"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2"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3"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4"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5"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6"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8"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9"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500"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501"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2"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4"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5"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6"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7"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8"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10"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1"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2"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3"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4"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6"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7"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8"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9"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20"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2"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3"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4"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6"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7"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31"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2"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6"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7"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41"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2"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6"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7"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51"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2"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6"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7"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61"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2"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6"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7"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71"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2"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6"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7"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81"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2"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6"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7"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91"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2"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6"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7"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601"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2"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6"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7"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11"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2"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6"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7"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21"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2"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6"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7"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31"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2"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5"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6"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2117069002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82.967007249999995</c:v>
                </c:pt>
                <c:pt idx="1">
                  <c:v>1E-10</c:v>
                </c:pt>
                <c:pt idx="2">
                  <c:v>1E-10</c:v>
                </c:pt>
                <c:pt idx="3">
                  <c:v>1E-10</c:v>
                </c:pt>
                <c:pt idx="4">
                  <c:v>80.195726870000001</c:v>
                </c:pt>
                <c:pt idx="5">
                  <c:v>91.128078900000006</c:v>
                </c:pt>
              </c:numCache>
            </c:numRef>
          </c:val>
          <c:extLst>
            <c:ext xmlns:c16="http://schemas.microsoft.com/office/drawing/2014/chart" uri="{C3380CC4-5D6E-409C-BE32-E72D297353CC}">
              <c16:uniqueId val="{00000000-8BB6-48D7-8DAD-CFB4699CDB6B}"/>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B6-48D7-8DAD-CFB4699CDB6B}"/>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BB6-48D7-8DAD-CFB4699CDB6B}"/>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BB6-48D7-8DAD-CFB4699CDB6B}"/>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BB6-48D7-8DAD-CFB4699CDB6B}"/>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B6-48D7-8DAD-CFB4699CDB6B}"/>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BB6-48D7-8DAD-CFB4699CDB6B}"/>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1.987206665</c:v>
                </c:pt>
              </c:numCache>
            </c:numRef>
          </c:val>
          <c:extLst>
            <c:ext xmlns:c16="http://schemas.microsoft.com/office/drawing/2014/chart" uri="{C3380CC4-5D6E-409C-BE32-E72D297353CC}">
              <c16:uniqueId val="{00000007-8BB6-48D7-8DAD-CFB4699CDB6B}"/>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84.782010529999994</c:v>
                </c:pt>
                <c:pt idx="2">
                  <c:v>90.554593650000001</c:v>
                </c:pt>
                <c:pt idx="3">
                  <c:v>96.822526659999994</c:v>
                </c:pt>
                <c:pt idx="4">
                  <c:v>0</c:v>
                </c:pt>
                <c:pt idx="5">
                  <c:v>0</c:v>
                </c:pt>
              </c:numCache>
            </c:numRef>
          </c:val>
          <c:extLst>
            <c:ext xmlns:c16="http://schemas.microsoft.com/office/drawing/2014/chart" uri="{C3380CC4-5D6E-409C-BE32-E72D297353CC}">
              <c16:uniqueId val="{00000008-8BB6-48D7-8DAD-CFB4699CDB6B}"/>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17.032992749999998</c:v>
                </c:pt>
                <c:pt idx="1">
                  <c:v>15.217989469999999</c:v>
                </c:pt>
                <c:pt idx="2">
                  <c:v>9.4454063510000008</c:v>
                </c:pt>
                <c:pt idx="3">
                  <c:v>3.1774733400000001</c:v>
                </c:pt>
                <c:pt idx="4">
                  <c:v>19.804273129999999</c:v>
                </c:pt>
                <c:pt idx="5">
                  <c:v>6.8847144309999999</c:v>
                </c:pt>
              </c:numCache>
            </c:numRef>
          </c:val>
          <c:extLst>
            <c:ext xmlns:c16="http://schemas.microsoft.com/office/drawing/2014/chart" uri="{C3380CC4-5D6E-409C-BE32-E72D297353CC}">
              <c16:uniqueId val="{00000009-8BB6-48D7-8DAD-CFB4699CDB6B}"/>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8FC-45FA-9270-0A29D358049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8FC-45FA-9270-0A29D358049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FC-45FA-9270-0A29D358049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FC-45FA-9270-0A29D3580490}"/>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FC-45FA-9270-0A29D358049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FC-45FA-9270-0A29D358049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FC-45FA-9270-0A29D358049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8FC-45FA-9270-0A29D3580490}"/>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8FC-45FA-9270-0A29D358049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8FC-45FA-9270-0A29D3580490}"/>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8FC-45FA-9270-0A29D358049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8FC-45FA-9270-0A29D358049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77F-4694-9247-06969F0EB51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77F-4694-9247-06969F0EB51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7F-4694-9247-06969F0EB51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E0F-4176-9CBC-8988789AB8D4}"/>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E7-4277-BB64-B51799632E6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E7-4277-BB64-B51799632E6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E7-4277-BB64-B51799632E6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63-4B07-A8DC-F26E2340FD1C}"/>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F8-4BEA-9689-C594B585B831}"/>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F8-4BEA-9689-C594B585B831}"/>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F8-4BEA-9689-C594B585B831}"/>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6F8-4BEA-9689-C594B585B831}"/>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34-40FF-8319-E84CE446F03D}"/>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525-45EA-A9B5-72AC82AE71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93.364377182770667</c:v>
                </c:pt>
                <c:pt idx="12">
                  <c:v>94.059976931949251</c:v>
                </c:pt>
                <c:pt idx="13">
                  <c:v>94.097616345062448</c:v>
                </c:pt>
                <c:pt idx="14">
                  <c:v>#N/A</c:v>
                </c:pt>
                <c:pt idx="15">
                  <c:v>93.927355278093088</c:v>
                </c:pt>
                <c:pt idx="16">
                  <c:v>#N/A</c:v>
                </c:pt>
                <c:pt idx="17">
                  <c:v>93.52477477477477</c:v>
                </c:pt>
                <c:pt idx="18">
                  <c:v>#N/A</c:v>
                </c:pt>
                <c:pt idx="19">
                  <c:v>94.031531531531527</c:v>
                </c:pt>
                <c:pt idx="20">
                  <c:v>#N/A</c:v>
                </c:pt>
                <c:pt idx="21">
                  <c:v>93.75</c:v>
                </c:pt>
                <c:pt idx="22">
                  <c:v>95.589856670341788</c:v>
                </c:pt>
                <c:pt idx="23">
                  <c:v>#N/A</c:v>
                </c:pt>
                <c:pt idx="24">
                  <c:v>94.170403587443943</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93.3</c:v>
                </c:pt>
                <c:pt idx="9">
                  <c:v>93.3</c:v>
                </c:pt>
                <c:pt idx="10">
                  <c:v>93.3</c:v>
                </c:pt>
                <c:pt idx="11">
                  <c:v>93.3</c:v>
                </c:pt>
                <c:pt idx="12">
                  <c:v>93.3</c:v>
                </c:pt>
                <c:pt idx="13">
                  <c:v>93.4</c:v>
                </c:pt>
                <c:pt idx="14">
                  <c:v>93.6</c:v>
                </c:pt>
                <c:pt idx="15">
                  <c:v>93.7</c:v>
                </c:pt>
                <c:pt idx="16">
                  <c:v>93.8</c:v>
                </c:pt>
                <c:pt idx="17">
                  <c:v>94</c:v>
                </c:pt>
                <c:pt idx="18">
                  <c:v>94.1</c:v>
                </c:pt>
                <c:pt idx="19">
                  <c:v>94.2</c:v>
                </c:pt>
                <c:pt idx="20">
                  <c:v>94.4</c:v>
                </c:pt>
                <c:pt idx="21">
                  <c:v>94.5</c:v>
                </c:pt>
                <c:pt idx="22">
                  <c:v>94.6</c:v>
                </c:pt>
                <c:pt idx="23">
                  <c:v>94.8</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75.599999999999994</c:v>
                </c:pt>
                <c:pt idx="11">
                  <c:v>75.599999999999994</c:v>
                </c:pt>
                <c:pt idx="12">
                  <c:v>75.599999999999994</c:v>
                </c:pt>
                <c:pt idx="13">
                  <c:v>75.599999999999994</c:v>
                </c:pt>
                <c:pt idx="14">
                  <c:v>75.599999999999994</c:v>
                </c:pt>
                <c:pt idx="15">
                  <c:v>75.599999999999994</c:v>
                </c:pt>
                <c:pt idx="16">
                  <c:v>75.599999999999994</c:v>
                </c:pt>
                <c:pt idx="17">
                  <c:v>75.599999999999994</c:v>
                </c:pt>
                <c:pt idx="18">
                  <c:v>75.599999999999994</c:v>
                </c:pt>
                <c:pt idx="19">
                  <c:v>75.599999999999994</c:v>
                </c:pt>
                <c:pt idx="20">
                  <c:v>75.599999999999994</c:v>
                </c:pt>
                <c:pt idx="21">
                  <c:v>75.599999999999994</c:v>
                </c:pt>
                <c:pt idx="22">
                  <c:v>75.599999999999994</c:v>
                </c:pt>
                <c:pt idx="23">
                  <c:v>75.599999999999994</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0F-4176-9CBC-8988789AB8D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0F-4176-9CBC-8988789AB8D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0F-4176-9CBC-8988789AB8D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0F-4176-9CBC-8988789AB8D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0F-4176-9CBC-8988789AB8D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E0F-4176-9CBC-8988789AB8D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E0F-4176-9CBC-8988789AB8D4}"/>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E0F-4176-9CBC-8988789AB8D4}"/>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E0F-4176-9CBC-8988789AB8D4}"/>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E0F-4176-9CBC-8988789AB8D4}"/>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E0F-4176-9CBC-8988789AB8D4}"/>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E0F-4176-9CBC-8988789AB8D4}"/>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E0F-4176-9CBC-8988789AB8D4}"/>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E0F-4176-9CBC-8988789AB8D4}"/>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E0F-4176-9CBC-8988789AB8D4}"/>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E7-4277-BB64-B51799632E6A}"/>
                </c:ext>
              </c:extLst>
            </c:dLbl>
            <c:dLbl>
              <c:idx val="1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7E7-4277-BB64-B51799632E6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7E7-4277-BB64-B51799632E6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63-4B07-A8DC-F26E2340FD1C}"/>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6F8-4BEA-9689-C594B585B831}"/>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6F8-4BEA-9689-C594B585B831}"/>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6F8-4BEA-9689-C594B585B831}"/>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6F8-4BEA-9689-C594B585B831}"/>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34-40FF-8319-E84CE446F03D}"/>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525-45EA-A9B5-72AC82AE71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78.02</c:v>
                </c:pt>
                <c:pt idx="15">
                  <c:v>#N/A</c:v>
                </c:pt>
                <c:pt idx="16">
                  <c:v>71.900000000000006</c:v>
                </c:pt>
                <c:pt idx="17">
                  <c:v>#N/A</c:v>
                </c:pt>
                <c:pt idx="18">
                  <c:v>77.025941926768866</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99.8</c:v>
                </c:pt>
                <c:pt idx="1">
                  <c:v>99.8</c:v>
                </c:pt>
                <c:pt idx="2">
                  <c:v>99.8</c:v>
                </c:pt>
                <c:pt idx="3">
                  <c:v>99.8</c:v>
                </c:pt>
                <c:pt idx="4">
                  <c:v>99.8</c:v>
                </c:pt>
                <c:pt idx="5">
                  <c:v>99.8</c:v>
                </c:pt>
                <c:pt idx="6">
                  <c:v>99.8</c:v>
                </c:pt>
                <c:pt idx="7">
                  <c:v>99.8</c:v>
                </c:pt>
                <c:pt idx="8">
                  <c:v>99.8</c:v>
                </c:pt>
                <c:pt idx="9">
                  <c:v>99.8</c:v>
                </c:pt>
                <c:pt idx="10">
                  <c:v>99.8</c:v>
                </c:pt>
                <c:pt idx="11">
                  <c:v>99.8</c:v>
                </c:pt>
                <c:pt idx="12">
                  <c:v>99.8</c:v>
                </c:pt>
                <c:pt idx="13">
                  <c:v>99.8</c:v>
                </c:pt>
                <c:pt idx="14">
                  <c:v>99.8</c:v>
                </c:pt>
                <c:pt idx="15">
                  <c:v>99.9</c:v>
                </c:pt>
                <c:pt idx="16">
                  <c:v>99.9</c:v>
                </c:pt>
                <c:pt idx="17">
                  <c:v>99.9</c:v>
                </c:pt>
                <c:pt idx="18">
                  <c:v>99.9</c:v>
                </c:pt>
                <c:pt idx="19">
                  <c:v>99.9</c:v>
                </c:pt>
                <c:pt idx="20">
                  <c:v>100</c:v>
                </c:pt>
                <c:pt idx="21">
                  <c:v>100</c:v>
                </c:pt>
                <c:pt idx="22">
                  <c:v>100</c:v>
                </c:pt>
                <c:pt idx="23">
                  <c:v>100</c:v>
                </c:pt>
              </c:numCache>
            </c:numRef>
          </c:yVal>
          <c:smooth val="0"/>
          <c:extLst>
            <c:ext xmlns:c16="http://schemas.microsoft.com/office/drawing/2014/chart" uri="{C3380CC4-5D6E-409C-BE32-E72D297353CC}">
              <c16:uniqueId val="{0000000D-A8FC-45FA-9270-0A29D358049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8FC-45FA-9270-0A29D358049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8FC-45FA-9270-0A29D358049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8FC-45FA-9270-0A29D358049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8FC-45FA-9270-0A29D3580490}"/>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8FC-45FA-9270-0A29D358049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8FC-45FA-9270-0A29D358049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8FC-45FA-9270-0A29D358049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8FC-45FA-9270-0A29D3580490}"/>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8FC-45FA-9270-0A29D358049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8FC-45FA-9270-0A29D3580490}"/>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8FC-45FA-9270-0A29D358049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8FC-45FA-9270-0A29D358049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7F-4694-9247-06969F0EB51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7F-4694-9247-06969F0EB51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7F-4694-9247-06969F0EB51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E0F-4176-9CBC-8988789AB8D4}"/>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E7-4277-BB64-B51799632E6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E7-4277-BB64-B51799632E6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E7-4277-BB64-B51799632E6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663-4B07-A8DC-F26E2340FD1C}"/>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6F8-4BEA-9689-C594B585B831}"/>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F8-4BEA-9689-C594B585B831}"/>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F8-4BEA-9689-C594B585B831}"/>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F8-4BEA-9689-C594B585B831}"/>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134-40FF-8319-E84CE446F03D}"/>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525-45EA-A9B5-72AC82AE71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99.883585564610016</c:v>
                </c:pt>
                <c:pt idx="12">
                  <c:v>99.653979238754332</c:v>
                </c:pt>
                <c:pt idx="13">
                  <c:v>100</c:v>
                </c:pt>
                <c:pt idx="14">
                  <c:v>#N/A</c:v>
                </c:pt>
                <c:pt idx="15">
                  <c:v>99.886492622020427</c:v>
                </c:pt>
                <c:pt idx="16">
                  <c:v>#N/A</c:v>
                </c:pt>
                <c:pt idx="17">
                  <c:v>100</c:v>
                </c:pt>
                <c:pt idx="18">
                  <c:v>#N/A</c:v>
                </c:pt>
                <c:pt idx="19">
                  <c:v>100</c:v>
                </c:pt>
                <c:pt idx="20">
                  <c:v>#N/A</c:v>
                </c:pt>
                <c:pt idx="21">
                  <c:v>#N/A</c:v>
                </c:pt>
                <c:pt idx="22">
                  <c:v>100</c:v>
                </c:pt>
                <c:pt idx="23">
                  <c:v>#N/A</c:v>
                </c:pt>
                <c:pt idx="24">
                  <c:v>99.88789237668162</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A8FC-45FA-9270-0A29D3580490}"/>
            </c:ext>
          </c:extLst>
        </c:ser>
        <c:dLbls>
          <c:showLegendKey val="0"/>
          <c:showVal val="0"/>
          <c:showCatName val="0"/>
          <c:showSerName val="0"/>
          <c:showPercent val="0"/>
          <c:showBubbleSize val="0"/>
        </c:dLbls>
        <c:axId val="85695872"/>
        <c:axId val="85705856"/>
      </c:scatterChart>
      <c:valAx>
        <c:axId val="85695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5856"/>
        <c:crosses val="autoZero"/>
        <c:crossBetween val="midCat"/>
        <c:majorUnit val="5"/>
      </c:valAx>
      <c:valAx>
        <c:axId val="857058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58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515-458F-A751-7320F56DE84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515-458F-A751-7320F56DE84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15-458F-A751-7320F56DE84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15-458F-A751-7320F56DE84E}"/>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15-458F-A751-7320F56DE84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15-458F-A751-7320F56DE84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15-458F-A751-7320F56DE84E}"/>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15-458F-A751-7320F56DE84E}"/>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515-458F-A751-7320F56DE84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515-458F-A751-7320F56DE84E}"/>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515-458F-A751-7320F56DE84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515-458F-A751-7320F56DE84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B98-433D-AFB9-DD05840EFA4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B98-433D-AFB9-DD05840EFA4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98-433D-AFB9-DD05840EFA4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A24-43E2-8FDF-3984488BF862}"/>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52-4441-A8B8-916DA053FDE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52-4441-A8B8-916DA053FDE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D52-4441-A8B8-916DA053FDE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F9-4B09-8825-03C934ECD6D7}"/>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C61-4928-A69E-15995CACF677}"/>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C61-4928-A69E-15995CACF677}"/>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C61-4928-A69E-15995CACF677}"/>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C61-4928-A69E-15995CACF677}"/>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E8-4795-BFFF-784D7222FFB8}"/>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DD-4A5A-A4A7-D199DE8EE2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96.875</c:v>
                </c:pt>
                <c:pt idx="12">
                  <c:v>99.122807017543863</c:v>
                </c:pt>
                <c:pt idx="13">
                  <c:v>97.041420118343183</c:v>
                </c:pt>
                <c:pt idx="14">
                  <c:v>#N/A</c:v>
                </c:pt>
                <c:pt idx="15">
                  <c:v>98.620689655172427</c:v>
                </c:pt>
                <c:pt idx="16">
                  <c:v>#N/A</c:v>
                </c:pt>
                <c:pt idx="17">
                  <c:v>97.126436781609186</c:v>
                </c:pt>
                <c:pt idx="18">
                  <c:v>#N/A</c:v>
                </c:pt>
                <c:pt idx="19">
                  <c:v>96.808510638297889</c:v>
                </c:pt>
                <c:pt idx="20">
                  <c:v>#N/A</c:v>
                </c:pt>
                <c:pt idx="21">
                  <c:v>#N/A</c:v>
                </c:pt>
                <c:pt idx="22">
                  <c:v>98.130841121495322</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97.8</c:v>
                </c:pt>
                <c:pt idx="9">
                  <c:v>97.8</c:v>
                </c:pt>
                <c:pt idx="10">
                  <c:v>97.8</c:v>
                </c:pt>
                <c:pt idx="11">
                  <c:v>97.8</c:v>
                </c:pt>
                <c:pt idx="12">
                  <c:v>97.8</c:v>
                </c:pt>
                <c:pt idx="13">
                  <c:v>97.8</c:v>
                </c:pt>
                <c:pt idx="14">
                  <c:v>97.8</c:v>
                </c:pt>
                <c:pt idx="15">
                  <c:v>97.7</c:v>
                </c:pt>
                <c:pt idx="16">
                  <c:v>97.7</c:v>
                </c:pt>
                <c:pt idx="17">
                  <c:v>97.7</c:v>
                </c:pt>
                <c:pt idx="18">
                  <c:v>97.6</c:v>
                </c:pt>
                <c:pt idx="19">
                  <c:v>97.6</c:v>
                </c:pt>
                <c:pt idx="20">
                  <c:v>97.6</c:v>
                </c:pt>
                <c:pt idx="21">
                  <c:v>97.6</c:v>
                </c:pt>
                <c:pt idx="22">
                  <c:v>97.5</c:v>
                </c:pt>
                <c:pt idx="23">
                  <c:v>97.5</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515-458F-A751-7320F56DE84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515-458F-A751-7320F56DE84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515-458F-A751-7320F56DE84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515-458F-A751-7320F56DE84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515-458F-A751-7320F56DE84E}"/>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515-458F-A751-7320F56DE84E}"/>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515-458F-A751-7320F56DE84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515-458F-A751-7320F56DE84E}"/>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515-458F-A751-7320F56DE84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515-458F-A751-7320F56DE84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98-433D-AFB9-DD05840EFA4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98-433D-AFB9-DD05840EFA4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B98-433D-AFB9-DD05840EFA45}"/>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24-43E2-8FDF-3984488BF862}"/>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D52-4441-A8B8-916DA053FDE9}"/>
                </c:ext>
              </c:extLst>
            </c:dLbl>
            <c:dLbl>
              <c:idx val="1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D52-4441-A8B8-916DA053FDE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D52-4441-A8B8-916DA053FDE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F9-4B09-8825-03C934ECD6D7}"/>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C61-4928-A69E-15995CACF677}"/>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C61-4928-A69E-15995CACF677}"/>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C61-4928-A69E-15995CACF677}"/>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C61-4928-A69E-15995CACF677}"/>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E8-4795-BFFF-784D7222FFB8}"/>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DD-4A5A-A4A7-D199DE8EE2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8-3515-458F-A751-7320F56DE84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515-458F-A751-7320F56DE84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515-458F-A751-7320F56DE84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515-458F-A751-7320F56DE84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3515-458F-A751-7320F56DE84E}"/>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3515-458F-A751-7320F56DE84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3515-458F-A751-7320F56DE84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3515-458F-A751-7320F56DE84E}"/>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3515-458F-A751-7320F56DE84E}"/>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3515-458F-A751-7320F56DE84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3515-458F-A751-7320F56DE84E}"/>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3515-458F-A751-7320F56DE84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3515-458F-A751-7320F56DE84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B98-433D-AFB9-DD05840EFA4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B98-433D-AFB9-DD05840EFA4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B98-433D-AFB9-DD05840EFA45}"/>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24-43E2-8FDF-3984488BF862}"/>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52-4441-A8B8-916DA053FDE9}"/>
                </c:ext>
              </c:extLst>
            </c:dLbl>
            <c:dLbl>
              <c:idx val="1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52-4441-A8B8-916DA053FDE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52-4441-A8B8-916DA053FDE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0F9-4B09-8825-03C934ECD6D7}"/>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C61-4928-A69E-15995CACF677}"/>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C61-4928-A69E-15995CACF677}"/>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61-4928-A69E-15995CACF677}"/>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C61-4928-A69E-15995CACF677}"/>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E8-4795-BFFF-784D7222FFB8}"/>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0DD-4A5A-A4A7-D199DE8EE2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5-3515-458F-A751-7320F56DE84E}"/>
            </c:ext>
          </c:extLst>
        </c:ser>
        <c:dLbls>
          <c:showLegendKey val="0"/>
          <c:showVal val="0"/>
          <c:showCatName val="0"/>
          <c:showSerName val="0"/>
          <c:showPercent val="0"/>
          <c:showBubbleSize val="0"/>
        </c:dLbls>
        <c:axId val="86516480"/>
        <c:axId val="86518016"/>
      </c:scatterChart>
      <c:valAx>
        <c:axId val="86516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18016"/>
        <c:crosses val="autoZero"/>
        <c:crossBetween val="midCat"/>
        <c:majorUnit val="5"/>
      </c:valAx>
      <c:valAx>
        <c:axId val="86518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164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4B1-46B2-904C-BDC0DABFCA5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4B1-46B2-904C-BDC0DABFCA5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B1-46B2-904C-BDC0DABFCA5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B1-46B2-904C-BDC0DABFCA5F}"/>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B1-46B2-904C-BDC0DABFCA5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B1-46B2-904C-BDC0DABFCA5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4B1-46B2-904C-BDC0DABFCA5F}"/>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4B1-46B2-904C-BDC0DABFCA5F}"/>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4B1-46B2-904C-BDC0DABFCA5F}"/>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4B1-46B2-904C-BDC0DABFCA5F}"/>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4B1-46B2-904C-BDC0DABFCA5F}"/>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4B1-46B2-904C-BDC0DABFCA5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251-41CF-B648-49DFCA55B1D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251-41CF-B648-49DFCA55B1D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51-41CF-B648-49DFCA55B1D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98C-4E78-B3F2-8CB350B351CF}"/>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E0-4315-8F05-FC01E986E2F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E0-4315-8F05-FC01E986E2F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2E0-4315-8F05-FC01E986E2F5}"/>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8C-42CB-9E70-BB344402C471}"/>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A95-4D29-B627-942C0B600A03}"/>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A95-4D29-B627-942C0B600A03}"/>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A95-4D29-B627-942C0B600A0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A95-4D29-B627-942C0B600A03}"/>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82-494C-B9AC-3120126CBCA8}"/>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27-47BC-970A-BA4D77E430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89.583333333333343</c:v>
                </c:pt>
                <c:pt idx="5">
                  <c:v>#N/A</c:v>
                </c:pt>
                <c:pt idx="6">
                  <c:v>#N/A</c:v>
                </c:pt>
                <c:pt idx="7">
                  <c:v>#N/A</c:v>
                </c:pt>
                <c:pt idx="8">
                  <c:v>#N/A</c:v>
                </c:pt>
                <c:pt idx="9">
                  <c:v>#N/A</c:v>
                </c:pt>
                <c:pt idx="10">
                  <c:v>96.92307692307692</c:v>
                </c:pt>
                <c:pt idx="11">
                  <c:v>86.130391670798218</c:v>
                </c:pt>
                <c:pt idx="12">
                  <c:v>86.138613861386119</c:v>
                </c:pt>
                <c:pt idx="13">
                  <c:v>87.747035573122531</c:v>
                </c:pt>
                <c:pt idx="14">
                  <c:v>#N/A</c:v>
                </c:pt>
                <c:pt idx="15">
                  <c:v>87.000744232200447</c:v>
                </c:pt>
                <c:pt idx="16">
                  <c:v>#N/A</c:v>
                </c:pt>
                <c:pt idx="17">
                  <c:v>86.727859092036724</c:v>
                </c:pt>
                <c:pt idx="18">
                  <c:v>#N/A</c:v>
                </c:pt>
                <c:pt idx="19">
                  <c:v>93.179563492063494</c:v>
                </c:pt>
                <c:pt idx="20">
                  <c:v>#N/A</c:v>
                </c:pt>
                <c:pt idx="21">
                  <c:v>95.673076923076934</c:v>
                </c:pt>
                <c:pt idx="22">
                  <c:v>90.21065675340769</c:v>
                </c:pt>
                <c:pt idx="23">
                  <c:v>#N/A</c:v>
                </c:pt>
                <c:pt idx="24">
                  <c:v>89.244908097367116</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89.2</c:v>
                </c:pt>
                <c:pt idx="1">
                  <c:v>89.2</c:v>
                </c:pt>
                <c:pt idx="2">
                  <c:v>89.2</c:v>
                </c:pt>
                <c:pt idx="3">
                  <c:v>89.2</c:v>
                </c:pt>
                <c:pt idx="4">
                  <c:v>89.2</c:v>
                </c:pt>
                <c:pt idx="5">
                  <c:v>89.3</c:v>
                </c:pt>
                <c:pt idx="6">
                  <c:v>89.3</c:v>
                </c:pt>
                <c:pt idx="7">
                  <c:v>89.4</c:v>
                </c:pt>
                <c:pt idx="8">
                  <c:v>89.4</c:v>
                </c:pt>
                <c:pt idx="9">
                  <c:v>89.5</c:v>
                </c:pt>
                <c:pt idx="10">
                  <c:v>89.5</c:v>
                </c:pt>
                <c:pt idx="11">
                  <c:v>89.6</c:v>
                </c:pt>
                <c:pt idx="12">
                  <c:v>89.6</c:v>
                </c:pt>
                <c:pt idx="13">
                  <c:v>89.7</c:v>
                </c:pt>
                <c:pt idx="14">
                  <c:v>89.8</c:v>
                </c:pt>
                <c:pt idx="15">
                  <c:v>89.8</c:v>
                </c:pt>
                <c:pt idx="16">
                  <c:v>89.9</c:v>
                </c:pt>
                <c:pt idx="17">
                  <c:v>89.9</c:v>
                </c:pt>
                <c:pt idx="18">
                  <c:v>90</c:v>
                </c:pt>
                <c:pt idx="19">
                  <c:v>90</c:v>
                </c:pt>
                <c:pt idx="20">
                  <c:v>90.1</c:v>
                </c:pt>
                <c:pt idx="21">
                  <c:v>90.1</c:v>
                </c:pt>
                <c:pt idx="22">
                  <c:v>90.2</c:v>
                </c:pt>
                <c:pt idx="23">
                  <c:v>90.2</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86</c:v>
                </c:pt>
                <c:pt idx="11">
                  <c:v>86</c:v>
                </c:pt>
                <c:pt idx="12">
                  <c:v>86</c:v>
                </c:pt>
                <c:pt idx="13">
                  <c:v>86</c:v>
                </c:pt>
                <c:pt idx="14">
                  <c:v>86</c:v>
                </c:pt>
                <c:pt idx="15">
                  <c:v>86</c:v>
                </c:pt>
                <c:pt idx="16">
                  <c:v>86</c:v>
                </c:pt>
                <c:pt idx="17">
                  <c:v>86</c:v>
                </c:pt>
                <c:pt idx="18">
                  <c:v>86</c:v>
                </c:pt>
                <c:pt idx="19">
                  <c:v>86</c:v>
                </c:pt>
                <c:pt idx="20">
                  <c:v>86</c:v>
                </c:pt>
                <c:pt idx="21">
                  <c:v>86</c:v>
                </c:pt>
                <c:pt idx="22">
                  <c:v>86</c:v>
                </c:pt>
                <c:pt idx="23">
                  <c:v>86</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4B1-46B2-904C-BDC0DABFCA5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4B1-46B2-904C-BDC0DABFCA5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4B1-46B2-904C-BDC0DABFCA5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4B1-46B2-904C-BDC0DABFCA5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4B1-46B2-904C-BDC0DABFCA5F}"/>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4B1-46B2-904C-BDC0DABFCA5F}"/>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4B1-46B2-904C-BDC0DABFCA5F}"/>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4B1-46B2-904C-BDC0DABFCA5F}"/>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4B1-46B2-904C-BDC0DABFCA5F}"/>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4B1-46B2-904C-BDC0DABFCA5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51-41CF-B648-49DFCA55B1D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251-41CF-B648-49DFCA55B1D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251-41CF-B648-49DFCA55B1D5}"/>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8C-4E78-B3F2-8CB350B351C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2E0-4315-8F05-FC01E986E2F5}"/>
                </c:ext>
              </c:extLst>
            </c:dLbl>
            <c:dLbl>
              <c:idx val="1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2E0-4315-8F05-FC01E986E2F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2E0-4315-8F05-FC01E986E2F5}"/>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8C-42CB-9E70-BB344402C471}"/>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A95-4D29-B627-942C0B600A03}"/>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A95-4D29-B627-942C0B600A03}"/>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A95-4D29-B627-942C0B600A0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A95-4D29-B627-942C0B600A03}"/>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82-494C-B9AC-3120126CBCA8}"/>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927-47BC-970A-BA4D77E430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85.03</c:v>
                </c:pt>
                <c:pt idx="15">
                  <c:v>#N/A</c:v>
                </c:pt>
                <c:pt idx="16">
                  <c:v>90.2</c:v>
                </c:pt>
                <c:pt idx="17">
                  <c:v>#N/A</c:v>
                </c:pt>
                <c:pt idx="18">
                  <c:v>82.87491</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99.6</c:v>
                </c:pt>
                <c:pt idx="1">
                  <c:v>99.6</c:v>
                </c:pt>
                <c:pt idx="2">
                  <c:v>99.6</c:v>
                </c:pt>
                <c:pt idx="3">
                  <c:v>99.6</c:v>
                </c:pt>
                <c:pt idx="4">
                  <c:v>99.6</c:v>
                </c:pt>
                <c:pt idx="5">
                  <c:v>99.6</c:v>
                </c:pt>
                <c:pt idx="6">
                  <c:v>99.6</c:v>
                </c:pt>
                <c:pt idx="7">
                  <c:v>99.6</c:v>
                </c:pt>
                <c:pt idx="8">
                  <c:v>99.6</c:v>
                </c:pt>
                <c:pt idx="9">
                  <c:v>99.6</c:v>
                </c:pt>
                <c:pt idx="10">
                  <c:v>99.6</c:v>
                </c:pt>
                <c:pt idx="11">
                  <c:v>99.6</c:v>
                </c:pt>
                <c:pt idx="12">
                  <c:v>99.6</c:v>
                </c:pt>
                <c:pt idx="13">
                  <c:v>99.6</c:v>
                </c:pt>
                <c:pt idx="14">
                  <c:v>99.7</c:v>
                </c:pt>
                <c:pt idx="15">
                  <c:v>99.7</c:v>
                </c:pt>
                <c:pt idx="16">
                  <c:v>99.7</c:v>
                </c:pt>
                <c:pt idx="17">
                  <c:v>99.8</c:v>
                </c:pt>
                <c:pt idx="18">
                  <c:v>99.8</c:v>
                </c:pt>
                <c:pt idx="19">
                  <c:v>99.9</c:v>
                </c:pt>
                <c:pt idx="20">
                  <c:v>99.9</c:v>
                </c:pt>
                <c:pt idx="21">
                  <c:v>100</c:v>
                </c:pt>
                <c:pt idx="22">
                  <c:v>100</c:v>
                </c:pt>
                <c:pt idx="23">
                  <c:v>100</c:v>
                </c:pt>
              </c:numCache>
            </c:numRef>
          </c:yVal>
          <c:smooth val="0"/>
          <c:extLst>
            <c:ext xmlns:c16="http://schemas.microsoft.com/office/drawing/2014/chart" uri="{C3380CC4-5D6E-409C-BE32-E72D297353CC}">
              <c16:uniqueId val="{00000019-84B1-46B2-904C-BDC0DABFCA5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4B1-46B2-904C-BDC0DABFCA5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4B1-46B2-904C-BDC0DABFCA5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4B1-46B2-904C-BDC0DABFCA5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4B1-46B2-904C-BDC0DABFCA5F}"/>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4B1-46B2-904C-BDC0DABFCA5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84B1-46B2-904C-BDC0DABFCA5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84B1-46B2-904C-BDC0DABFCA5F}"/>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84B1-46B2-904C-BDC0DABFCA5F}"/>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84B1-46B2-904C-BDC0DABFCA5F}"/>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84B1-46B2-904C-BDC0DABFCA5F}"/>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84B1-46B2-904C-BDC0DABFCA5F}"/>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84B1-46B2-904C-BDC0DABFCA5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251-41CF-B648-49DFCA55B1D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251-41CF-B648-49DFCA55B1D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251-41CF-B648-49DFCA55B1D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8C-4E78-B3F2-8CB350B351C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E0-4315-8F05-FC01E986E2F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E0-4315-8F05-FC01E986E2F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E0-4315-8F05-FC01E986E2F5}"/>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8C-42CB-9E70-BB344402C471}"/>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95-4D29-B627-942C0B600A03}"/>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95-4D29-B627-942C0B600A03}"/>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95-4D29-B627-942C0B600A0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A95-4D29-B627-942C0B600A03}"/>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82-494C-B9AC-3120126CBCA8}"/>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927-47BC-970A-BA4D77E430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99.603371343579568</c:v>
                </c:pt>
                <c:pt idx="12">
                  <c:v>99.777227722772281</c:v>
                </c:pt>
                <c:pt idx="13">
                  <c:v>99.703557312252968</c:v>
                </c:pt>
                <c:pt idx="14">
                  <c:v>#N/A</c:v>
                </c:pt>
                <c:pt idx="15">
                  <c:v>99.751922599851156</c:v>
                </c:pt>
                <c:pt idx="16">
                  <c:v>#N/A</c:v>
                </c:pt>
                <c:pt idx="17">
                  <c:v>99.851153559910699</c:v>
                </c:pt>
                <c:pt idx="18">
                  <c:v>#N/A</c:v>
                </c:pt>
                <c:pt idx="19">
                  <c:v>99.950396825396822</c:v>
                </c:pt>
                <c:pt idx="20">
                  <c:v>#N/A</c:v>
                </c:pt>
                <c:pt idx="21">
                  <c:v>#N/A</c:v>
                </c:pt>
                <c:pt idx="22">
                  <c:v>100</c:v>
                </c:pt>
                <c:pt idx="23">
                  <c:v>#N/A</c:v>
                </c:pt>
                <c:pt idx="24">
                  <c:v>99.850968703427725</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6-84B1-46B2-904C-BDC0DABFCA5F}"/>
            </c:ext>
          </c:extLst>
        </c:ser>
        <c:dLbls>
          <c:showLegendKey val="0"/>
          <c:showVal val="0"/>
          <c:showCatName val="0"/>
          <c:showSerName val="0"/>
          <c:showPercent val="0"/>
          <c:showBubbleSize val="0"/>
        </c:dLbls>
        <c:axId val="89389696"/>
        <c:axId val="89940352"/>
      </c:scatterChart>
      <c:valAx>
        <c:axId val="893896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0352"/>
        <c:crosses val="autoZero"/>
        <c:crossBetween val="midCat"/>
        <c:majorUnit val="5"/>
      </c:valAx>
      <c:valAx>
        <c:axId val="89940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96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520-4581-8256-52FDEF47483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520-4581-8256-52FDEF47483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20-4581-8256-52FDEF47483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20-4581-8256-52FDEF474838}"/>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20-4581-8256-52FDEF47483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20-4581-8256-52FDEF47483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20-4581-8256-52FDEF474838}"/>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1DA-44AF-B961-E3B933D7B46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DA-44AF-B961-E3B933D7B46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DA-44AF-B961-E3B933D7B46F}"/>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DA-44AF-B961-E3B933D7B46F}"/>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DA-44AF-B961-E3B933D7B46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DA-44AF-B961-E3B933D7B46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DA-44AF-B961-E3B933D7B46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1DA-44AF-B961-E3B933D7B46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1DA-44AF-B961-E3B933D7B46F}"/>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A30-4FAE-9AD0-8377FC26A26E}"/>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A30-4FAE-9AD0-8377FC26A26E}"/>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A30-4FAE-9AD0-8377FC26A26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D5-425F-9EE5-6B5F0574D8D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48-487A-90A2-F55A84E687CB}"/>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48-487A-90A2-F55A84E687CB}"/>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48-487A-90A2-F55A84E687CB}"/>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F48-487A-90A2-F55A84E687CB}"/>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A0-49C8-BA7F-B99C492F0209}"/>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2C-46AC-8CA4-9EDEF9ABE8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96.158323632130376</c:v>
                </c:pt>
                <c:pt idx="12">
                  <c:v>97.866205305651661</c:v>
                </c:pt>
                <c:pt idx="13">
                  <c:v>96.821793416572078</c:v>
                </c:pt>
                <c:pt idx="14">
                  <c:v>#N/A</c:v>
                </c:pt>
                <c:pt idx="15">
                  <c:v>97.843359818388194</c:v>
                </c:pt>
                <c:pt idx="16">
                  <c:v>#N/A</c:v>
                </c:pt>
                <c:pt idx="17">
                  <c:v>96.340090090090087</c:v>
                </c:pt>
                <c:pt idx="18">
                  <c:v>#N/A</c:v>
                </c:pt>
                <c:pt idx="19">
                  <c:v>94.876126126126124</c:v>
                </c:pt>
                <c:pt idx="20">
                  <c:v>#N/A</c:v>
                </c:pt>
                <c:pt idx="21">
                  <c:v>100</c:v>
                </c:pt>
                <c:pt idx="22">
                  <c:v>95.700110253583247</c:v>
                </c:pt>
                <c:pt idx="23">
                  <c:v>#N/A</c:v>
                </c:pt>
                <c:pt idx="24">
                  <c:v>95.571748878923771</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97.6</c:v>
                </c:pt>
                <c:pt idx="9">
                  <c:v>97.6</c:v>
                </c:pt>
                <c:pt idx="10">
                  <c:v>97.6</c:v>
                </c:pt>
                <c:pt idx="11">
                  <c:v>97.6</c:v>
                </c:pt>
                <c:pt idx="12">
                  <c:v>97.6</c:v>
                </c:pt>
                <c:pt idx="13">
                  <c:v>97.5</c:v>
                </c:pt>
                <c:pt idx="14">
                  <c:v>97.3</c:v>
                </c:pt>
                <c:pt idx="15">
                  <c:v>97.2</c:v>
                </c:pt>
                <c:pt idx="16">
                  <c:v>97</c:v>
                </c:pt>
                <c:pt idx="17">
                  <c:v>96.9</c:v>
                </c:pt>
                <c:pt idx="18">
                  <c:v>96.7</c:v>
                </c:pt>
                <c:pt idx="19">
                  <c:v>96.6</c:v>
                </c:pt>
                <c:pt idx="20">
                  <c:v>96.5</c:v>
                </c:pt>
                <c:pt idx="21">
                  <c:v>96.3</c:v>
                </c:pt>
                <c:pt idx="22">
                  <c:v>96.2</c:v>
                </c:pt>
                <c:pt idx="23">
                  <c:v>96</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39.6</c:v>
                </c:pt>
                <c:pt idx="1">
                  <c:v>39.6</c:v>
                </c:pt>
                <c:pt idx="2">
                  <c:v>42.5</c:v>
                </c:pt>
                <c:pt idx="3">
                  <c:v>45.3</c:v>
                </c:pt>
                <c:pt idx="4">
                  <c:v>48.1</c:v>
                </c:pt>
                <c:pt idx="5">
                  <c:v>50.9</c:v>
                </c:pt>
                <c:pt idx="6">
                  <c:v>53.7</c:v>
                </c:pt>
                <c:pt idx="7">
                  <c:v>56.6</c:v>
                </c:pt>
                <c:pt idx="8">
                  <c:v>59.4</c:v>
                </c:pt>
                <c:pt idx="9">
                  <c:v>62.2</c:v>
                </c:pt>
                <c:pt idx="10">
                  <c:v>65</c:v>
                </c:pt>
                <c:pt idx="11">
                  <c:v>67.8</c:v>
                </c:pt>
                <c:pt idx="12">
                  <c:v>70.7</c:v>
                </c:pt>
                <c:pt idx="13">
                  <c:v>73.5</c:v>
                </c:pt>
                <c:pt idx="14">
                  <c:v>76.3</c:v>
                </c:pt>
                <c:pt idx="15">
                  <c:v>79.099999999999994</c:v>
                </c:pt>
                <c:pt idx="16">
                  <c:v>81.900000000000006</c:v>
                </c:pt>
                <c:pt idx="17">
                  <c:v>84.8</c:v>
                </c:pt>
                <c:pt idx="18">
                  <c:v>87.6</c:v>
                </c:pt>
                <c:pt idx="19">
                  <c:v>90.4</c:v>
                </c:pt>
                <c:pt idx="20">
                  <c:v>93.2</c:v>
                </c:pt>
                <c:pt idx="21">
                  <c:v>96</c:v>
                </c:pt>
                <c:pt idx="22">
                  <c:v>96.2</c:v>
                </c:pt>
                <c:pt idx="23">
                  <c:v>96</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520-4581-8256-52FDEF47483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520-4581-8256-52FDEF47483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520-4581-8256-52FDEF47483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520-4581-8256-52FDEF47483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520-4581-8256-52FDEF47483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520-4581-8256-52FDEF474838}"/>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520-4581-8256-52FDEF474838}"/>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520-4581-8256-52FDEF474838}"/>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520-4581-8256-52FDEF474838}"/>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520-4581-8256-52FDEF47483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520-4581-8256-52FDEF47483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15-4820-9D31-2C866C9989B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15-4820-9D31-2C866C9989B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15-4820-9D31-2C866C9989B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1DA-44AF-B961-E3B933D7B46F}"/>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A30-4FAE-9AD0-8377FC26A26E}"/>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A30-4FAE-9AD0-8377FC26A26E}"/>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A30-4FAE-9AD0-8377FC26A26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D5-425F-9EE5-6B5F0574D8D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F48-487A-90A2-F55A84E687CB}"/>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F48-487A-90A2-F55A84E687CB}"/>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F48-487A-90A2-F55A84E687CB}"/>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F48-487A-90A2-F55A84E687CB}"/>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A0-49C8-BA7F-B99C492F0209}"/>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72C-46AC-8CA4-9EDEF9ABE8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57.1</c:v>
                </c:pt>
                <c:pt idx="1">
                  <c:v>51.9</c:v>
                </c:pt>
                <c:pt idx="2">
                  <c:v>52.6</c:v>
                </c:pt>
                <c:pt idx="3">
                  <c:v>54.6</c:v>
                </c:pt>
                <c:pt idx="4">
                  <c:v>#N/A</c:v>
                </c:pt>
                <c:pt idx="5">
                  <c:v>55.9</c:v>
                </c:pt>
                <c:pt idx="6">
                  <c:v>52.2</c:v>
                </c:pt>
                <c:pt idx="7">
                  <c:v>52.3</c:v>
                </c:pt>
                <c:pt idx="8">
                  <c:v>59.2</c:v>
                </c:pt>
                <c:pt idx="9">
                  <c:v>58.6</c:v>
                </c:pt>
                <c:pt idx="10">
                  <c:v>#N/A</c:v>
                </c:pt>
                <c:pt idx="11">
                  <c:v>73.690337601862637</c:v>
                </c:pt>
                <c:pt idx="12">
                  <c:v>87.312572087658594</c:v>
                </c:pt>
                <c:pt idx="13">
                  <c:v>#N/A</c:v>
                </c:pt>
                <c:pt idx="14">
                  <c:v>#N/A</c:v>
                </c:pt>
                <c:pt idx="15">
                  <c:v>88.422247446083986</c:v>
                </c:pt>
                <c:pt idx="16">
                  <c:v>#N/A</c:v>
                </c:pt>
                <c:pt idx="17">
                  <c:v>89.076576576576571</c:v>
                </c:pt>
                <c:pt idx="18">
                  <c:v>#N/A</c:v>
                </c:pt>
                <c:pt idx="19">
                  <c:v>89.977477477477478</c:v>
                </c:pt>
                <c:pt idx="20">
                  <c:v>#N/A</c:v>
                </c:pt>
                <c:pt idx="21">
                  <c:v>96.875</c:v>
                </c:pt>
                <c:pt idx="22">
                  <c:v>90.959206174200659</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99.8</c:v>
                </c:pt>
                <c:pt idx="1">
                  <c:v>99.8</c:v>
                </c:pt>
                <c:pt idx="2">
                  <c:v>99.8</c:v>
                </c:pt>
                <c:pt idx="3">
                  <c:v>99.8</c:v>
                </c:pt>
                <c:pt idx="4">
                  <c:v>99.8</c:v>
                </c:pt>
                <c:pt idx="5">
                  <c:v>99.8</c:v>
                </c:pt>
                <c:pt idx="6">
                  <c:v>99.8</c:v>
                </c:pt>
                <c:pt idx="7">
                  <c:v>99.8</c:v>
                </c:pt>
                <c:pt idx="8">
                  <c:v>99.8</c:v>
                </c:pt>
                <c:pt idx="9">
                  <c:v>99.8</c:v>
                </c:pt>
                <c:pt idx="10">
                  <c:v>99.8</c:v>
                </c:pt>
                <c:pt idx="11">
                  <c:v>99.8</c:v>
                </c:pt>
                <c:pt idx="12">
                  <c:v>99.8</c:v>
                </c:pt>
                <c:pt idx="13">
                  <c:v>99.8</c:v>
                </c:pt>
                <c:pt idx="14">
                  <c:v>99.8</c:v>
                </c:pt>
                <c:pt idx="15">
                  <c:v>99.8</c:v>
                </c:pt>
                <c:pt idx="16">
                  <c:v>99.9</c:v>
                </c:pt>
                <c:pt idx="17">
                  <c:v>99.9</c:v>
                </c:pt>
                <c:pt idx="18">
                  <c:v>99.9</c:v>
                </c:pt>
                <c:pt idx="19">
                  <c:v>99.9</c:v>
                </c:pt>
                <c:pt idx="20">
                  <c:v>100</c:v>
                </c:pt>
                <c:pt idx="21">
                  <c:v>100</c:v>
                </c:pt>
                <c:pt idx="22">
                  <c:v>100</c:v>
                </c:pt>
                <c:pt idx="23">
                  <c:v>100</c:v>
                </c:pt>
              </c:numCache>
            </c:numRef>
          </c:yVal>
          <c:smooth val="0"/>
          <c:extLst>
            <c:ext xmlns:c16="http://schemas.microsoft.com/office/drawing/2014/chart" uri="{C3380CC4-5D6E-409C-BE32-E72D297353CC}">
              <c16:uniqueId val="{00000013-E520-4581-8256-52FDEF47483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520-4581-8256-52FDEF47483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520-4581-8256-52FDEF47483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520-4581-8256-52FDEF47483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520-4581-8256-52FDEF474838}"/>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520-4581-8256-52FDEF47483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520-4581-8256-52FDEF47483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520-4581-8256-52FDEF474838}"/>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520-4581-8256-52FDEF474838}"/>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520-4581-8256-52FDEF474838}"/>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520-4581-8256-52FDEF474838}"/>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520-4581-8256-52FDEF47483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520-4581-8256-52FDEF47483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15-4820-9D31-2C866C9989B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15-4820-9D31-2C866C9989B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15-4820-9D31-2C866C9989B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1DA-44AF-B961-E3B933D7B46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A30-4FAE-9AD0-8377FC26A26E}"/>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30-4FAE-9AD0-8377FC26A26E}"/>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30-4FAE-9AD0-8377FC26A26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0D5-425F-9EE5-6B5F0574D8D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F48-487A-90A2-F55A84E687CB}"/>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48-487A-90A2-F55A84E687CB}"/>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48-487A-90A2-F55A84E687CB}"/>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48-487A-90A2-F55A84E687CB}"/>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A0-49C8-BA7F-B99C492F0209}"/>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2C-46AC-8CA4-9EDEF9ABE8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99.534342258440049</c:v>
                </c:pt>
                <c:pt idx="12">
                  <c:v>99.884659746251444</c:v>
                </c:pt>
                <c:pt idx="13">
                  <c:v>100</c:v>
                </c:pt>
                <c:pt idx="14">
                  <c:v>#N/A</c:v>
                </c:pt>
                <c:pt idx="15">
                  <c:v>100</c:v>
                </c:pt>
                <c:pt idx="16">
                  <c:v>#N/A</c:v>
                </c:pt>
                <c:pt idx="17">
                  <c:v>100</c:v>
                </c:pt>
                <c:pt idx="18">
                  <c:v>#N/A</c:v>
                </c:pt>
                <c:pt idx="19">
                  <c:v>100</c:v>
                </c:pt>
                <c:pt idx="20">
                  <c:v>#N/A</c:v>
                </c:pt>
                <c:pt idx="21">
                  <c:v>#N/A</c:v>
                </c:pt>
                <c:pt idx="22">
                  <c:v>100</c:v>
                </c:pt>
                <c:pt idx="23">
                  <c:v>#N/A</c:v>
                </c:pt>
                <c:pt idx="24">
                  <c:v>99.775784753363226</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0-E520-4581-8256-52FDEF474838}"/>
            </c:ext>
          </c:extLst>
        </c:ser>
        <c:dLbls>
          <c:showLegendKey val="0"/>
          <c:showVal val="0"/>
          <c:showCatName val="0"/>
          <c:showSerName val="0"/>
          <c:showPercent val="0"/>
          <c:showBubbleSize val="0"/>
        </c:dLbls>
        <c:axId val="91885568"/>
        <c:axId val="91887104"/>
      </c:scatterChart>
      <c:valAx>
        <c:axId val="91885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87104"/>
        <c:crosses val="autoZero"/>
        <c:crossBetween val="midCat"/>
        <c:majorUnit val="5"/>
      </c:valAx>
      <c:valAx>
        <c:axId val="918871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855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555-40EB-B375-E26B111790E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555-40EB-B375-E26B111790E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55-40EB-B375-E26B111790E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55-40EB-B375-E26B111790E1}"/>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55-40EB-B375-E26B111790E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55-40EB-B375-E26B111790E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555-40EB-B375-E26B111790E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5BC-4978-9567-1CD7416B326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5BC-4978-9567-1CD7416B326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BC-4978-9567-1CD7416B3268}"/>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BC-4978-9567-1CD7416B326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BC-4978-9567-1CD7416B326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BC-4978-9567-1CD7416B326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BC-4978-9567-1CD7416B326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BC-4978-9567-1CD7416B326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5BC-4978-9567-1CD7416B3268}"/>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424-486A-8C2D-320B8DEC9F8D}"/>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24-486A-8C2D-320B8DEC9F8D}"/>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424-486A-8C2D-320B8DEC9F8D}"/>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572-4BA8-AE76-79964190E5D5}"/>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56-4468-A413-102E660502FD}"/>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56-4468-A413-102E660502FD}"/>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56-4468-A413-102E660502FD}"/>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56-4468-A413-102E660502FD}"/>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FB-4E63-BC5A-2E6921D81B4B}"/>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B3-4DE9-8DD2-7430533568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96.022727272727266</c:v>
                </c:pt>
                <c:pt idx="12">
                  <c:v>97.076023391812868</c:v>
                </c:pt>
                <c:pt idx="13">
                  <c:v>95.26627218934911</c:v>
                </c:pt>
                <c:pt idx="14">
                  <c:v>#N/A</c:v>
                </c:pt>
                <c:pt idx="15">
                  <c:v>97.931034482758619</c:v>
                </c:pt>
                <c:pt idx="16">
                  <c:v>#N/A</c:v>
                </c:pt>
                <c:pt idx="17">
                  <c:v>97.701149425287355</c:v>
                </c:pt>
                <c:pt idx="18">
                  <c:v>#N/A</c:v>
                </c:pt>
                <c:pt idx="19">
                  <c:v>96.276595744680861</c:v>
                </c:pt>
                <c:pt idx="20">
                  <c:v>#N/A</c:v>
                </c:pt>
                <c:pt idx="21">
                  <c:v>#N/A</c:v>
                </c:pt>
                <c:pt idx="22">
                  <c:v>97.196261682242991</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96</c:v>
                </c:pt>
                <c:pt idx="9">
                  <c:v>96</c:v>
                </c:pt>
                <c:pt idx="10">
                  <c:v>96</c:v>
                </c:pt>
                <c:pt idx="11">
                  <c:v>96</c:v>
                </c:pt>
                <c:pt idx="12">
                  <c:v>96</c:v>
                </c:pt>
                <c:pt idx="13">
                  <c:v>96.2</c:v>
                </c:pt>
                <c:pt idx="14">
                  <c:v>96.3</c:v>
                </c:pt>
                <c:pt idx="15">
                  <c:v>96.5</c:v>
                </c:pt>
                <c:pt idx="16">
                  <c:v>96.6</c:v>
                </c:pt>
                <c:pt idx="17">
                  <c:v>96.8</c:v>
                </c:pt>
                <c:pt idx="18">
                  <c:v>96.9</c:v>
                </c:pt>
                <c:pt idx="19">
                  <c:v>97.1</c:v>
                </c:pt>
                <c:pt idx="20">
                  <c:v>97.2</c:v>
                </c:pt>
                <c:pt idx="21">
                  <c:v>97.4</c:v>
                </c:pt>
                <c:pt idx="22">
                  <c:v>97.6</c:v>
                </c:pt>
                <c:pt idx="23">
                  <c:v>97.6</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81.2</c:v>
                </c:pt>
                <c:pt idx="9">
                  <c:v>81.2</c:v>
                </c:pt>
                <c:pt idx="10">
                  <c:v>81.2</c:v>
                </c:pt>
                <c:pt idx="11">
                  <c:v>81.2</c:v>
                </c:pt>
                <c:pt idx="12">
                  <c:v>81.2</c:v>
                </c:pt>
                <c:pt idx="13">
                  <c:v>83.1</c:v>
                </c:pt>
                <c:pt idx="14">
                  <c:v>85</c:v>
                </c:pt>
                <c:pt idx="15">
                  <c:v>86.9</c:v>
                </c:pt>
                <c:pt idx="16">
                  <c:v>88.9</c:v>
                </c:pt>
                <c:pt idx="17">
                  <c:v>90.8</c:v>
                </c:pt>
                <c:pt idx="18">
                  <c:v>92.7</c:v>
                </c:pt>
                <c:pt idx="19">
                  <c:v>94.6</c:v>
                </c:pt>
                <c:pt idx="20">
                  <c:v>96.5</c:v>
                </c:pt>
                <c:pt idx="21">
                  <c:v>97.4</c:v>
                </c:pt>
                <c:pt idx="22">
                  <c:v>97.6</c:v>
                </c:pt>
                <c:pt idx="23">
                  <c:v>97.6</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555-40EB-B375-E26B111790E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555-40EB-B375-E26B111790E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555-40EB-B375-E26B111790E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555-40EB-B375-E26B111790E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555-40EB-B375-E26B111790E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555-40EB-B375-E26B111790E1}"/>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555-40EB-B375-E26B111790E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555-40EB-B375-E26B111790E1}"/>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555-40EB-B375-E26B111790E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555-40EB-B375-E26B111790E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C93-4B84-988D-289C4DF696F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93-4B84-988D-289C4DF696F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C93-4B84-988D-289C4DF696F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5BC-4978-9567-1CD7416B3268}"/>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424-486A-8C2D-320B8DEC9F8D}"/>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424-486A-8C2D-320B8DEC9F8D}"/>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424-486A-8C2D-320B8DEC9F8D}"/>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72-4BA8-AE76-79964190E5D5}"/>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256-4468-A413-102E660502FD}"/>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256-4468-A413-102E660502FD}"/>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256-4468-A413-102E660502FD}"/>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256-4468-A413-102E660502FD}"/>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FB-4E63-BC5A-2E6921D81B4B}"/>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7B3-4DE9-8DD2-7430533568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78.977272727272734</c:v>
                </c:pt>
                <c:pt idx="12">
                  <c:v>91.228070175438589</c:v>
                </c:pt>
                <c:pt idx="13">
                  <c:v>93.491124260355036</c:v>
                </c:pt>
                <c:pt idx="14">
                  <c:v>#N/A</c:v>
                </c:pt>
                <c:pt idx="15">
                  <c:v>89.65517241379311</c:v>
                </c:pt>
                <c:pt idx="16">
                  <c:v>#N/A</c:v>
                </c:pt>
                <c:pt idx="17">
                  <c:v>92.52873563218391</c:v>
                </c:pt>
                <c:pt idx="18">
                  <c:v>#N/A</c:v>
                </c:pt>
                <c:pt idx="19">
                  <c:v>94.680851063829792</c:v>
                </c:pt>
                <c:pt idx="20">
                  <c:v>#N/A</c:v>
                </c:pt>
                <c:pt idx="21">
                  <c:v>#N/A</c:v>
                </c:pt>
                <c:pt idx="22">
                  <c:v>94.859813084112147</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3-2555-40EB-B375-E26B111790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555-40EB-B375-E26B111790E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555-40EB-B375-E26B111790E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555-40EB-B375-E26B111790E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555-40EB-B375-E26B111790E1}"/>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555-40EB-B375-E26B111790E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555-40EB-B375-E26B111790E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555-40EB-B375-E26B111790E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555-40EB-B375-E26B111790E1}"/>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2555-40EB-B375-E26B111790E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2555-40EB-B375-E26B111790E1}"/>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555-40EB-B375-E26B111790E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2555-40EB-B375-E26B111790E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C93-4B84-988D-289C4DF696F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C93-4B84-988D-289C4DF696F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C93-4B84-988D-289C4DF696F6}"/>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5BC-4978-9567-1CD7416B3268}"/>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24-486A-8C2D-320B8DEC9F8D}"/>
                </c:ext>
              </c:extLst>
            </c:dLbl>
            <c:dLbl>
              <c:idx val="1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24-486A-8C2D-320B8DEC9F8D}"/>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24-486A-8C2D-320B8DEC9F8D}"/>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72-4BA8-AE76-79964190E5D5}"/>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256-4468-A413-102E660502FD}"/>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56-4468-A413-102E660502FD}"/>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56-4468-A413-102E660502FD}"/>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56-4468-A413-102E660502FD}"/>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FB-4E63-BC5A-2E6921D81B4B}"/>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B3-4DE9-8DD2-7430533568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0-2555-40EB-B375-E26B111790E1}"/>
            </c:ext>
          </c:extLst>
        </c:ser>
        <c:dLbls>
          <c:showLegendKey val="0"/>
          <c:showVal val="0"/>
          <c:showCatName val="0"/>
          <c:showSerName val="0"/>
          <c:showPercent val="0"/>
          <c:showBubbleSize val="0"/>
        </c:dLbls>
        <c:axId val="93632000"/>
        <c:axId val="93633536"/>
      </c:scatterChart>
      <c:valAx>
        <c:axId val="936320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33536"/>
        <c:crosses val="autoZero"/>
        <c:crossBetween val="midCat"/>
        <c:majorUnit val="5"/>
      </c:valAx>
      <c:valAx>
        <c:axId val="9363353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3200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AF-440D-BF27-069E7D0E9C6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AF-440D-BF27-069E7D0E9C6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AF-440D-BF27-069E7D0E9C6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AF-440D-BF27-069E7D0E9C62}"/>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AF-440D-BF27-069E7D0E9C6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BAF-440D-BF27-069E7D0E9C6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1BD-4855-9662-BAEEFEC1C5D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1BD-4855-9662-BAEEFEC1C5D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1BD-4855-9662-BAEEFEC1C5DE}"/>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1BD-4855-9662-BAEEFEC1C5D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1BD-4855-9662-BAEEFEC1C5D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1BD-4855-9662-BAEEFEC1C5D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1BD-4855-9662-BAEEFEC1C5D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1BD-4855-9662-BAEEFEC1C5D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1BD-4855-9662-BAEEFEC1C5DE}"/>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CB-4081-B874-EAD90D70AF9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2CB-4081-B874-EAD90D70AF9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2CB-4081-B874-EAD90D70AF9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18-408F-BA12-CD393257E90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062-4E2B-A7DC-4CB5561F1466}"/>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062-4E2B-A7DC-4CB5561F1466}"/>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062-4E2B-A7DC-4CB5561F1466}"/>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062-4E2B-A7DC-4CB5561F1466}"/>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D8-46AC-BB62-4CCAFB4F8660}"/>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21D-4D5F-9CF0-A0C9F16835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96.975706494794238</c:v>
                </c:pt>
                <c:pt idx="12">
                  <c:v>96.745049504950501</c:v>
                </c:pt>
                <c:pt idx="13">
                  <c:v>96.899703557312236</c:v>
                </c:pt>
                <c:pt idx="14">
                  <c:v>#N/A</c:v>
                </c:pt>
                <c:pt idx="15">
                  <c:v>97.060282808236167</c:v>
                </c:pt>
                <c:pt idx="16">
                  <c:v>#N/A</c:v>
                </c:pt>
                <c:pt idx="17">
                  <c:v>96.750186058050105</c:v>
                </c:pt>
                <c:pt idx="18">
                  <c:v>#N/A</c:v>
                </c:pt>
                <c:pt idx="19">
                  <c:v>96.651785714285722</c:v>
                </c:pt>
                <c:pt idx="20">
                  <c:v>#N/A</c:v>
                </c:pt>
                <c:pt idx="21">
                  <c:v>#N/A</c:v>
                </c:pt>
                <c:pt idx="22">
                  <c:v>96.431226765799252</c:v>
                </c:pt>
                <c:pt idx="23">
                  <c:v>#N/A</c:v>
                </c:pt>
                <c:pt idx="24">
                  <c:v>97.031793343268745</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97</c:v>
                </c:pt>
                <c:pt idx="9">
                  <c:v>97</c:v>
                </c:pt>
                <c:pt idx="10">
                  <c:v>97</c:v>
                </c:pt>
                <c:pt idx="11">
                  <c:v>97</c:v>
                </c:pt>
                <c:pt idx="12">
                  <c:v>97</c:v>
                </c:pt>
                <c:pt idx="13">
                  <c:v>96.9</c:v>
                </c:pt>
                <c:pt idx="14">
                  <c:v>96.9</c:v>
                </c:pt>
                <c:pt idx="15">
                  <c:v>96.9</c:v>
                </c:pt>
                <c:pt idx="16">
                  <c:v>96.9</c:v>
                </c:pt>
                <c:pt idx="17">
                  <c:v>96.8</c:v>
                </c:pt>
                <c:pt idx="18">
                  <c:v>96.8</c:v>
                </c:pt>
                <c:pt idx="19">
                  <c:v>96.8</c:v>
                </c:pt>
                <c:pt idx="20">
                  <c:v>96.8</c:v>
                </c:pt>
                <c:pt idx="21">
                  <c:v>96.7</c:v>
                </c:pt>
                <c:pt idx="22">
                  <c:v>96.7</c:v>
                </c:pt>
                <c:pt idx="23">
                  <c:v>96.7</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44.4</c:v>
                </c:pt>
                <c:pt idx="1">
                  <c:v>44.4</c:v>
                </c:pt>
                <c:pt idx="2">
                  <c:v>46.2</c:v>
                </c:pt>
                <c:pt idx="3">
                  <c:v>48</c:v>
                </c:pt>
                <c:pt idx="4">
                  <c:v>49.8</c:v>
                </c:pt>
                <c:pt idx="5">
                  <c:v>51.5</c:v>
                </c:pt>
                <c:pt idx="6">
                  <c:v>53.3</c:v>
                </c:pt>
                <c:pt idx="7">
                  <c:v>55.1</c:v>
                </c:pt>
                <c:pt idx="8">
                  <c:v>56.9</c:v>
                </c:pt>
                <c:pt idx="9">
                  <c:v>58.7</c:v>
                </c:pt>
                <c:pt idx="10">
                  <c:v>60.5</c:v>
                </c:pt>
                <c:pt idx="11">
                  <c:v>62.2</c:v>
                </c:pt>
                <c:pt idx="12">
                  <c:v>64</c:v>
                </c:pt>
                <c:pt idx="13">
                  <c:v>65.8</c:v>
                </c:pt>
                <c:pt idx="14">
                  <c:v>67.599999999999994</c:v>
                </c:pt>
                <c:pt idx="15">
                  <c:v>69.400000000000006</c:v>
                </c:pt>
                <c:pt idx="16">
                  <c:v>71.2</c:v>
                </c:pt>
                <c:pt idx="17">
                  <c:v>72.900000000000006</c:v>
                </c:pt>
                <c:pt idx="18">
                  <c:v>74.7</c:v>
                </c:pt>
                <c:pt idx="19">
                  <c:v>76.5</c:v>
                </c:pt>
                <c:pt idx="20">
                  <c:v>78.3</c:v>
                </c:pt>
                <c:pt idx="21">
                  <c:v>80.099999999999994</c:v>
                </c:pt>
                <c:pt idx="22">
                  <c:v>81.900000000000006</c:v>
                </c:pt>
                <c:pt idx="23">
                  <c:v>81.900000000000006</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BAF-440D-BF27-069E7D0E9C6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BAF-440D-BF27-069E7D0E9C6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BAF-440D-BF27-069E7D0E9C6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BAF-440D-BF27-069E7D0E9C6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BAF-440D-BF27-069E7D0E9C62}"/>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BAF-440D-BF27-069E7D0E9C62}"/>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BAF-440D-BF27-069E7D0E9C62}"/>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BAF-440D-BF27-069E7D0E9C62}"/>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BAF-440D-BF27-069E7D0E9C6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BAF-440D-BF27-069E7D0E9C6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6E-4A7E-88DB-E876D2F2504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6E-4A7E-88DB-E876D2F2504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6E-4A7E-88DB-E876D2F2504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1BD-4855-9662-BAEEFEC1C5DE}"/>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2CB-4081-B874-EAD90D70AF9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2CB-4081-B874-EAD90D70AF9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2CB-4081-B874-EAD90D70AF9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18-408F-BA12-CD393257E90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062-4E2B-A7DC-4CB5561F1466}"/>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062-4E2B-A7DC-4CB5561F1466}"/>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062-4E2B-A7DC-4CB5561F1466}"/>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062-4E2B-A7DC-4CB5561F1466}"/>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D8-46AC-BB62-4CCAFB4F8660}"/>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21D-4D5F-9CF0-A0C9F16835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56.8</c:v>
                </c:pt>
                <c:pt idx="1">
                  <c:v>54.5</c:v>
                </c:pt>
                <c:pt idx="2">
                  <c:v>55.5</c:v>
                </c:pt>
                <c:pt idx="3">
                  <c:v>55.4</c:v>
                </c:pt>
                <c:pt idx="4">
                  <c:v>#N/A</c:v>
                </c:pt>
                <c:pt idx="5">
                  <c:v>54.4</c:v>
                </c:pt>
                <c:pt idx="6">
                  <c:v>52.4</c:v>
                </c:pt>
                <c:pt idx="7">
                  <c:v>51.7</c:v>
                </c:pt>
                <c:pt idx="8">
                  <c:v>54.2</c:v>
                </c:pt>
                <c:pt idx="9">
                  <c:v>56.5</c:v>
                </c:pt>
                <c:pt idx="10">
                  <c:v>#N/A</c:v>
                </c:pt>
                <c:pt idx="11">
                  <c:v>55.478433316807141</c:v>
                </c:pt>
                <c:pt idx="12">
                  <c:v>68.316831683168317</c:v>
                </c:pt>
                <c:pt idx="13">
                  <c:v>71.400000000000006</c:v>
                </c:pt>
                <c:pt idx="14">
                  <c:v>#N/A</c:v>
                </c:pt>
                <c:pt idx="15">
                  <c:v>73.604564624162734</c:v>
                </c:pt>
                <c:pt idx="16">
                  <c:v>#N/A</c:v>
                </c:pt>
                <c:pt idx="17">
                  <c:v>73.976680724386014</c:v>
                </c:pt>
                <c:pt idx="18">
                  <c:v>#N/A</c:v>
                </c:pt>
                <c:pt idx="19">
                  <c:v>77.876984126984127</c:v>
                </c:pt>
                <c:pt idx="20">
                  <c:v>#N/A</c:v>
                </c:pt>
                <c:pt idx="21">
                  <c:v>90.77669902912622</c:v>
                </c:pt>
                <c:pt idx="22">
                  <c:v>80.173482032218089</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99.7</c:v>
                </c:pt>
                <c:pt idx="1">
                  <c:v>99.7</c:v>
                </c:pt>
                <c:pt idx="2">
                  <c:v>99.7</c:v>
                </c:pt>
                <c:pt idx="3">
                  <c:v>99.7</c:v>
                </c:pt>
                <c:pt idx="4">
                  <c:v>99.7</c:v>
                </c:pt>
                <c:pt idx="5">
                  <c:v>99.7</c:v>
                </c:pt>
                <c:pt idx="6">
                  <c:v>99.7</c:v>
                </c:pt>
                <c:pt idx="7">
                  <c:v>99.7</c:v>
                </c:pt>
                <c:pt idx="8">
                  <c:v>99.7</c:v>
                </c:pt>
                <c:pt idx="9">
                  <c:v>99.7</c:v>
                </c:pt>
                <c:pt idx="10">
                  <c:v>99.7</c:v>
                </c:pt>
                <c:pt idx="11">
                  <c:v>99.7</c:v>
                </c:pt>
                <c:pt idx="12">
                  <c:v>99.7</c:v>
                </c:pt>
                <c:pt idx="13">
                  <c:v>99.7</c:v>
                </c:pt>
                <c:pt idx="14">
                  <c:v>99.8</c:v>
                </c:pt>
                <c:pt idx="15">
                  <c:v>99.8</c:v>
                </c:pt>
                <c:pt idx="16">
                  <c:v>99.8</c:v>
                </c:pt>
                <c:pt idx="17">
                  <c:v>99.9</c:v>
                </c:pt>
                <c:pt idx="18">
                  <c:v>99.9</c:v>
                </c:pt>
                <c:pt idx="19">
                  <c:v>99.9</c:v>
                </c:pt>
                <c:pt idx="20">
                  <c:v>100</c:v>
                </c:pt>
                <c:pt idx="21">
                  <c:v>100</c:v>
                </c:pt>
                <c:pt idx="22">
                  <c:v>100</c:v>
                </c:pt>
                <c:pt idx="23">
                  <c:v>100</c:v>
                </c:pt>
              </c:numCache>
            </c:numRef>
          </c:yVal>
          <c:smooth val="0"/>
          <c:extLst>
            <c:ext xmlns:c16="http://schemas.microsoft.com/office/drawing/2014/chart" uri="{C3380CC4-5D6E-409C-BE32-E72D297353CC}">
              <c16:uniqueId val="{00000013-2BAF-440D-BF27-069E7D0E9C6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BAF-440D-BF27-069E7D0E9C6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BAF-440D-BF27-069E7D0E9C6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BAF-440D-BF27-069E7D0E9C6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BAF-440D-BF27-069E7D0E9C62}"/>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BAF-440D-BF27-069E7D0E9C6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BAF-440D-BF27-069E7D0E9C6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BAF-440D-BF27-069E7D0E9C62}"/>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BAF-440D-BF27-069E7D0E9C62}"/>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2BAF-440D-BF27-069E7D0E9C62}"/>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2BAF-440D-BF27-069E7D0E9C62}"/>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BAF-440D-BF27-069E7D0E9C6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2BAF-440D-BF27-069E7D0E9C6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76E-4A7E-88DB-E876D2F2504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76E-4A7E-88DB-E876D2F2504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76E-4A7E-88DB-E876D2F2504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1BD-4855-9662-BAEEFEC1C5DE}"/>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CB-4081-B874-EAD90D70AF9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CB-4081-B874-EAD90D70AF9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CB-4081-B874-EAD90D70AF9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18-408F-BA12-CD393257E90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62-4E2B-A7DC-4CB5561F1466}"/>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62-4E2B-A7DC-4CB5561F1466}"/>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62-4E2B-A7DC-4CB5561F1466}"/>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62-4E2B-A7DC-4CB5561F1466}"/>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D8-46AC-BB62-4CCAFB4F8660}"/>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1D-4D5F-9CF0-A0C9F16835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99.652949925632129</c:v>
                </c:pt>
                <c:pt idx="12">
                  <c:v>99.900990099009903</c:v>
                </c:pt>
                <c:pt idx="13">
                  <c:v>99.851778656126484</c:v>
                </c:pt>
                <c:pt idx="14">
                  <c:v>#N/A</c:v>
                </c:pt>
                <c:pt idx="15">
                  <c:v>99.826345819895806</c:v>
                </c:pt>
                <c:pt idx="16">
                  <c:v>#N/A</c:v>
                </c:pt>
                <c:pt idx="17">
                  <c:v>99.92557677995535</c:v>
                </c:pt>
                <c:pt idx="18">
                  <c:v>#N/A</c:v>
                </c:pt>
                <c:pt idx="19">
                  <c:v>99.950396825396822</c:v>
                </c:pt>
                <c:pt idx="20">
                  <c:v>#N/A</c:v>
                </c:pt>
                <c:pt idx="21">
                  <c:v>#N/A</c:v>
                </c:pt>
                <c:pt idx="22">
                  <c:v>99.950433705080542</c:v>
                </c:pt>
                <c:pt idx="23">
                  <c:v>#N/A</c:v>
                </c:pt>
                <c:pt idx="24">
                  <c:v>99.95032290114257</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0-2BAF-440D-BF27-069E7D0E9C62}"/>
            </c:ext>
          </c:extLst>
        </c:ser>
        <c:dLbls>
          <c:showLegendKey val="0"/>
          <c:showVal val="0"/>
          <c:showCatName val="0"/>
          <c:showSerName val="0"/>
          <c:showPercent val="0"/>
          <c:showBubbleSize val="0"/>
        </c:dLbls>
        <c:axId val="94240128"/>
        <c:axId val="94327936"/>
      </c:scatterChart>
      <c:valAx>
        <c:axId val="942401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27936"/>
        <c:crosses val="autoZero"/>
        <c:crossBetween val="midCat"/>
        <c:majorUnit val="5"/>
      </c:valAx>
      <c:valAx>
        <c:axId val="9432793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401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77.3</c:v>
                </c:pt>
                <c:pt idx="9">
                  <c:v>77.3</c:v>
                </c:pt>
                <c:pt idx="10">
                  <c:v>77.3</c:v>
                </c:pt>
                <c:pt idx="11">
                  <c:v>77.3</c:v>
                </c:pt>
                <c:pt idx="12">
                  <c:v>77.3</c:v>
                </c:pt>
                <c:pt idx="13">
                  <c:v>78.3</c:v>
                </c:pt>
                <c:pt idx="14">
                  <c:v>79.3</c:v>
                </c:pt>
                <c:pt idx="15">
                  <c:v>80.3</c:v>
                </c:pt>
                <c:pt idx="16">
                  <c:v>81.400000000000006</c:v>
                </c:pt>
                <c:pt idx="17">
                  <c:v>82.4</c:v>
                </c:pt>
                <c:pt idx="18">
                  <c:v>83.4</c:v>
                </c:pt>
                <c:pt idx="19">
                  <c:v>84.4</c:v>
                </c:pt>
                <c:pt idx="20">
                  <c:v>85.5</c:v>
                </c:pt>
                <c:pt idx="21">
                  <c:v>86.5</c:v>
                </c:pt>
                <c:pt idx="22">
                  <c:v>87.5</c:v>
                </c:pt>
                <c:pt idx="23">
                  <c:v>87.5</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742-440A-964F-445422B5FE6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42-440A-964F-445422B5FE6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42-440A-964F-445422B5FE6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42-440A-964F-445422B5FE6C}"/>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742-440A-964F-445422B5FE6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742-440A-964F-445422B5FE6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742-440A-964F-445422B5FE6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742-440A-964F-445422B5FE6C}"/>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742-440A-964F-445422B5FE6C}"/>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742-440A-964F-445422B5FE6C}"/>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742-440A-964F-445422B5FE6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742-440A-964F-445422B5FE6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C66-4E24-8E48-5CCF1A5A15F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66-4E24-8E48-5CCF1A5A15F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C66-4E24-8E48-5CCF1A5A15F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E53-49B0-A095-E1F20AA26814}"/>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BAB-4FEC-B02D-566BF2F29A7D}"/>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BAB-4FEC-B02D-566BF2F29A7D}"/>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BAB-4FEC-B02D-566BF2F29A7D}"/>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CBF-46EB-A7CC-28785D863BB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7A-43C2-8480-508012398403}"/>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7A-43C2-8480-508012398403}"/>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7A-43C2-8480-50801239840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7A-43C2-8480-508012398403}"/>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0D-47E3-9A4D-DB18904205A1}"/>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A5-49C3-ADD6-77444058C5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79.483132767804307</c:v>
                </c:pt>
                <c:pt idx="12">
                  <c:v>79.99212288302482</c:v>
                </c:pt>
                <c:pt idx="13">
                  <c:v>80.554896846099112</c:v>
                </c:pt>
                <c:pt idx="14">
                  <c:v>#N/A</c:v>
                </c:pt>
                <c:pt idx="15">
                  <c:v>83.62665612022937</c:v>
                </c:pt>
                <c:pt idx="16">
                  <c:v>#N/A</c:v>
                </c:pt>
                <c:pt idx="17">
                  <c:v>84.311800510504611</c:v>
                </c:pt>
                <c:pt idx="18">
                  <c:v>#N/A</c:v>
                </c:pt>
                <c:pt idx="19">
                  <c:v>82.772122161315579</c:v>
                </c:pt>
                <c:pt idx="20">
                  <c:v>#N/A</c:v>
                </c:pt>
                <c:pt idx="21">
                  <c:v>#N/A</c:v>
                </c:pt>
                <c:pt idx="22">
                  <c:v>85.958107059736236</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51.5</c:v>
                </c:pt>
                <c:pt idx="1">
                  <c:v>51.5</c:v>
                </c:pt>
                <c:pt idx="2">
                  <c:v>53</c:v>
                </c:pt>
                <c:pt idx="3">
                  <c:v>54.5</c:v>
                </c:pt>
                <c:pt idx="4">
                  <c:v>56</c:v>
                </c:pt>
                <c:pt idx="5">
                  <c:v>57.5</c:v>
                </c:pt>
                <c:pt idx="6">
                  <c:v>59</c:v>
                </c:pt>
                <c:pt idx="7">
                  <c:v>60.5</c:v>
                </c:pt>
                <c:pt idx="8">
                  <c:v>62</c:v>
                </c:pt>
                <c:pt idx="9">
                  <c:v>63.5</c:v>
                </c:pt>
                <c:pt idx="10">
                  <c:v>65</c:v>
                </c:pt>
                <c:pt idx="11">
                  <c:v>66.5</c:v>
                </c:pt>
                <c:pt idx="12">
                  <c:v>68</c:v>
                </c:pt>
                <c:pt idx="13">
                  <c:v>69.5</c:v>
                </c:pt>
                <c:pt idx="14">
                  <c:v>71</c:v>
                </c:pt>
                <c:pt idx="15">
                  <c:v>72.5</c:v>
                </c:pt>
                <c:pt idx="16">
                  <c:v>74</c:v>
                </c:pt>
                <c:pt idx="17">
                  <c:v>75.5</c:v>
                </c:pt>
                <c:pt idx="18">
                  <c:v>77</c:v>
                </c:pt>
                <c:pt idx="19">
                  <c:v>78.5</c:v>
                </c:pt>
                <c:pt idx="20">
                  <c:v>80</c:v>
                </c:pt>
                <c:pt idx="21">
                  <c:v>81.5</c:v>
                </c:pt>
                <c:pt idx="22">
                  <c:v>83</c:v>
                </c:pt>
                <c:pt idx="23">
                  <c:v>83</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742-440A-964F-445422B5FE6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742-440A-964F-445422B5FE6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742-440A-964F-445422B5FE6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742-440A-964F-445422B5FE6C}"/>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742-440A-964F-445422B5FE6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742-440A-964F-445422B5FE6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742-440A-964F-445422B5FE6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742-440A-964F-445422B5FE6C}"/>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742-440A-964F-445422B5FE6C}"/>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742-440A-964F-445422B5FE6C}"/>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742-440A-964F-445422B5FE6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742-440A-964F-445422B5FE6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66-4E24-8E48-5CCF1A5A15F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C66-4E24-8E48-5CCF1A5A15F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C66-4E24-8E48-5CCF1A5A15F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53-49B0-A095-E1F20AA26814}"/>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BAB-4FEC-B02D-566BF2F29A7D}"/>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BAB-4FEC-B02D-566BF2F29A7D}"/>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BAB-4FEC-B02D-566BF2F29A7D}"/>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CBF-46EB-A7CC-28785D863BB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E7A-43C2-8480-508012398403}"/>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E7A-43C2-8480-508012398403}"/>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E7A-43C2-8480-50801239840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E7A-43C2-8480-508012398403}"/>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0D-47E3-9A4D-DB18904205A1}"/>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A5-49C3-ADD6-77444058C5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60.86289612676056</c:v>
                </c:pt>
                <c:pt idx="1">
                  <c:v>58.671718918918913</c:v>
                </c:pt>
                <c:pt idx="2">
                  <c:v>59.274761399787913</c:v>
                </c:pt>
                <c:pt idx="3">
                  <c:v>59.910171619924647</c:v>
                </c:pt>
                <c:pt idx="4">
                  <c:v>#N/A</c:v>
                </c:pt>
                <c:pt idx="5">
                  <c:v>58.74616659759635</c:v>
                </c:pt>
                <c:pt idx="6">
                  <c:v>58.966872682323853</c:v>
                </c:pt>
                <c:pt idx="7">
                  <c:v>58.969353193225871</c:v>
                </c:pt>
                <c:pt idx="8">
                  <c:v>61.794085365853654</c:v>
                </c:pt>
                <c:pt idx="9">
                  <c:v>63.605567928730508</c:v>
                </c:pt>
                <c:pt idx="10">
                  <c:v>#N/A</c:v>
                </c:pt>
                <c:pt idx="11">
                  <c:v>59.755375813769973</c:v>
                </c:pt>
                <c:pt idx="12">
                  <c:v>74.891689641591171</c:v>
                </c:pt>
                <c:pt idx="13">
                  <c:v>76.096751244960871</c:v>
                </c:pt>
                <c:pt idx="14">
                  <c:v>#N/A</c:v>
                </c:pt>
                <c:pt idx="15">
                  <c:v>79.632192999802257</c:v>
                </c:pt>
                <c:pt idx="16">
                  <c:v>#N/A</c:v>
                </c:pt>
                <c:pt idx="17">
                  <c:v>80.031415668564691</c:v>
                </c:pt>
                <c:pt idx="18">
                  <c:v>#N/A</c:v>
                </c:pt>
                <c:pt idx="19">
                  <c:v>78.582615505090061</c:v>
                </c:pt>
                <c:pt idx="20">
                  <c:v>#N/A</c:v>
                </c:pt>
                <c:pt idx="21">
                  <c:v>#N/A</c:v>
                </c:pt>
                <c:pt idx="22">
                  <c:v>82.602792862684254</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65</c:v>
                </c:pt>
                <c:pt idx="11">
                  <c:v>66.5</c:v>
                </c:pt>
                <c:pt idx="12">
                  <c:v>68</c:v>
                </c:pt>
                <c:pt idx="13">
                  <c:v>69.5</c:v>
                </c:pt>
                <c:pt idx="14">
                  <c:v>71</c:v>
                </c:pt>
                <c:pt idx="15">
                  <c:v>72.5</c:v>
                </c:pt>
                <c:pt idx="16">
                  <c:v>74</c:v>
                </c:pt>
                <c:pt idx="17">
                  <c:v>75.5</c:v>
                </c:pt>
                <c:pt idx="18">
                  <c:v>77</c:v>
                </c:pt>
                <c:pt idx="19">
                  <c:v>78.5</c:v>
                </c:pt>
                <c:pt idx="20">
                  <c:v>80</c:v>
                </c:pt>
                <c:pt idx="21">
                  <c:v>81.5</c:v>
                </c:pt>
                <c:pt idx="22">
                  <c:v>83</c:v>
                </c:pt>
                <c:pt idx="23">
                  <c:v>83</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742-440A-964F-445422B5FE6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742-440A-964F-445422B5FE6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B742-440A-964F-445422B5FE6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B742-440A-964F-445422B5FE6C}"/>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B742-440A-964F-445422B5FE6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B742-440A-964F-445422B5FE6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B742-440A-964F-445422B5FE6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B742-440A-964F-445422B5FE6C}"/>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B742-440A-964F-445422B5FE6C}"/>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B742-440A-964F-445422B5FE6C}"/>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B742-440A-964F-445422B5FE6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B742-440A-964F-445422B5FE6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C66-4E24-8E48-5CCF1A5A15F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C66-4E24-8E48-5CCF1A5A15F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C66-4E24-8E48-5CCF1A5A15F1}"/>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53-49B0-A095-E1F20AA26814}"/>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AB-4FEC-B02D-566BF2F29A7D}"/>
                </c:ext>
              </c:extLst>
            </c:dLbl>
            <c:dLbl>
              <c:idx val="1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AB-4FEC-B02D-566BF2F29A7D}"/>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BAB-4FEC-B02D-566BF2F29A7D}"/>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CBF-46EB-A7CC-28785D863BB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7A-43C2-8480-508012398403}"/>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7A-43C2-8480-508012398403}"/>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E7A-43C2-8480-50801239840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E7A-43C2-8480-508012398403}"/>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0D-47E3-9A4D-DB18904205A1}"/>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A5-49C3-ADD6-77444058C5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79.426356258876027</c:v>
                </c:pt>
                <c:pt idx="15">
                  <c:v>#N/A</c:v>
                </c:pt>
                <c:pt idx="16">
                  <c:v>87.8</c:v>
                </c:pt>
                <c:pt idx="17">
                  <c:v>#N/A</c:v>
                </c:pt>
                <c:pt idx="18">
                  <c:v>71.261174832122677</c:v>
                </c:pt>
                <c:pt idx="19">
                  <c:v>#N/A</c:v>
                </c:pt>
                <c:pt idx="20">
                  <c:v>83.173599410934074</c:v>
                </c:pt>
                <c:pt idx="21">
                  <c:v>#N/A</c:v>
                </c:pt>
                <c:pt idx="22">
                  <c:v>#N/A</c:v>
                </c:pt>
                <c:pt idx="23">
                  <c:v>94.290900759835552</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5666176"/>
        <c:axId val="95667712"/>
      </c:scatterChart>
      <c:valAx>
        <c:axId val="95666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67712"/>
        <c:crosses val="autoZero"/>
        <c:crossBetween val="midCat"/>
        <c:majorUnit val="5"/>
      </c:valAx>
      <c:valAx>
        <c:axId val="956677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6617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53.4</c:v>
                </c:pt>
                <c:pt idx="9">
                  <c:v>53.4</c:v>
                </c:pt>
                <c:pt idx="10">
                  <c:v>53.4</c:v>
                </c:pt>
                <c:pt idx="11">
                  <c:v>53.4</c:v>
                </c:pt>
                <c:pt idx="12">
                  <c:v>53.4</c:v>
                </c:pt>
                <c:pt idx="13">
                  <c:v>56.7</c:v>
                </c:pt>
                <c:pt idx="14">
                  <c:v>60.1</c:v>
                </c:pt>
                <c:pt idx="15">
                  <c:v>63.4</c:v>
                </c:pt>
                <c:pt idx="16">
                  <c:v>66.7</c:v>
                </c:pt>
                <c:pt idx="17">
                  <c:v>70</c:v>
                </c:pt>
                <c:pt idx="18">
                  <c:v>73.3</c:v>
                </c:pt>
                <c:pt idx="19">
                  <c:v>76.7</c:v>
                </c:pt>
                <c:pt idx="20">
                  <c:v>80</c:v>
                </c:pt>
                <c:pt idx="21">
                  <c:v>83.3</c:v>
                </c:pt>
                <c:pt idx="22">
                  <c:v>84.8</c:v>
                </c:pt>
                <c:pt idx="23">
                  <c:v>84.8</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D7-4191-AA5A-674344155E1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D7-4191-AA5A-674344155E1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D7-4191-AA5A-674344155E1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D7-4191-AA5A-674344155E1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D7-4191-AA5A-674344155E1B}"/>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ED7-4191-AA5A-674344155E1B}"/>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ED7-4191-AA5A-674344155E1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ED7-4191-AA5A-674344155E1B}"/>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ED7-4191-AA5A-674344155E1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ED7-4191-AA5A-674344155E1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80-499D-9475-8D3BDB2145B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80-499D-9475-8D3BDB2145B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80-499D-9475-8D3BDB2145B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48-4C09-A2F9-E419E971D6BD}"/>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12C-41A1-A171-DC95F89CCF1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12C-41A1-A171-DC95F89CCF1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12C-41A1-A171-DC95F89CCF1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D7-4E16-88CB-190902F7C5DC}"/>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66C-4A0E-947E-95A1814AEFFC}"/>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66C-4A0E-947E-95A1814AEFFC}"/>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66C-4A0E-947E-95A1814AEFF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66C-4A0E-947E-95A1814AEFFC}"/>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70-432F-A2B8-A08D09D74B03}"/>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751-4CBD-A797-AFDF46A25E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51.523947750362844</c:v>
                </c:pt>
                <c:pt idx="12">
                  <c:v>68.548678972131739</c:v>
                </c:pt>
                <c:pt idx="13">
                  <c:v>70.326530612244909</c:v>
                </c:pt>
                <c:pt idx="14">
                  <c:v>#N/A</c:v>
                </c:pt>
                <c:pt idx="15">
                  <c:v>73.99054201527828</c:v>
                </c:pt>
                <c:pt idx="16">
                  <c:v>#N/A</c:v>
                </c:pt>
                <c:pt idx="17">
                  <c:v>74.500544860152559</c:v>
                </c:pt>
                <c:pt idx="18">
                  <c:v>#N/A</c:v>
                </c:pt>
                <c:pt idx="19">
                  <c:v>73.338176534689424</c:v>
                </c:pt>
                <c:pt idx="20">
                  <c:v>#N/A</c:v>
                </c:pt>
                <c:pt idx="21">
                  <c:v>#N/A</c:v>
                </c:pt>
                <c:pt idx="22">
                  <c:v>77.915001816200515</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ED7-4191-AA5A-674344155E1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ED7-4191-AA5A-674344155E1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ED7-4191-AA5A-674344155E1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ED7-4191-AA5A-674344155E1B}"/>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ED7-4191-AA5A-674344155E1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ED7-4191-AA5A-674344155E1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ED7-4191-AA5A-674344155E1B}"/>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ED7-4191-AA5A-674344155E1B}"/>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ED7-4191-AA5A-674344155E1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ED7-4191-AA5A-674344155E1B}"/>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ED7-4191-AA5A-674344155E1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ED7-4191-AA5A-674344155E1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80-499D-9475-8D3BDB2145B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80-499D-9475-8D3BDB2145B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80-499D-9475-8D3BDB2145B5}"/>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48-4C09-A2F9-E419E971D6BD}"/>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12C-41A1-A171-DC95F89CCF12}"/>
                </c:ext>
              </c:extLst>
            </c:dLbl>
            <c:dLbl>
              <c:idx val="1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12C-41A1-A171-DC95F89CCF1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12C-41A1-A171-DC95F89CCF1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D7-4E16-88CB-190902F7C5DC}"/>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66C-4A0E-947E-95A1814AEFFC}"/>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66C-4A0E-947E-95A1814AEFFC}"/>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66C-4A0E-947E-95A1814AEFF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66C-4A0E-947E-95A1814AEFFC}"/>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70-432F-A2B8-A08D09D74B03}"/>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751-4CBD-A797-AFDF46A25E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70.2</c:v>
                </c:pt>
                <c:pt idx="9">
                  <c:v>70.2</c:v>
                </c:pt>
                <c:pt idx="10">
                  <c:v>70.2</c:v>
                </c:pt>
                <c:pt idx="11">
                  <c:v>70.2</c:v>
                </c:pt>
                <c:pt idx="12">
                  <c:v>70.2</c:v>
                </c:pt>
                <c:pt idx="13">
                  <c:v>71.7</c:v>
                </c:pt>
                <c:pt idx="14">
                  <c:v>73.099999999999994</c:v>
                </c:pt>
                <c:pt idx="15">
                  <c:v>74.599999999999994</c:v>
                </c:pt>
                <c:pt idx="16">
                  <c:v>76.099999999999994</c:v>
                </c:pt>
                <c:pt idx="17">
                  <c:v>77.5</c:v>
                </c:pt>
                <c:pt idx="18">
                  <c:v>79</c:v>
                </c:pt>
                <c:pt idx="19">
                  <c:v>80.400000000000006</c:v>
                </c:pt>
                <c:pt idx="20">
                  <c:v>81.900000000000006</c:v>
                </c:pt>
                <c:pt idx="21">
                  <c:v>83.3</c:v>
                </c:pt>
                <c:pt idx="22">
                  <c:v>84.8</c:v>
                </c:pt>
                <c:pt idx="23">
                  <c:v>84.8</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ED7-4191-AA5A-674344155E1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ED7-4191-AA5A-674344155E1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AED7-4191-AA5A-674344155E1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ED7-4191-AA5A-674344155E1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AED7-4191-AA5A-674344155E1B}"/>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AED7-4191-AA5A-674344155E1B}"/>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AED7-4191-AA5A-674344155E1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AED7-4191-AA5A-674344155E1B}"/>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AED7-4191-AA5A-674344155E1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AED7-4191-AA5A-674344155E1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B80-499D-9475-8D3BDB2145B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B80-499D-9475-8D3BDB2145B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B80-499D-9475-8D3BDB2145B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448-4C09-A2F9-E419E971D6BD}"/>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2C-41A1-A171-DC95F89CCF1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12C-41A1-A171-DC95F89CCF1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12C-41A1-A171-DC95F89CCF1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D7-4E16-88CB-190902F7C5DC}"/>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6C-4A0E-947E-95A1814AEFFC}"/>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6C-4A0E-947E-95A1814AEFFC}"/>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6C-4A0E-947E-95A1814AEFF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66C-4A0E-947E-95A1814AEFFC}"/>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70-432F-A2B8-A08D09D74B03}"/>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51-4CBD-A797-AFDF46A25E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72.64150943396227</c:v>
                </c:pt>
                <c:pt idx="12">
                  <c:v>74.629026420557352</c:v>
                </c:pt>
                <c:pt idx="13">
                  <c:v>75.591836734693871</c:v>
                </c:pt>
                <c:pt idx="14">
                  <c:v>#N/A</c:v>
                </c:pt>
                <c:pt idx="15">
                  <c:v>79.119679883594031</c:v>
                </c:pt>
                <c:pt idx="16">
                  <c:v>#N/A</c:v>
                </c:pt>
                <c:pt idx="17">
                  <c:v>79.84017435524882</c:v>
                </c:pt>
                <c:pt idx="18">
                  <c:v>#N/A</c:v>
                </c:pt>
                <c:pt idx="19">
                  <c:v>78.532509989102792</c:v>
                </c:pt>
                <c:pt idx="20">
                  <c:v>#N/A</c:v>
                </c:pt>
                <c:pt idx="21">
                  <c:v>#N/A</c:v>
                </c:pt>
                <c:pt idx="22">
                  <c:v>82.201235016345805</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7471104"/>
        <c:axId val="97489280"/>
      </c:scatterChart>
      <c:valAx>
        <c:axId val="974711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489280"/>
        <c:crosses val="autoZero"/>
        <c:crossBetween val="midCat"/>
        <c:majorUnit val="5"/>
      </c:valAx>
      <c:valAx>
        <c:axId val="974892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4711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72</c:v>
                </c:pt>
                <c:pt idx="9">
                  <c:v>72</c:v>
                </c:pt>
                <c:pt idx="10">
                  <c:v>72</c:v>
                </c:pt>
                <c:pt idx="11">
                  <c:v>72</c:v>
                </c:pt>
                <c:pt idx="12">
                  <c:v>72</c:v>
                </c:pt>
                <c:pt idx="13">
                  <c:v>74.2</c:v>
                </c:pt>
                <c:pt idx="14">
                  <c:v>76.400000000000006</c:v>
                </c:pt>
                <c:pt idx="15">
                  <c:v>78.7</c:v>
                </c:pt>
                <c:pt idx="16">
                  <c:v>80.900000000000006</c:v>
                </c:pt>
                <c:pt idx="17">
                  <c:v>83.1</c:v>
                </c:pt>
                <c:pt idx="18">
                  <c:v>85.3</c:v>
                </c:pt>
                <c:pt idx="19">
                  <c:v>87.5</c:v>
                </c:pt>
                <c:pt idx="20">
                  <c:v>89.6</c:v>
                </c:pt>
                <c:pt idx="21">
                  <c:v>90.1</c:v>
                </c:pt>
                <c:pt idx="22">
                  <c:v>90.6</c:v>
                </c:pt>
                <c:pt idx="23">
                  <c:v>90.6</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22-4E43-B6D4-4D4F20D0EB7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22-4E43-B6D4-4D4F20D0EB7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22-4E43-B6D4-4D4F20D0EB7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22-4E43-B6D4-4D4F20D0EB7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22-4E43-B6D4-4D4F20D0EB7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B22-4E43-B6D4-4D4F20D0EB76}"/>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B22-4E43-B6D4-4D4F20D0EB7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B22-4E43-B6D4-4D4F20D0EB76}"/>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B22-4E43-B6D4-4D4F20D0EB76}"/>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B22-4E43-B6D4-4D4F20D0EB7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A2-4DCE-BF75-A10E27ADC5A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A2-4DCE-BF75-A10E27ADC5A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A2-4DCE-BF75-A10E27ADC5A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B2-4825-813F-13564751D877}"/>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EBB-45DE-8532-D477C5B2AEF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EBB-45DE-8532-D477C5B2AEF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EBB-45DE-8532-D477C5B2AEF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90B-440D-9856-F47E647A1C3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3A6-4C2A-8B7E-A79C1DA51CD9}"/>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3A6-4C2A-8B7E-A79C1DA51CD9}"/>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3A6-4C2A-8B7E-A79C1DA51CD9}"/>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3A6-4C2A-8B7E-A79C1DA51CD9}"/>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F3F-40D2-888F-1D56A5A5A759}"/>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2A-4D29-B754-668D20BDDB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69.563337656722865</c:v>
                </c:pt>
                <c:pt idx="12">
                  <c:v>82.462203023758093</c:v>
                </c:pt>
                <c:pt idx="13">
                  <c:v>84.097340124504811</c:v>
                </c:pt>
                <c:pt idx="14">
                  <c:v>#N/A</c:v>
                </c:pt>
                <c:pt idx="15">
                  <c:v>86.351819757365689</c:v>
                </c:pt>
                <c:pt idx="16">
                  <c:v>#N/A</c:v>
                </c:pt>
                <c:pt idx="17">
                  <c:v>86.538461538461547</c:v>
                </c:pt>
                <c:pt idx="18">
                  <c:v>#N/A</c:v>
                </c:pt>
                <c:pt idx="19">
                  <c:v>84.713375796178354</c:v>
                </c:pt>
                <c:pt idx="20">
                  <c:v>#N/A</c:v>
                </c:pt>
                <c:pt idx="21">
                  <c:v>#N/A</c:v>
                </c:pt>
                <c:pt idx="22">
                  <c:v>87.973366625052023</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B22-4E43-B6D4-4D4F20D0EB7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B22-4E43-B6D4-4D4F20D0EB7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B22-4E43-B6D4-4D4F20D0EB7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B22-4E43-B6D4-4D4F20D0EB76}"/>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B22-4E43-B6D4-4D4F20D0EB7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B22-4E43-B6D4-4D4F20D0EB7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B22-4E43-B6D4-4D4F20D0EB7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B22-4E43-B6D4-4D4F20D0EB76}"/>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B22-4E43-B6D4-4D4F20D0EB7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B22-4E43-B6D4-4D4F20D0EB76}"/>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B22-4E43-B6D4-4D4F20D0EB76}"/>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B22-4E43-B6D4-4D4F20D0EB7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A2-4DCE-BF75-A10E27ADC5A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A2-4DCE-BF75-A10E27ADC5A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1A2-4DCE-BF75-A10E27ADC5A7}"/>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B2-4825-813F-13564751D877}"/>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EBB-45DE-8532-D477C5B2AEF9}"/>
                </c:ext>
              </c:extLst>
            </c:dLbl>
            <c:dLbl>
              <c:idx val="1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EBB-45DE-8532-D477C5B2AEF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EBB-45DE-8532-D477C5B2AEF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90B-440D-9856-F47E647A1C3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3A6-4C2A-8B7E-A79C1DA51CD9}"/>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3A6-4C2A-8B7E-A79C1DA51CD9}"/>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3A6-4C2A-8B7E-A79C1DA51CD9}"/>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3A6-4C2A-8B7E-A79C1DA51CD9}"/>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F3F-40D2-888F-1D56A5A5A759}"/>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2A-4D29-B754-668D20BDDB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86</c:v>
                </c:pt>
                <c:pt idx="9">
                  <c:v>86</c:v>
                </c:pt>
                <c:pt idx="10">
                  <c:v>86</c:v>
                </c:pt>
                <c:pt idx="11">
                  <c:v>86</c:v>
                </c:pt>
                <c:pt idx="12">
                  <c:v>86</c:v>
                </c:pt>
                <c:pt idx="13">
                  <c:v>86.5</c:v>
                </c:pt>
                <c:pt idx="14">
                  <c:v>86.9</c:v>
                </c:pt>
                <c:pt idx="15">
                  <c:v>87.4</c:v>
                </c:pt>
                <c:pt idx="16">
                  <c:v>87.8</c:v>
                </c:pt>
                <c:pt idx="17">
                  <c:v>88.3</c:v>
                </c:pt>
                <c:pt idx="18">
                  <c:v>88.7</c:v>
                </c:pt>
                <c:pt idx="19">
                  <c:v>89.2</c:v>
                </c:pt>
                <c:pt idx="20">
                  <c:v>89.6</c:v>
                </c:pt>
                <c:pt idx="21">
                  <c:v>90.1</c:v>
                </c:pt>
                <c:pt idx="22">
                  <c:v>90.6</c:v>
                </c:pt>
                <c:pt idx="23">
                  <c:v>90.6</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B22-4E43-B6D4-4D4F20D0EB7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B22-4E43-B6D4-4D4F20D0EB7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3B22-4E43-B6D4-4D4F20D0EB7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3B22-4E43-B6D4-4D4F20D0EB7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3B22-4E43-B6D4-4D4F20D0EB7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3B22-4E43-B6D4-4D4F20D0EB76}"/>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3B22-4E43-B6D4-4D4F20D0EB7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3B22-4E43-B6D4-4D4F20D0EB76}"/>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3B22-4E43-B6D4-4D4F20D0EB76}"/>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3B22-4E43-B6D4-4D4F20D0EB7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1A2-4DCE-BF75-A10E27ADC5A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1A2-4DCE-BF75-A10E27ADC5A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1A2-4DCE-BF75-A10E27ADC5A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1B2-4825-813F-13564751D87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BB-45DE-8532-D477C5B2AEF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BB-45DE-8532-D477C5B2AEF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BB-45DE-8532-D477C5B2AEF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0B-440D-9856-F47E647A1C3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A6-4C2A-8B7E-A79C1DA51CD9}"/>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A6-4C2A-8B7E-A79C1DA51CD9}"/>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A6-4C2A-8B7E-A79C1DA51CD9}"/>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3A6-4C2A-8B7E-A79C1DA51CD9}"/>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F3F-40D2-888F-1D56A5A5A759}"/>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2A-4D29-B754-668D20BDDB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87.635105923043668</c:v>
                </c:pt>
                <c:pt idx="12">
                  <c:v>86.393088552915771</c:v>
                </c:pt>
                <c:pt idx="13">
                  <c:v>87.436332767402376</c:v>
                </c:pt>
                <c:pt idx="14">
                  <c:v>#N/A</c:v>
                </c:pt>
                <c:pt idx="15">
                  <c:v>88.994800693240904</c:v>
                </c:pt>
                <c:pt idx="16">
                  <c:v>#N/A</c:v>
                </c:pt>
                <c:pt idx="17">
                  <c:v>89.572649572649567</c:v>
                </c:pt>
                <c:pt idx="18">
                  <c:v>#N/A</c:v>
                </c:pt>
                <c:pt idx="19">
                  <c:v>87.72823779193206</c:v>
                </c:pt>
                <c:pt idx="20">
                  <c:v>#N/A</c:v>
                </c:pt>
                <c:pt idx="21">
                  <c:v>#N/A</c:v>
                </c:pt>
                <c:pt idx="22">
                  <c:v>90.262172284644194</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9296384"/>
        <c:axId val="99297920"/>
      </c:scatterChart>
      <c:valAx>
        <c:axId val="992963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297920"/>
        <c:crosses val="autoZero"/>
        <c:crossBetween val="midCat"/>
        <c:majorUnit val="5"/>
      </c:valAx>
      <c:valAx>
        <c:axId val="992979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2963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49.8</c:v>
                </c:pt>
                <c:pt idx="1">
                  <c:v>49.8</c:v>
                </c:pt>
                <c:pt idx="2">
                  <c:v>51.8</c:v>
                </c:pt>
                <c:pt idx="3">
                  <c:v>53.9</c:v>
                </c:pt>
                <c:pt idx="4">
                  <c:v>56</c:v>
                </c:pt>
                <c:pt idx="5">
                  <c:v>58</c:v>
                </c:pt>
                <c:pt idx="6">
                  <c:v>60.1</c:v>
                </c:pt>
                <c:pt idx="7">
                  <c:v>62.2</c:v>
                </c:pt>
                <c:pt idx="8">
                  <c:v>64.2</c:v>
                </c:pt>
                <c:pt idx="9">
                  <c:v>66.3</c:v>
                </c:pt>
                <c:pt idx="10">
                  <c:v>68.3</c:v>
                </c:pt>
                <c:pt idx="11">
                  <c:v>70.400000000000006</c:v>
                </c:pt>
                <c:pt idx="12">
                  <c:v>72.5</c:v>
                </c:pt>
                <c:pt idx="13">
                  <c:v>74.5</c:v>
                </c:pt>
                <c:pt idx="14">
                  <c:v>76.599999999999994</c:v>
                </c:pt>
                <c:pt idx="15">
                  <c:v>78.7</c:v>
                </c:pt>
                <c:pt idx="16">
                  <c:v>80.7</c:v>
                </c:pt>
                <c:pt idx="17">
                  <c:v>82.8</c:v>
                </c:pt>
                <c:pt idx="18">
                  <c:v>84.9</c:v>
                </c:pt>
                <c:pt idx="19">
                  <c:v>86.9</c:v>
                </c:pt>
                <c:pt idx="20">
                  <c:v>89</c:v>
                </c:pt>
                <c:pt idx="21">
                  <c:v>91.1</c:v>
                </c:pt>
                <c:pt idx="22">
                  <c:v>93.1</c:v>
                </c:pt>
                <c:pt idx="23">
                  <c:v>93.1</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68.3</c:v>
                </c:pt>
                <c:pt idx="11">
                  <c:v>70.400000000000006</c:v>
                </c:pt>
                <c:pt idx="12">
                  <c:v>72.5</c:v>
                </c:pt>
                <c:pt idx="13">
                  <c:v>74.5</c:v>
                </c:pt>
                <c:pt idx="14">
                  <c:v>75.099999999999994</c:v>
                </c:pt>
                <c:pt idx="15">
                  <c:v>77.099999999999994</c:v>
                </c:pt>
                <c:pt idx="16">
                  <c:v>79.099999999999994</c:v>
                </c:pt>
                <c:pt idx="17">
                  <c:v>81.099999999999994</c:v>
                </c:pt>
                <c:pt idx="18">
                  <c:v>83.1</c:v>
                </c:pt>
                <c:pt idx="19">
                  <c:v>85.1</c:v>
                </c:pt>
                <c:pt idx="20">
                  <c:v>87.1</c:v>
                </c:pt>
                <c:pt idx="21">
                  <c:v>89.1</c:v>
                </c:pt>
                <c:pt idx="22">
                  <c:v>91.1</c:v>
                </c:pt>
                <c:pt idx="23">
                  <c:v>91.1</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23F-424E-B522-2603ABB5D4F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23F-424E-B522-2603ABB5D4F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23F-424E-B522-2603ABB5D4F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23F-424E-B522-2603ABB5D4F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23F-424E-B522-2603ABB5D4F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23F-424E-B522-2603ABB5D4F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23F-424E-B522-2603ABB5D4F0}"/>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23F-424E-B522-2603ABB5D4F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23F-424E-B522-2603ABB5D4F0}"/>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23F-424E-B522-2603ABB5D4F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23F-424E-B522-2603ABB5D4F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B8-4DAC-A46D-A7E3CD9D74D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B8-4DAC-A46D-A7E3CD9D74D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B8-4DAC-A46D-A7E3CD9D74D4}"/>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3A3-4ED0-880D-3BD79751FBEA}"/>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1C1-4EA7-8D97-61A526570A0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1C1-4EA7-8D97-61A526570A0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1C1-4EA7-8D97-61A526570A0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E3-4927-89B9-5F11D6893CD1}"/>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C3B-4B9F-92D1-06ACA946E004}"/>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C3B-4B9F-92D1-06ACA946E00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C3B-4B9F-92D1-06ACA946E004}"/>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C3B-4B9F-92D1-06ACA946E004}"/>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E5-452F-827E-416C849DA7F6}"/>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F8-4CD0-A811-D63D88F023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64.5</c:v>
                </c:pt>
                <c:pt idx="1">
                  <c:v>58.5</c:v>
                </c:pt>
                <c:pt idx="2">
                  <c:v>58</c:v>
                </c:pt>
                <c:pt idx="3">
                  <c:v>60.5</c:v>
                </c:pt>
                <c:pt idx="4">
                  <c:v>#N/A</c:v>
                </c:pt>
                <c:pt idx="5">
                  <c:v>60</c:v>
                </c:pt>
                <c:pt idx="6">
                  <c:v>59.8</c:v>
                </c:pt>
                <c:pt idx="7">
                  <c:v>58.4</c:v>
                </c:pt>
                <c:pt idx="8">
                  <c:v>63.7</c:v>
                </c:pt>
                <c:pt idx="9">
                  <c:v>64.099999999999994</c:v>
                </c:pt>
                <c:pt idx="10">
                  <c:v>#N/A</c:v>
                </c:pt>
                <c:pt idx="11">
                  <c:v>73.457508731082655</c:v>
                </c:pt>
                <c:pt idx="12">
                  <c:v>86.851211072664356</c:v>
                </c:pt>
                <c:pt idx="13">
                  <c:v>#N/A</c:v>
                </c:pt>
                <c:pt idx="14">
                  <c:v>#N/A</c:v>
                </c:pt>
                <c:pt idx="15">
                  <c:v>89.103291713961411</c:v>
                </c:pt>
                <c:pt idx="16">
                  <c:v>#N/A</c:v>
                </c:pt>
                <c:pt idx="17">
                  <c:v>87.725225225225216</c:v>
                </c:pt>
                <c:pt idx="18">
                  <c:v>#N/A</c:v>
                </c:pt>
                <c:pt idx="19">
                  <c:v>84.572072072072075</c:v>
                </c:pt>
                <c:pt idx="20">
                  <c:v>#N/A</c:v>
                </c:pt>
                <c:pt idx="21">
                  <c:v>#N/A</c:v>
                </c:pt>
                <c:pt idx="22">
                  <c:v>88.974641675854457</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23F-424E-B522-2603ABB5D4F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23F-424E-B522-2603ABB5D4F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23F-424E-B522-2603ABB5D4F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23F-424E-B522-2603ABB5D4F0}"/>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23F-424E-B522-2603ABB5D4F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23F-424E-B522-2603ABB5D4F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23F-424E-B522-2603ABB5D4F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23F-424E-B522-2603ABB5D4F0}"/>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23F-424E-B522-2603ABB5D4F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23F-424E-B522-2603ABB5D4F0}"/>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23F-424E-B522-2603ABB5D4F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23F-424E-B522-2603ABB5D4F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B8-4DAC-A46D-A7E3CD9D74D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B8-4DAC-A46D-A7E3CD9D74D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B8-4DAC-A46D-A7E3CD9D74D4}"/>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3A3-4ED0-880D-3BD79751FBEA}"/>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C1-4EA7-8D97-61A526570A0F}"/>
                </c:ext>
              </c:extLst>
            </c:dLbl>
            <c:dLbl>
              <c:idx val="1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C1-4EA7-8D97-61A526570A0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C1-4EA7-8D97-61A526570A0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E3-4927-89B9-5F11D6893CD1}"/>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C3B-4B9F-92D1-06ACA946E004}"/>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C3B-4B9F-92D1-06ACA946E00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C3B-4B9F-92D1-06ACA946E004}"/>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C3B-4B9F-92D1-06ACA946E004}"/>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E5-452F-827E-416C849DA7F6}"/>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F8-4CD0-A811-D63D88F023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75.55</c:v>
                </c:pt>
                <c:pt idx="15">
                  <c:v>#N/A</c:v>
                </c:pt>
                <c:pt idx="16">
                  <c:v>#N/A</c:v>
                </c:pt>
                <c:pt idx="17">
                  <c:v>#N/A</c:v>
                </c:pt>
                <c:pt idx="18">
                  <c:v>94.976641068931798</c:v>
                </c:pt>
                <c:pt idx="19">
                  <c:v>#N/A</c:v>
                </c:pt>
                <c:pt idx="20">
                  <c:v>75.731741601121229</c:v>
                </c:pt>
                <c:pt idx="21">
                  <c:v>#N/A</c:v>
                </c:pt>
                <c:pt idx="22">
                  <c:v>#N/A</c:v>
                </c:pt>
                <c:pt idx="23">
                  <c:v>88.2489921224998</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90.3</c:v>
                </c:pt>
                <c:pt idx="9">
                  <c:v>90.3</c:v>
                </c:pt>
                <c:pt idx="10">
                  <c:v>90.3</c:v>
                </c:pt>
                <c:pt idx="11">
                  <c:v>90.3</c:v>
                </c:pt>
                <c:pt idx="12">
                  <c:v>90.3</c:v>
                </c:pt>
                <c:pt idx="13">
                  <c:v>90.4</c:v>
                </c:pt>
                <c:pt idx="14">
                  <c:v>90.5</c:v>
                </c:pt>
                <c:pt idx="15">
                  <c:v>90.6</c:v>
                </c:pt>
                <c:pt idx="16">
                  <c:v>90.7</c:v>
                </c:pt>
                <c:pt idx="17">
                  <c:v>90.8</c:v>
                </c:pt>
                <c:pt idx="18">
                  <c:v>90.9</c:v>
                </c:pt>
                <c:pt idx="19">
                  <c:v>91</c:v>
                </c:pt>
                <c:pt idx="20">
                  <c:v>91.1</c:v>
                </c:pt>
                <c:pt idx="21">
                  <c:v>91.2</c:v>
                </c:pt>
                <c:pt idx="22">
                  <c:v>93.1</c:v>
                </c:pt>
                <c:pt idx="23">
                  <c:v>93.1</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23F-424E-B522-2603ABB5D4F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23F-424E-B522-2603ABB5D4F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B23F-424E-B522-2603ABB5D4F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B23F-424E-B522-2603ABB5D4F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B23F-424E-B522-2603ABB5D4F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B23F-424E-B522-2603ABB5D4F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B23F-424E-B522-2603ABB5D4F0}"/>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B23F-424E-B522-2603ABB5D4F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B23F-424E-B522-2603ABB5D4F0}"/>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B23F-424E-B522-2603ABB5D4F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B23F-424E-B522-2603ABB5D4F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B8-4DAC-A46D-A7E3CD9D74D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0B8-4DAC-A46D-A7E3CD9D74D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0B8-4DAC-A46D-A7E3CD9D74D4}"/>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A3-4ED0-880D-3BD79751FBEA}"/>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C1-4EA7-8D97-61A526570A0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C1-4EA7-8D97-61A526570A0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C1-4EA7-8D97-61A526570A0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E3-4927-89B9-5F11D6893CD1}"/>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3B-4B9F-92D1-06ACA946E004}"/>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3B-4B9F-92D1-06ACA946E00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3B-4B9F-92D1-06ACA946E004}"/>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3B-4B9F-92D1-06ACA946E004}"/>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E5-452F-827E-416C849DA7F6}"/>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EF8-4CD0-A811-D63D88F023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89.87194412107101</c:v>
                </c:pt>
                <c:pt idx="12">
                  <c:v>91.118800461361019</c:v>
                </c:pt>
                <c:pt idx="13">
                  <c:v>#N/A</c:v>
                </c:pt>
                <c:pt idx="14">
                  <c:v>#N/A</c:v>
                </c:pt>
                <c:pt idx="15">
                  <c:v>91.600454029511909</c:v>
                </c:pt>
                <c:pt idx="16">
                  <c:v>#N/A</c:v>
                </c:pt>
                <c:pt idx="17">
                  <c:v>91.328828828828833</c:v>
                </c:pt>
                <c:pt idx="18">
                  <c:v>#N/A</c:v>
                </c:pt>
                <c:pt idx="19">
                  <c:v>88.738738738738746</c:v>
                </c:pt>
                <c:pt idx="20">
                  <c:v>#N/A</c:v>
                </c:pt>
                <c:pt idx="21">
                  <c:v>#N/A</c:v>
                </c:pt>
                <c:pt idx="22">
                  <c:v>92.282249173098137</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113433216"/>
        <c:axId val="113643904"/>
      </c:scatterChart>
      <c:valAx>
        <c:axId val="113433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643904"/>
        <c:crosses val="autoZero"/>
        <c:crossBetween val="midCat"/>
        <c:majorUnit val="5"/>
      </c:valAx>
      <c:valAx>
        <c:axId val="1136439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4332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CCBF-45DB-A1E6-3826192BE2C7}"/>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84.17128228</c:v>
                </c:pt>
                <c:pt idx="1">
                  <c:v>1E-10</c:v>
                </c:pt>
                <c:pt idx="2">
                  <c:v>1E-10</c:v>
                </c:pt>
                <c:pt idx="3">
                  <c:v>1E-10</c:v>
                </c:pt>
                <c:pt idx="4">
                  <c:v>86.034970000000001</c:v>
                </c:pt>
                <c:pt idx="5">
                  <c:v>75.648647310000001</c:v>
                </c:pt>
              </c:numCache>
            </c:numRef>
          </c:val>
          <c:extLst>
            <c:ext xmlns:c16="http://schemas.microsoft.com/office/drawing/2014/chart" uri="{C3380CC4-5D6E-409C-BE32-E72D297353CC}">
              <c16:uniqueId val="{00000002-CCBF-45DB-A1E6-3826192BE2C7}"/>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7.3083816879999999</c:v>
                </c:pt>
                <c:pt idx="1">
                  <c:v>1E-10</c:v>
                </c:pt>
                <c:pt idx="2">
                  <c:v>1E-10</c:v>
                </c:pt>
                <c:pt idx="3">
                  <c:v>1E-10</c:v>
                </c:pt>
                <c:pt idx="4">
                  <c:v>4.1926082349999998</c:v>
                </c:pt>
                <c:pt idx="5">
                  <c:v>19.121933720000001</c:v>
                </c:pt>
              </c:numCache>
            </c:numRef>
          </c:val>
          <c:extLst>
            <c:ext xmlns:c16="http://schemas.microsoft.com/office/drawing/2014/chart" uri="{C3380CC4-5D6E-409C-BE32-E72D297353CC}">
              <c16:uniqueId val="{00000003-CCBF-45DB-A1E6-3826192BE2C7}"/>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86.510683310000005</c:v>
                </c:pt>
                <c:pt idx="2">
                  <c:v>95.824263400000007</c:v>
                </c:pt>
                <c:pt idx="3">
                  <c:v>97.536519920000003</c:v>
                </c:pt>
                <c:pt idx="4">
                  <c:v>0</c:v>
                </c:pt>
                <c:pt idx="5">
                  <c:v>0</c:v>
                </c:pt>
              </c:numCache>
            </c:numRef>
          </c:val>
          <c:extLst>
            <c:ext xmlns:c16="http://schemas.microsoft.com/office/drawing/2014/chart" uri="{C3380CC4-5D6E-409C-BE32-E72D297353CC}">
              <c16:uniqueId val="{00000004-CCBF-45DB-A1E6-3826192BE2C7}"/>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8.5203360329999995</c:v>
                </c:pt>
                <c:pt idx="1">
                  <c:v>13.489316690000001</c:v>
                </c:pt>
                <c:pt idx="2">
                  <c:v>4.1757366019999997</c:v>
                </c:pt>
                <c:pt idx="3">
                  <c:v>2.4634800829999999</c:v>
                </c:pt>
                <c:pt idx="4">
                  <c:v>9.7724217650000007</c:v>
                </c:pt>
                <c:pt idx="5">
                  <c:v>5.2294189680000001</c:v>
                </c:pt>
              </c:numCache>
            </c:numRef>
          </c:val>
          <c:extLst>
            <c:ext xmlns:c16="http://schemas.microsoft.com/office/drawing/2014/chart" uri="{C3380CC4-5D6E-409C-BE32-E72D297353CC}">
              <c16:uniqueId val="{00000005-CCBF-45DB-A1E6-3826192BE2C7}"/>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78.900000000000006</c:v>
                </c:pt>
                <c:pt idx="9">
                  <c:v>78.900000000000006</c:v>
                </c:pt>
                <c:pt idx="10">
                  <c:v>78.900000000000006</c:v>
                </c:pt>
                <c:pt idx="11">
                  <c:v>78.900000000000006</c:v>
                </c:pt>
                <c:pt idx="12">
                  <c:v>78.900000000000006</c:v>
                </c:pt>
                <c:pt idx="13">
                  <c:v>80.7</c:v>
                </c:pt>
                <c:pt idx="14">
                  <c:v>82.5</c:v>
                </c:pt>
                <c:pt idx="15">
                  <c:v>84.3</c:v>
                </c:pt>
                <c:pt idx="16">
                  <c:v>86.1</c:v>
                </c:pt>
                <c:pt idx="17">
                  <c:v>87.9</c:v>
                </c:pt>
                <c:pt idx="18">
                  <c:v>89.7</c:v>
                </c:pt>
                <c:pt idx="19">
                  <c:v>91.4</c:v>
                </c:pt>
                <c:pt idx="20">
                  <c:v>93.2</c:v>
                </c:pt>
                <c:pt idx="21">
                  <c:v>95</c:v>
                </c:pt>
                <c:pt idx="22">
                  <c:v>96.8</c:v>
                </c:pt>
                <c:pt idx="23">
                  <c:v>96.8</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07-487B-B745-B6A6C06BFD5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07-487B-B745-B6A6C06BFD5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07-487B-B745-B6A6C06BFD5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07-487B-B745-B6A6C06BFD5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07-487B-B745-B6A6C06BFD52}"/>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A07-487B-B745-B6A6C06BFD52}"/>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A07-487B-B745-B6A6C06BFD52}"/>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A07-487B-B745-B6A6C06BFD52}"/>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A07-487B-B745-B6A6C06BFD5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A07-487B-B745-B6A6C06BFD5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A25-42C2-AA2E-3BBB8B07F19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25-42C2-AA2E-3BBB8B07F19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25-42C2-AA2E-3BBB8B07F19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43-42AF-906C-8880933B63ED}"/>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E8F-4E1E-B3A6-E9AD8438AA8D}"/>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E8F-4E1E-B3A6-E9AD8438AA8D}"/>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E8F-4E1E-B3A6-E9AD8438AA8D}"/>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590-4883-BE8D-65FBC8C1D0B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B98-46BB-9E5D-E4D8AD2C1AF7}"/>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B98-46BB-9E5D-E4D8AD2C1AF7}"/>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B98-46BB-9E5D-E4D8AD2C1AF7}"/>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B98-46BB-9E5D-E4D8AD2C1AF7}"/>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132-49D0-89F3-27B7DC5758B2}"/>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2AD-4F2B-959E-15C01AED53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79.545454545454547</c:v>
                </c:pt>
                <c:pt idx="12">
                  <c:v>87.134502923976612</c:v>
                </c:pt>
                <c:pt idx="13">
                  <c:v>86.390532544378701</c:v>
                </c:pt>
                <c:pt idx="14">
                  <c:v>#N/A</c:v>
                </c:pt>
                <c:pt idx="15">
                  <c:v>87.586206896551715</c:v>
                </c:pt>
                <c:pt idx="16">
                  <c:v>#N/A</c:v>
                </c:pt>
                <c:pt idx="17">
                  <c:v>91.379310344827587</c:v>
                </c:pt>
                <c:pt idx="18">
                  <c:v>#N/A</c:v>
                </c:pt>
                <c:pt idx="19">
                  <c:v>90.957446808510639</c:v>
                </c:pt>
                <c:pt idx="20">
                  <c:v>#N/A</c:v>
                </c:pt>
                <c:pt idx="21">
                  <c:v>#N/A</c:v>
                </c:pt>
                <c:pt idx="22">
                  <c:v>92.056074766355138</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A07-487B-B745-B6A6C06BFD5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A07-487B-B745-B6A6C06BFD5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A07-487B-B745-B6A6C06BFD5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A07-487B-B745-B6A6C06BFD52}"/>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A07-487B-B745-B6A6C06BFD5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A07-487B-B745-B6A6C06BFD5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A07-487B-B745-B6A6C06BFD52}"/>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A07-487B-B745-B6A6C06BFD52}"/>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A07-487B-B745-B6A6C06BFD52}"/>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A07-487B-B745-B6A6C06BFD52}"/>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A07-487B-B745-B6A6C06BFD5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A07-487B-B745-B6A6C06BFD5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25-42C2-AA2E-3BBB8B07F19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25-42C2-AA2E-3BBB8B07F19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A25-42C2-AA2E-3BBB8B07F19A}"/>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843-42AF-906C-8880933B63ED}"/>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E8F-4E1E-B3A6-E9AD8438AA8D}"/>
                </c:ext>
              </c:extLst>
            </c:dLbl>
            <c:dLbl>
              <c:idx val="1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E8F-4E1E-B3A6-E9AD8438AA8D}"/>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E8F-4E1E-B3A6-E9AD8438AA8D}"/>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590-4883-BE8D-65FBC8C1D0B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B98-46BB-9E5D-E4D8AD2C1AF7}"/>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B98-46BB-9E5D-E4D8AD2C1AF7}"/>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B98-46BB-9E5D-E4D8AD2C1AF7}"/>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B98-46BB-9E5D-E4D8AD2C1AF7}"/>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32-49D0-89F3-27B7DC5758B2}"/>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AD-4F2B-959E-15C01AED53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91.1</c:v>
                </c:pt>
                <c:pt idx="9">
                  <c:v>91.1</c:v>
                </c:pt>
                <c:pt idx="10">
                  <c:v>91.1</c:v>
                </c:pt>
                <c:pt idx="11">
                  <c:v>91.1</c:v>
                </c:pt>
                <c:pt idx="12">
                  <c:v>91.1</c:v>
                </c:pt>
                <c:pt idx="13">
                  <c:v>91.2</c:v>
                </c:pt>
                <c:pt idx="14">
                  <c:v>91.2</c:v>
                </c:pt>
                <c:pt idx="15">
                  <c:v>91.3</c:v>
                </c:pt>
                <c:pt idx="16">
                  <c:v>91.3</c:v>
                </c:pt>
                <c:pt idx="17">
                  <c:v>91.4</c:v>
                </c:pt>
                <c:pt idx="18">
                  <c:v>91.4</c:v>
                </c:pt>
                <c:pt idx="19">
                  <c:v>91.5</c:v>
                </c:pt>
                <c:pt idx="20">
                  <c:v>93.2</c:v>
                </c:pt>
                <c:pt idx="21">
                  <c:v>95</c:v>
                </c:pt>
                <c:pt idx="22">
                  <c:v>96.8</c:v>
                </c:pt>
                <c:pt idx="23">
                  <c:v>96.8</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A07-487B-B745-B6A6C06BFD5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A07-487B-B745-B6A6C06BFD5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3A07-487B-B745-B6A6C06BFD5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3A07-487B-B745-B6A6C06BFD5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3A07-487B-B745-B6A6C06BFD52}"/>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3A07-487B-B745-B6A6C06BFD52}"/>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3A07-487B-B745-B6A6C06BFD52}"/>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3A07-487B-B745-B6A6C06BFD52}"/>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3A07-487B-B745-B6A6C06BFD5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3A07-487B-B745-B6A6C06BFD5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A25-42C2-AA2E-3BBB8B07F19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A25-42C2-AA2E-3BBB8B07F19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A25-42C2-AA2E-3BBB8B07F19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843-42AF-906C-8880933B63ED}"/>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8F-4E1E-B3A6-E9AD8438AA8D}"/>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8F-4E1E-B3A6-E9AD8438AA8D}"/>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8F-4E1E-B3A6-E9AD8438AA8D}"/>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90-4883-BE8D-65FBC8C1D0B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B98-46BB-9E5D-E4D8AD2C1AF7}"/>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B98-46BB-9E5D-E4D8AD2C1AF7}"/>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B98-46BB-9E5D-E4D8AD2C1AF7}"/>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B98-46BB-9E5D-E4D8AD2C1AF7}"/>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32-49D0-89F3-27B7DC5758B2}"/>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2AD-4F2B-959E-15C01AED53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95.454545454545453</c:v>
                </c:pt>
                <c:pt idx="12">
                  <c:v>88.304093567251456</c:v>
                </c:pt>
                <c:pt idx="13">
                  <c:v>89.940828402366861</c:v>
                </c:pt>
                <c:pt idx="14">
                  <c:v>#N/A</c:v>
                </c:pt>
                <c:pt idx="15">
                  <c:v>89.65517241379311</c:v>
                </c:pt>
                <c:pt idx="16">
                  <c:v>#N/A</c:v>
                </c:pt>
                <c:pt idx="17">
                  <c:v>91.379310344827587</c:v>
                </c:pt>
                <c:pt idx="18">
                  <c:v>#N/A</c:v>
                </c:pt>
                <c:pt idx="19">
                  <c:v>92.021276595744681</c:v>
                </c:pt>
                <c:pt idx="20">
                  <c:v>#N/A</c:v>
                </c:pt>
                <c:pt idx="21">
                  <c:v>#N/A</c:v>
                </c:pt>
                <c:pt idx="22">
                  <c:v>92.990654205607484</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113993216"/>
        <c:axId val="113994752"/>
      </c:scatterChart>
      <c:valAx>
        <c:axId val="113993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994752"/>
        <c:crosses val="autoZero"/>
        <c:crossBetween val="midCat"/>
        <c:majorUnit val="5"/>
      </c:valAx>
      <c:valAx>
        <c:axId val="113994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9932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51.7</c:v>
                </c:pt>
                <c:pt idx="1">
                  <c:v>51.7</c:v>
                </c:pt>
                <c:pt idx="2">
                  <c:v>53</c:v>
                </c:pt>
                <c:pt idx="3">
                  <c:v>54.4</c:v>
                </c:pt>
                <c:pt idx="4">
                  <c:v>55.8</c:v>
                </c:pt>
                <c:pt idx="5">
                  <c:v>57.1</c:v>
                </c:pt>
                <c:pt idx="6">
                  <c:v>58.5</c:v>
                </c:pt>
                <c:pt idx="7">
                  <c:v>59.8</c:v>
                </c:pt>
                <c:pt idx="8">
                  <c:v>61.2</c:v>
                </c:pt>
                <c:pt idx="9">
                  <c:v>62.5</c:v>
                </c:pt>
                <c:pt idx="10">
                  <c:v>63.9</c:v>
                </c:pt>
                <c:pt idx="11">
                  <c:v>65.3</c:v>
                </c:pt>
                <c:pt idx="12">
                  <c:v>66.599999999999994</c:v>
                </c:pt>
                <c:pt idx="13">
                  <c:v>68</c:v>
                </c:pt>
                <c:pt idx="14">
                  <c:v>69.3</c:v>
                </c:pt>
                <c:pt idx="15">
                  <c:v>70.7</c:v>
                </c:pt>
                <c:pt idx="16">
                  <c:v>72</c:v>
                </c:pt>
                <c:pt idx="17">
                  <c:v>73.400000000000006</c:v>
                </c:pt>
                <c:pt idx="18">
                  <c:v>74.8</c:v>
                </c:pt>
                <c:pt idx="19">
                  <c:v>76.099999999999994</c:v>
                </c:pt>
                <c:pt idx="20">
                  <c:v>77.5</c:v>
                </c:pt>
                <c:pt idx="21">
                  <c:v>78.8</c:v>
                </c:pt>
                <c:pt idx="22">
                  <c:v>80.2</c:v>
                </c:pt>
                <c:pt idx="23">
                  <c:v>80.2</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63.9</c:v>
                </c:pt>
                <c:pt idx="11">
                  <c:v>65.3</c:v>
                </c:pt>
                <c:pt idx="12">
                  <c:v>66.599999999999994</c:v>
                </c:pt>
                <c:pt idx="13">
                  <c:v>68</c:v>
                </c:pt>
                <c:pt idx="14">
                  <c:v>69.3</c:v>
                </c:pt>
                <c:pt idx="15">
                  <c:v>70.7</c:v>
                </c:pt>
                <c:pt idx="16">
                  <c:v>72</c:v>
                </c:pt>
                <c:pt idx="17">
                  <c:v>73.400000000000006</c:v>
                </c:pt>
                <c:pt idx="18">
                  <c:v>74.8</c:v>
                </c:pt>
                <c:pt idx="19">
                  <c:v>76.099999999999994</c:v>
                </c:pt>
                <c:pt idx="20">
                  <c:v>77.5</c:v>
                </c:pt>
                <c:pt idx="21">
                  <c:v>78.8</c:v>
                </c:pt>
                <c:pt idx="22">
                  <c:v>80.2</c:v>
                </c:pt>
                <c:pt idx="23">
                  <c:v>80.2</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C6-4D11-A451-D6ACB87E0B2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C6-4D11-A451-D6ACB87E0B2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C6-4D11-A451-D6ACB87E0B2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C6-4D11-A451-D6ACB87E0B2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C6-4D11-A451-D6ACB87E0B2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C6-4D11-A451-D6ACB87E0B20}"/>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3C6-4D11-A451-D6ACB87E0B2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3C6-4D11-A451-D6ACB87E0B20}"/>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3C6-4D11-A451-D6ACB87E0B2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3C6-4D11-A451-D6ACB87E0B2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08-417E-9A46-AE6F6A9497C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08-417E-9A46-AE6F6A9497C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08-417E-9A46-AE6F6A9497C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4F-4D95-B1BB-14E72A908D5E}"/>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E64-43C9-9251-32C6269634D8}"/>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E64-43C9-9251-32C6269634D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E64-43C9-9251-32C6269634D8}"/>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26E-4C82-AF0F-8A4A32CBD64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AF8-403A-8BA1-19089EAEBCDB}"/>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AF8-403A-8BA1-19089EAEBCDB}"/>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AF8-403A-8BA1-19089EAEBCDB}"/>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AF8-403A-8BA1-19089EAEBCDB}"/>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1B-4886-8F6C-38BE11BABC66}"/>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9B3-46BF-AF96-940E9AC00F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60.3</c:v>
                </c:pt>
                <c:pt idx="1">
                  <c:v>58.7</c:v>
                </c:pt>
                <c:pt idx="2">
                  <c:v>59.5</c:v>
                </c:pt>
                <c:pt idx="3">
                  <c:v>59.8</c:v>
                </c:pt>
                <c:pt idx="4">
                  <c:v>#N/A</c:v>
                </c:pt>
                <c:pt idx="5">
                  <c:v>58.5</c:v>
                </c:pt>
                <c:pt idx="6">
                  <c:v>58.8</c:v>
                </c:pt>
                <c:pt idx="7">
                  <c:v>55.9</c:v>
                </c:pt>
                <c:pt idx="8">
                  <c:v>61.4</c:v>
                </c:pt>
                <c:pt idx="9">
                  <c:v>63.5</c:v>
                </c:pt>
                <c:pt idx="10">
                  <c:v>#N/A</c:v>
                </c:pt>
                <c:pt idx="11">
                  <c:v>55.974219137332668</c:v>
                </c:pt>
                <c:pt idx="12">
                  <c:v>71.806930693069305</c:v>
                </c:pt>
                <c:pt idx="13">
                  <c:v>75.666996047430828</c:v>
                </c:pt>
                <c:pt idx="14">
                  <c:v>#N/A</c:v>
                </c:pt>
                <c:pt idx="15">
                  <c:v>77.276110146365667</c:v>
                </c:pt>
                <c:pt idx="16">
                  <c:v>#N/A</c:v>
                </c:pt>
                <c:pt idx="17">
                  <c:v>77.846688166708006</c:v>
                </c:pt>
                <c:pt idx="18">
                  <c:v>#N/A</c:v>
                </c:pt>
                <c:pt idx="19">
                  <c:v>76.686507936507937</c:v>
                </c:pt>
                <c:pt idx="20">
                  <c:v>#N/A</c:v>
                </c:pt>
                <c:pt idx="21">
                  <c:v>#N/A</c:v>
                </c:pt>
                <c:pt idx="22">
                  <c:v>80.669144981412643</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3C6-4D11-A451-D6ACB87E0B2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3C6-4D11-A451-D6ACB87E0B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3C6-4D11-A451-D6ACB87E0B2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3C6-4D11-A451-D6ACB87E0B20}"/>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3C6-4D11-A451-D6ACB87E0B2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3C6-4D11-A451-D6ACB87E0B2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3C6-4D11-A451-D6ACB87E0B2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3C6-4D11-A451-D6ACB87E0B20}"/>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3C6-4D11-A451-D6ACB87E0B2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3C6-4D11-A451-D6ACB87E0B20}"/>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3C6-4D11-A451-D6ACB87E0B2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3C6-4D11-A451-D6ACB87E0B2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08-417E-9A46-AE6F6A9497C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08-417E-9A46-AE6F6A9497C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08-417E-9A46-AE6F6A9497C7}"/>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4F-4D95-B1BB-14E72A908D5E}"/>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E64-43C9-9251-32C6269634D8}"/>
                </c:ext>
              </c:extLst>
            </c:dLbl>
            <c:dLbl>
              <c:idx val="1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E64-43C9-9251-32C6269634D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E64-43C9-9251-32C6269634D8}"/>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26E-4C82-AF0F-8A4A32CBD64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AF8-403A-8BA1-19089EAEBCDB}"/>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AF8-403A-8BA1-19089EAEBCDB}"/>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AF8-403A-8BA1-19089EAEBCDB}"/>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AF8-403A-8BA1-19089EAEBCDB}"/>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1B-4886-8F6C-38BE11BABC66}"/>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9B3-46BF-AF96-940E9AC00F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80.27</c:v>
                </c:pt>
                <c:pt idx="15">
                  <c:v>#N/A</c:v>
                </c:pt>
                <c:pt idx="16">
                  <c:v>87.8</c:v>
                </c:pt>
                <c:pt idx="17">
                  <c:v>#N/A</c:v>
                </c:pt>
                <c:pt idx="18">
                  <c:v>66.036829999999995</c:v>
                </c:pt>
                <c:pt idx="19">
                  <c:v>#N/A</c:v>
                </c:pt>
                <c:pt idx="20">
                  <c:v>84.812579999999997</c:v>
                </c:pt>
                <c:pt idx="21">
                  <c:v>#N/A</c:v>
                </c:pt>
                <c:pt idx="22">
                  <c:v>#N/A</c:v>
                </c:pt>
                <c:pt idx="23">
                  <c:v>95.649019999999993</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74.599999999999994</c:v>
                </c:pt>
                <c:pt idx="9">
                  <c:v>74.599999999999994</c:v>
                </c:pt>
                <c:pt idx="10">
                  <c:v>74.599999999999994</c:v>
                </c:pt>
                <c:pt idx="11">
                  <c:v>74.599999999999994</c:v>
                </c:pt>
                <c:pt idx="12">
                  <c:v>74.599999999999994</c:v>
                </c:pt>
                <c:pt idx="13">
                  <c:v>75.8</c:v>
                </c:pt>
                <c:pt idx="14">
                  <c:v>77</c:v>
                </c:pt>
                <c:pt idx="15">
                  <c:v>78.099999999999994</c:v>
                </c:pt>
                <c:pt idx="16">
                  <c:v>79.3</c:v>
                </c:pt>
                <c:pt idx="17">
                  <c:v>80.5</c:v>
                </c:pt>
                <c:pt idx="18">
                  <c:v>81.599999999999994</c:v>
                </c:pt>
                <c:pt idx="19">
                  <c:v>82.8</c:v>
                </c:pt>
                <c:pt idx="20">
                  <c:v>84</c:v>
                </c:pt>
                <c:pt idx="21">
                  <c:v>85.1</c:v>
                </c:pt>
                <c:pt idx="22">
                  <c:v>86.3</c:v>
                </c:pt>
                <c:pt idx="23">
                  <c:v>86.3</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3C6-4D11-A451-D6ACB87E0B2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3C6-4D11-A451-D6ACB87E0B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3C6-4D11-A451-D6ACB87E0B2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3C6-4D11-A451-D6ACB87E0B2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3C6-4D11-A451-D6ACB87E0B2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83C6-4D11-A451-D6ACB87E0B2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83C6-4D11-A451-D6ACB87E0B20}"/>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83C6-4D11-A451-D6ACB87E0B2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83C6-4D11-A451-D6ACB87E0B20}"/>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83C6-4D11-A451-D6ACB87E0B2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83C6-4D11-A451-D6ACB87E0B2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108-417E-9A46-AE6F6A9497C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108-417E-9A46-AE6F6A9497C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108-417E-9A46-AE6F6A9497C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34F-4D95-B1BB-14E72A908D5E}"/>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64-43C9-9251-32C6269634D8}"/>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64-43C9-9251-32C6269634D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64-43C9-9251-32C6269634D8}"/>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6E-4C82-AF0F-8A4A32CBD64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F8-403A-8BA1-19089EAEBCDB}"/>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F8-403A-8BA1-19089EAEBCDB}"/>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F8-403A-8BA1-19089EAEBCDB}"/>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AF8-403A-8BA1-19089EAEBCDB}"/>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1B-4886-8F6C-38BE11BABC66}"/>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9B3-46BF-AF96-940E9AC00F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76.574119980168561</c:v>
                </c:pt>
                <c:pt idx="12">
                  <c:v>77.252475247524757</c:v>
                </c:pt>
                <c:pt idx="13">
                  <c:v>80.16304347826086</c:v>
                </c:pt>
                <c:pt idx="14">
                  <c:v>#N/A</c:v>
                </c:pt>
                <c:pt idx="15">
                  <c:v>81.66708012900024</c:v>
                </c:pt>
                <c:pt idx="16">
                  <c:v>#N/A</c:v>
                </c:pt>
                <c:pt idx="17">
                  <c:v>82.460927809476559</c:v>
                </c:pt>
                <c:pt idx="18">
                  <c:v>#N/A</c:v>
                </c:pt>
                <c:pt idx="19">
                  <c:v>81.026785714285708</c:v>
                </c:pt>
                <c:pt idx="20">
                  <c:v>#N/A</c:v>
                </c:pt>
                <c:pt idx="21">
                  <c:v>#N/A</c:v>
                </c:pt>
                <c:pt idx="22">
                  <c:v>84.163568773234203</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121610240"/>
        <c:axId val="121611776"/>
      </c:scatterChart>
      <c:valAx>
        <c:axId val="1216102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611776"/>
        <c:crosses val="autoZero"/>
        <c:crossBetween val="midCat"/>
        <c:majorUnit val="5"/>
      </c:valAx>
      <c:valAx>
        <c:axId val="1216117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61024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85.068100380000004</c:v>
                </c:pt>
                <c:pt idx="1">
                  <c:v>93.306515289999993</c:v>
                </c:pt>
                <c:pt idx="2">
                  <c:v>95.766273369999993</c:v>
                </c:pt>
                <c:pt idx="3">
                  <c:v>97.559406519999996</c:v>
                </c:pt>
                <c:pt idx="4">
                  <c:v>81.85539584</c:v>
                </c:pt>
                <c:pt idx="5">
                  <c:v>96.029688859999993</c:v>
                </c:pt>
              </c:numCache>
            </c:numRef>
          </c:val>
          <c:extLst>
            <c:ext xmlns:c16="http://schemas.microsoft.com/office/drawing/2014/chart" uri="{C3380CC4-5D6E-409C-BE32-E72D297353CC}">
              <c16:uniqueId val="{00000000-6611-466E-A5ED-9EDD74D857BC}"/>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11.325338479999999</c:v>
                </c:pt>
                <c:pt idx="1">
                  <c:v>3.2686300519999998</c:v>
                </c:pt>
                <c:pt idx="2">
                  <c:v>9.2273597400000004E-2</c:v>
                </c:pt>
                <c:pt idx="3">
                  <c:v>0</c:v>
                </c:pt>
                <c:pt idx="4">
                  <c:v>14.816785729999999</c:v>
                </c:pt>
                <c:pt idx="5">
                  <c:v>0</c:v>
                </c:pt>
              </c:numCache>
            </c:numRef>
          </c:val>
          <c:extLst>
            <c:ext xmlns:c16="http://schemas.microsoft.com/office/drawing/2014/chart" uri="{C3380CC4-5D6E-409C-BE32-E72D297353CC}">
              <c16:uniqueId val="{00000001-6611-466E-A5ED-9EDD74D857BC}"/>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6611-466E-A5ED-9EDD74D857BC}"/>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3.606561138</c:v>
                </c:pt>
                <c:pt idx="1">
                  <c:v>3.424854657</c:v>
                </c:pt>
                <c:pt idx="2">
                  <c:v>4.1414530330000003</c:v>
                </c:pt>
                <c:pt idx="3">
                  <c:v>2.4405934779999998</c:v>
                </c:pt>
                <c:pt idx="4">
                  <c:v>3.3278184359999998</c:v>
                </c:pt>
                <c:pt idx="5">
                  <c:v>3.9703111419999999</c:v>
                </c:pt>
              </c:numCache>
            </c:numRef>
          </c:val>
          <c:extLst>
            <c:ext xmlns:c16="http://schemas.microsoft.com/office/drawing/2014/chart" uri="{C3380CC4-5D6E-409C-BE32-E72D297353CC}">
              <c16:uniqueId val="{00000003-6611-466E-A5ED-9EDD74D857BC}"/>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99.6</c:v>
                </c:pt>
                <c:pt idx="1">
                  <c:v>99.6</c:v>
                </c:pt>
                <c:pt idx="2">
                  <c:v>99.6</c:v>
                </c:pt>
                <c:pt idx="3">
                  <c:v>99.6</c:v>
                </c:pt>
                <c:pt idx="4">
                  <c:v>99.6</c:v>
                </c:pt>
                <c:pt idx="5">
                  <c:v>99.6</c:v>
                </c:pt>
                <c:pt idx="6">
                  <c:v>99.6</c:v>
                </c:pt>
                <c:pt idx="7">
                  <c:v>99.6</c:v>
                </c:pt>
                <c:pt idx="8">
                  <c:v>99.6</c:v>
                </c:pt>
                <c:pt idx="9">
                  <c:v>99.6</c:v>
                </c:pt>
                <c:pt idx="10">
                  <c:v>99.6</c:v>
                </c:pt>
                <c:pt idx="11">
                  <c:v>99.6</c:v>
                </c:pt>
                <c:pt idx="12">
                  <c:v>99.6</c:v>
                </c:pt>
                <c:pt idx="13">
                  <c:v>99.7</c:v>
                </c:pt>
                <c:pt idx="14">
                  <c:v>99.7</c:v>
                </c:pt>
                <c:pt idx="15">
                  <c:v>99.7</c:v>
                </c:pt>
                <c:pt idx="16">
                  <c:v>99.8</c:v>
                </c:pt>
                <c:pt idx="17">
                  <c:v>99.8</c:v>
                </c:pt>
                <c:pt idx="18">
                  <c:v>99.9</c:v>
                </c:pt>
                <c:pt idx="19">
                  <c:v>99.9</c:v>
                </c:pt>
                <c:pt idx="20">
                  <c:v>99.9</c:v>
                </c:pt>
                <c:pt idx="21">
                  <c:v>100</c:v>
                </c:pt>
                <c:pt idx="22">
                  <c:v>100</c:v>
                </c:pt>
                <c:pt idx="23">
                  <c:v>100</c:v>
                </c:pt>
              </c:numCache>
            </c:numRef>
          </c:yVal>
          <c:smooth val="0"/>
          <c:extLst>
            <c:ext xmlns:c16="http://schemas.microsoft.com/office/drawing/2014/chart" uri="{C3380CC4-5D6E-409C-BE32-E72D297353CC}">
              <c16:uniqueId val="{00000000-7F34-4062-AD41-06F644F58B4A}"/>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F34-4062-AD41-06F644F58B4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F34-4062-AD41-06F644F58B4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34-4062-AD41-06F644F58B4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34-4062-AD41-06F644F58B4A}"/>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34-4062-AD41-06F644F58B4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F34-4062-AD41-06F644F58B4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F34-4062-AD41-06F644F58B4A}"/>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F34-4062-AD41-06F644F58B4A}"/>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F34-4062-AD41-06F644F58B4A}"/>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F34-4062-AD41-06F644F58B4A}"/>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F34-4062-AD41-06F644F58B4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F34-4062-AD41-06F644F58B4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7F6-4EE1-8ECB-9604D015407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7F6-4EE1-8ECB-9604D015407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F6-4EE1-8ECB-9604D015407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68A-46A4-923E-866A70BC5EE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857-4052-8136-85FA97DBBB4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57-4052-8136-85FA97DBBB4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57-4052-8136-85FA97DBBB4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75A-44A8-87F7-F5332948DED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20-4285-8DAF-CA23F212E121}"/>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20-4285-8DAF-CA23F212E121}"/>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20-4285-8DAF-CA23F212E121}"/>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20-4285-8DAF-CA23F212E121}"/>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1CC-4A19-A5F9-3358E7C97391}"/>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7A0-4430-B6CA-2D4A668E5D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99.664628131781413</c:v>
                </c:pt>
                <c:pt idx="12">
                  <c:v>99.763686490744391</c:v>
                </c:pt>
                <c:pt idx="13">
                  <c:v>99.76461357395057</c:v>
                </c:pt>
                <c:pt idx="14">
                  <c:v>#N/A</c:v>
                </c:pt>
                <c:pt idx="15">
                  <c:v>99.782479731065848</c:v>
                </c:pt>
                <c:pt idx="16">
                  <c:v>#N/A</c:v>
                </c:pt>
                <c:pt idx="17">
                  <c:v>99.882191242882385</c:v>
                </c:pt>
                <c:pt idx="18">
                  <c:v>#N/A</c:v>
                </c:pt>
                <c:pt idx="19">
                  <c:v>99.960845732184808</c:v>
                </c:pt>
                <c:pt idx="20">
                  <c:v>#N/A</c:v>
                </c:pt>
                <c:pt idx="21">
                  <c:v>#N/A</c:v>
                </c:pt>
                <c:pt idx="22">
                  <c:v>100</c:v>
                </c:pt>
                <c:pt idx="23">
                  <c:v>#N/A</c:v>
                </c:pt>
                <c:pt idx="24">
                  <c:v>99.857665717771454</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7F34-4062-AD41-06F644F58B4A}"/>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89.6</c:v>
                </c:pt>
                <c:pt idx="1">
                  <c:v>89.6</c:v>
                </c:pt>
                <c:pt idx="2">
                  <c:v>89.6</c:v>
                </c:pt>
                <c:pt idx="3">
                  <c:v>89.6</c:v>
                </c:pt>
                <c:pt idx="4">
                  <c:v>89.6</c:v>
                </c:pt>
                <c:pt idx="5">
                  <c:v>89.7</c:v>
                </c:pt>
                <c:pt idx="6">
                  <c:v>89.8</c:v>
                </c:pt>
                <c:pt idx="7">
                  <c:v>89.9</c:v>
                </c:pt>
                <c:pt idx="8">
                  <c:v>90</c:v>
                </c:pt>
                <c:pt idx="9">
                  <c:v>90.1</c:v>
                </c:pt>
                <c:pt idx="10">
                  <c:v>90.2</c:v>
                </c:pt>
                <c:pt idx="11">
                  <c:v>90.3</c:v>
                </c:pt>
                <c:pt idx="12">
                  <c:v>90.4</c:v>
                </c:pt>
                <c:pt idx="13">
                  <c:v>90.5</c:v>
                </c:pt>
                <c:pt idx="14">
                  <c:v>90.6</c:v>
                </c:pt>
                <c:pt idx="15">
                  <c:v>90.7</c:v>
                </c:pt>
                <c:pt idx="16">
                  <c:v>90.8</c:v>
                </c:pt>
                <c:pt idx="17">
                  <c:v>90.9</c:v>
                </c:pt>
                <c:pt idx="18">
                  <c:v>91</c:v>
                </c:pt>
                <c:pt idx="19">
                  <c:v>91.1</c:v>
                </c:pt>
                <c:pt idx="20">
                  <c:v>91.2</c:v>
                </c:pt>
                <c:pt idx="21">
                  <c:v>91.3</c:v>
                </c:pt>
                <c:pt idx="22">
                  <c:v>91.4</c:v>
                </c:pt>
                <c:pt idx="23">
                  <c:v>91.5</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F34-4062-AD41-06F644F58B4A}"/>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F34-4062-AD41-06F644F58B4A}"/>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F34-4062-AD41-06F644F58B4A}"/>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F34-4062-AD41-06F644F58B4A}"/>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F34-4062-AD41-06F644F58B4A}"/>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F6-4EE1-8ECB-9604D015407F}"/>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F6-4EE1-8ECB-9604D015407F}"/>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F6-4EE1-8ECB-9604D015407F}"/>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68A-46A4-923E-866A70BC5EE5}"/>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857-4052-8136-85FA97DBBB40}"/>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57-4052-8136-85FA97DBBB40}"/>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857-4052-8136-85FA97DBBB40}"/>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75A-44A8-87F7-F5332948DED9}"/>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20-4285-8DAF-CA23F212E121}"/>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20-4285-8DAF-CA23F212E121}"/>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20-4285-8DAF-CA23F212E121}"/>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20-4285-8DAF-CA23F212E121}"/>
                </c:ext>
              </c:extLst>
            </c:dLbl>
            <c:dLbl>
              <c:idx val="2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CC-4A19-A5F9-3358E7C97391}"/>
                </c:ext>
              </c:extLst>
            </c:dLbl>
            <c:dLbl>
              <c:idx val="25"/>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67A0-4430-B6CA-2D4A668E5DA9}"/>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89.583333333333343</c:v>
                </c:pt>
                <c:pt idx="5">
                  <c:v>#N/A</c:v>
                </c:pt>
                <c:pt idx="6">
                  <c:v>#N/A</c:v>
                </c:pt>
                <c:pt idx="7">
                  <c:v>#N/A</c:v>
                </c:pt>
                <c:pt idx="8">
                  <c:v>#N/A</c:v>
                </c:pt>
                <c:pt idx="9">
                  <c:v>#N/A</c:v>
                </c:pt>
                <c:pt idx="10">
                  <c:v>96.92307692307692</c:v>
                </c:pt>
                <c:pt idx="11">
                  <c:v>87.729335174590659</c:v>
                </c:pt>
                <c:pt idx="12">
                  <c:v>87.928318235525808</c:v>
                </c:pt>
                <c:pt idx="13">
                  <c:v>89.152608866222039</c:v>
                </c:pt>
                <c:pt idx="14">
                  <c:v>#N/A</c:v>
                </c:pt>
                <c:pt idx="15">
                  <c:v>88.540636741150877</c:v>
                </c:pt>
                <c:pt idx="16">
                  <c:v>#N/A</c:v>
                </c:pt>
                <c:pt idx="17">
                  <c:v>88.268211270371097</c:v>
                </c:pt>
                <c:pt idx="18">
                  <c:v>#N/A</c:v>
                </c:pt>
                <c:pt idx="19">
                  <c:v>93.461237274862967</c:v>
                </c:pt>
                <c:pt idx="20">
                  <c:v>#N/A</c:v>
                </c:pt>
                <c:pt idx="21">
                  <c:v>95.673076923076934</c:v>
                </c:pt>
                <c:pt idx="22">
                  <c:v>91.485647788983698</c:v>
                </c:pt>
                <c:pt idx="23">
                  <c:v>#N/A</c:v>
                </c:pt>
                <c:pt idx="24">
                  <c:v>90.138267588450603</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84.2</c:v>
                </c:pt>
                <c:pt idx="11">
                  <c:v>84.2</c:v>
                </c:pt>
                <c:pt idx="12">
                  <c:v>84.2</c:v>
                </c:pt>
                <c:pt idx="13">
                  <c:v>84.2</c:v>
                </c:pt>
                <c:pt idx="14">
                  <c:v>84.2</c:v>
                </c:pt>
                <c:pt idx="15">
                  <c:v>84.2</c:v>
                </c:pt>
                <c:pt idx="16">
                  <c:v>84.2</c:v>
                </c:pt>
                <c:pt idx="17">
                  <c:v>84.2</c:v>
                </c:pt>
                <c:pt idx="18">
                  <c:v>84.2</c:v>
                </c:pt>
                <c:pt idx="19">
                  <c:v>84.2</c:v>
                </c:pt>
                <c:pt idx="20">
                  <c:v>84.2</c:v>
                </c:pt>
                <c:pt idx="21">
                  <c:v>84.2</c:v>
                </c:pt>
                <c:pt idx="22">
                  <c:v>84.2</c:v>
                </c:pt>
                <c:pt idx="23">
                  <c:v>84.2</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F34-4062-AD41-06F644F58B4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F34-4062-AD41-06F644F58B4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F34-4062-AD41-06F644F58B4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F34-4062-AD41-06F644F58B4A}"/>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F34-4062-AD41-06F644F58B4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F34-4062-AD41-06F644F58B4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F34-4062-AD41-06F644F58B4A}"/>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F34-4062-AD41-06F644F58B4A}"/>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F34-4062-AD41-06F644F58B4A}"/>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F34-4062-AD41-06F644F58B4A}"/>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F34-4062-AD41-06F644F58B4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F34-4062-AD41-06F644F58B4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F6-4EE1-8ECB-9604D015407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F6-4EE1-8ECB-9604D015407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7F6-4EE1-8ECB-9604D015407F}"/>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8A-46A4-923E-866A70BC5EE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857-4052-8136-85FA97DBBB40}"/>
                </c:ext>
              </c:extLst>
            </c:dLbl>
            <c:dLbl>
              <c:idx val="1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857-4052-8136-85FA97DBBB4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857-4052-8136-85FA97DBBB4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5A-44A8-87F7-F5332948DED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20-4285-8DAF-CA23F212E121}"/>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020-4285-8DAF-CA23F212E121}"/>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020-4285-8DAF-CA23F212E121}"/>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020-4285-8DAF-CA23F212E121}"/>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CC-4A19-A5F9-3358E7C97391}"/>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7A0-4430-B6CA-2D4A668E5D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83.777046053966316</c:v>
                </c:pt>
                <c:pt idx="15">
                  <c:v>#N/A</c:v>
                </c:pt>
                <c:pt idx="16">
                  <c:v>86.917772801302945</c:v>
                </c:pt>
                <c:pt idx="17">
                  <c:v>#N/A</c:v>
                </c:pt>
                <c:pt idx="18">
                  <c:v>81.819027981494358</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21987840"/>
        <c:axId val="121990528"/>
      </c:scatterChart>
      <c:valAx>
        <c:axId val="1219878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0528"/>
        <c:crosses val="autoZero"/>
        <c:crossBetween val="midCat"/>
        <c:majorUnit val="5"/>
      </c:valAx>
      <c:valAx>
        <c:axId val="1219905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2198784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93.9</c:v>
                </c:pt>
                <c:pt idx="1">
                  <c:v>93.9</c:v>
                </c:pt>
                <c:pt idx="2">
                  <c:v>93.9</c:v>
                </c:pt>
                <c:pt idx="3">
                  <c:v>93.9</c:v>
                </c:pt>
                <c:pt idx="4">
                  <c:v>93.9</c:v>
                </c:pt>
                <c:pt idx="5">
                  <c:v>93.5</c:v>
                </c:pt>
                <c:pt idx="6">
                  <c:v>93.1</c:v>
                </c:pt>
                <c:pt idx="7">
                  <c:v>92.7</c:v>
                </c:pt>
                <c:pt idx="8">
                  <c:v>92.3</c:v>
                </c:pt>
                <c:pt idx="9">
                  <c:v>91.9</c:v>
                </c:pt>
                <c:pt idx="10">
                  <c:v>91.5</c:v>
                </c:pt>
                <c:pt idx="11">
                  <c:v>91</c:v>
                </c:pt>
                <c:pt idx="12">
                  <c:v>90.6</c:v>
                </c:pt>
                <c:pt idx="13">
                  <c:v>90.2</c:v>
                </c:pt>
                <c:pt idx="14">
                  <c:v>89.8</c:v>
                </c:pt>
                <c:pt idx="15">
                  <c:v>89.4</c:v>
                </c:pt>
                <c:pt idx="16">
                  <c:v>89</c:v>
                </c:pt>
                <c:pt idx="17">
                  <c:v>88.6</c:v>
                </c:pt>
                <c:pt idx="18">
                  <c:v>88.2</c:v>
                </c:pt>
                <c:pt idx="19">
                  <c:v>87.7</c:v>
                </c:pt>
                <c:pt idx="20">
                  <c:v>87.3</c:v>
                </c:pt>
                <c:pt idx="21">
                  <c:v>86.9</c:v>
                </c:pt>
                <c:pt idx="22">
                  <c:v>86.5</c:v>
                </c:pt>
                <c:pt idx="23">
                  <c:v>86.5</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68A-42D3-95D2-4BA8A92438E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68A-42D3-95D2-4BA8A92438E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8A-42D3-95D2-4BA8A92438E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8A-42D3-95D2-4BA8A92438E4}"/>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8A-42D3-95D2-4BA8A92438E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8A-42D3-95D2-4BA8A92438E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8A-42D3-95D2-4BA8A92438E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68A-42D3-95D2-4BA8A92438E4}"/>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68A-42D3-95D2-4BA8A92438E4}"/>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68A-42D3-95D2-4BA8A92438E4}"/>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68A-42D3-95D2-4BA8A92438E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68A-42D3-95D2-4BA8A92438E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918-46CB-A841-74A0E3A070D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18-46CB-A841-74A0E3A070D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18-46CB-A841-74A0E3A070D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CFC-44A7-AC23-55CD5A957225}"/>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5F-49D8-B793-4F1E8114B63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5F-49D8-B793-4F1E8114B631}"/>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5F-49D8-B793-4F1E8114B63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37D-4B3F-91DB-F9FF2A7AFAA8}"/>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22-4C07-AF9C-3569C0022E0E}"/>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622-4C07-AF9C-3569C0022E0E}"/>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622-4C07-AF9C-3569C0022E0E}"/>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622-4C07-AF9C-3569C0022E0E}"/>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BBD-4107-A496-0B19685F6AE2}"/>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2E-41AE-9B2D-28D03492CB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97</c:v>
                </c:pt>
                <c:pt idx="5">
                  <c:v>#N/A</c:v>
                </c:pt>
                <c:pt idx="6">
                  <c:v>#N/A</c:v>
                </c:pt>
                <c:pt idx="7">
                  <c:v>#N/A</c:v>
                </c:pt>
                <c:pt idx="8">
                  <c:v>#N/A</c:v>
                </c:pt>
                <c:pt idx="9">
                  <c:v>#N/A</c:v>
                </c:pt>
                <c:pt idx="10">
                  <c:v>96.686746987951807</c:v>
                </c:pt>
                <c:pt idx="11">
                  <c:v>82.692307692307708</c:v>
                </c:pt>
                <c:pt idx="12">
                  <c:v>82.808541440463273</c:v>
                </c:pt>
                <c:pt idx="13">
                  <c:v>84.974656046343242</c:v>
                </c:pt>
                <c:pt idx="14">
                  <c:v>#N/A</c:v>
                </c:pt>
                <c:pt idx="15">
                  <c:v>83.775918515823918</c:v>
                </c:pt>
                <c:pt idx="16">
                  <c:v>#N/A</c:v>
                </c:pt>
                <c:pt idx="17">
                  <c:v>83.36360334180894</c:v>
                </c:pt>
                <c:pt idx="18">
                  <c:v>#N/A</c:v>
                </c:pt>
                <c:pt idx="19">
                  <c:v>91.972393752270236</c:v>
                </c:pt>
                <c:pt idx="20">
                  <c:v>#N/A</c:v>
                </c:pt>
                <c:pt idx="21">
                  <c:v>99.324324324324323</c:v>
                </c:pt>
                <c:pt idx="22">
                  <c:v>88.467126770795488</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68A-42D3-95D2-4BA8A92438E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68A-42D3-95D2-4BA8A92438E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68A-42D3-95D2-4BA8A92438E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68A-42D3-95D2-4BA8A92438E4}"/>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68A-42D3-95D2-4BA8A92438E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68A-42D3-95D2-4BA8A92438E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68A-42D3-95D2-4BA8A92438E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68A-42D3-95D2-4BA8A92438E4}"/>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68A-42D3-95D2-4BA8A92438E4}"/>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68A-42D3-95D2-4BA8A92438E4}"/>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68A-42D3-95D2-4BA8A92438E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68A-42D3-95D2-4BA8A92438E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18-46CB-A841-74A0E3A070D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18-46CB-A841-74A0E3A070D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18-46CB-A841-74A0E3A070D3}"/>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CFC-44A7-AC23-55CD5A957225}"/>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E5F-49D8-B793-4F1E8114B631}"/>
                </c:ext>
              </c:extLst>
            </c:dLbl>
            <c:dLbl>
              <c:idx val="1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5F-49D8-B793-4F1E8114B631}"/>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5F-49D8-B793-4F1E8114B63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7D-4B3F-91DB-F9FF2A7AFAA8}"/>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622-4C07-AF9C-3569C0022E0E}"/>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622-4C07-AF9C-3569C0022E0E}"/>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622-4C07-AF9C-3569C0022E0E}"/>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622-4C07-AF9C-3569C0022E0E}"/>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BD-4107-A496-0B19685F6AE2}"/>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2E-41AE-9B2D-28D03492CB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99.5</c:v>
                </c:pt>
                <c:pt idx="1">
                  <c:v>99.5</c:v>
                </c:pt>
                <c:pt idx="2">
                  <c:v>99.5</c:v>
                </c:pt>
                <c:pt idx="3">
                  <c:v>99.5</c:v>
                </c:pt>
                <c:pt idx="4">
                  <c:v>99.5</c:v>
                </c:pt>
                <c:pt idx="5">
                  <c:v>99.5</c:v>
                </c:pt>
                <c:pt idx="6">
                  <c:v>99.5</c:v>
                </c:pt>
                <c:pt idx="7">
                  <c:v>99.5</c:v>
                </c:pt>
                <c:pt idx="8">
                  <c:v>99.5</c:v>
                </c:pt>
                <c:pt idx="9">
                  <c:v>99.5</c:v>
                </c:pt>
                <c:pt idx="10">
                  <c:v>99.5</c:v>
                </c:pt>
                <c:pt idx="11">
                  <c:v>99.5</c:v>
                </c:pt>
                <c:pt idx="12">
                  <c:v>99.5</c:v>
                </c:pt>
                <c:pt idx="13">
                  <c:v>99.6</c:v>
                </c:pt>
                <c:pt idx="14">
                  <c:v>99.6</c:v>
                </c:pt>
                <c:pt idx="15">
                  <c:v>99.7</c:v>
                </c:pt>
                <c:pt idx="16">
                  <c:v>99.7</c:v>
                </c:pt>
                <c:pt idx="17">
                  <c:v>99.8</c:v>
                </c:pt>
                <c:pt idx="18">
                  <c:v>99.9</c:v>
                </c:pt>
                <c:pt idx="19">
                  <c:v>99.9</c:v>
                </c:pt>
                <c:pt idx="20">
                  <c:v>100</c:v>
                </c:pt>
                <c:pt idx="21">
                  <c:v>100</c:v>
                </c:pt>
                <c:pt idx="22">
                  <c:v>100</c:v>
                </c:pt>
                <c:pt idx="23">
                  <c:v>100</c:v>
                </c:pt>
              </c:numCache>
            </c:numRef>
          </c:yVal>
          <c:smooth val="0"/>
          <c:extLst>
            <c:ext xmlns:c16="http://schemas.microsoft.com/office/drawing/2014/chart" uri="{C3380CC4-5D6E-409C-BE32-E72D297353CC}">
              <c16:uniqueId val="{00000018-C68A-42D3-95D2-4BA8A92438E4}"/>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C68A-42D3-95D2-4BA8A92438E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C68A-42D3-95D2-4BA8A92438E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C68A-42D3-95D2-4BA8A92438E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C68A-42D3-95D2-4BA8A92438E4}"/>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C68A-42D3-95D2-4BA8A92438E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C68A-42D3-95D2-4BA8A92438E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C68A-42D3-95D2-4BA8A92438E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C68A-42D3-95D2-4BA8A92438E4}"/>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C68A-42D3-95D2-4BA8A92438E4}"/>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C68A-42D3-95D2-4BA8A92438E4}"/>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C68A-42D3-95D2-4BA8A92438E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C68A-42D3-95D2-4BA8A92438E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918-46CB-A841-74A0E3A070D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918-46CB-A841-74A0E3A070D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918-46CB-A841-74A0E3A070D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FC-44A7-AC23-55CD5A95722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E5F-49D8-B793-4F1E8114B63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E5F-49D8-B793-4F1E8114B631}"/>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5F-49D8-B793-4F1E8114B63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37D-4B3F-91DB-F9FF2A7AFAA8}"/>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622-4C07-AF9C-3569C0022E0E}"/>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622-4C07-AF9C-3569C0022E0E}"/>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22-4C07-AF9C-3569C0022E0E}"/>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622-4C07-AF9C-3569C0022E0E}"/>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BBD-4107-A496-0B19685F6AE2}"/>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42E-41AE-9B2D-28D03492CB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99.673439767779385</c:v>
                </c:pt>
                <c:pt idx="12">
                  <c:v>99.710459645313065</c:v>
                </c:pt>
                <c:pt idx="13">
                  <c:v>99.710354815351195</c:v>
                </c:pt>
                <c:pt idx="14">
                  <c:v>#N/A</c:v>
                </c:pt>
                <c:pt idx="15">
                  <c:v>99.708985085485637</c:v>
                </c:pt>
                <c:pt idx="16">
                  <c:v>#N/A</c:v>
                </c:pt>
                <c:pt idx="17">
                  <c:v>99.891027969487837</c:v>
                </c:pt>
                <c:pt idx="18">
                  <c:v>#N/A</c:v>
                </c:pt>
                <c:pt idx="19">
                  <c:v>99.963675989829284</c:v>
                </c:pt>
                <c:pt idx="20">
                  <c:v>#N/A</c:v>
                </c:pt>
                <c:pt idx="21">
                  <c:v>#N/A</c:v>
                </c:pt>
                <c:pt idx="22">
                  <c:v>100</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5-C68A-42D3-95D2-4BA8A92438E4}"/>
            </c:ext>
          </c:extLst>
        </c:ser>
        <c:dLbls>
          <c:showLegendKey val="0"/>
          <c:showVal val="0"/>
          <c:showCatName val="0"/>
          <c:showSerName val="0"/>
          <c:showPercent val="0"/>
          <c:showBubbleSize val="0"/>
        </c:dLbls>
        <c:axId val="154716800"/>
        <c:axId val="157643520"/>
      </c:scatterChart>
      <c:valAx>
        <c:axId val="1547168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643520"/>
        <c:crosses val="autoZero"/>
        <c:crossBetween val="midCat"/>
        <c:majorUnit val="5"/>
      </c:valAx>
      <c:valAx>
        <c:axId val="1576435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7168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87.5</c:v>
                </c:pt>
                <c:pt idx="1">
                  <c:v>87.5</c:v>
                </c:pt>
                <c:pt idx="2">
                  <c:v>87.5</c:v>
                </c:pt>
                <c:pt idx="3">
                  <c:v>87.5</c:v>
                </c:pt>
                <c:pt idx="4">
                  <c:v>87.5</c:v>
                </c:pt>
                <c:pt idx="5">
                  <c:v>88</c:v>
                </c:pt>
                <c:pt idx="6">
                  <c:v>88.4</c:v>
                </c:pt>
                <c:pt idx="7">
                  <c:v>88.9</c:v>
                </c:pt>
                <c:pt idx="8">
                  <c:v>89.4</c:v>
                </c:pt>
                <c:pt idx="9">
                  <c:v>89.8</c:v>
                </c:pt>
                <c:pt idx="10">
                  <c:v>90.3</c:v>
                </c:pt>
                <c:pt idx="11">
                  <c:v>90.8</c:v>
                </c:pt>
                <c:pt idx="12">
                  <c:v>91.2</c:v>
                </c:pt>
                <c:pt idx="13">
                  <c:v>91.7</c:v>
                </c:pt>
                <c:pt idx="14">
                  <c:v>92.1</c:v>
                </c:pt>
                <c:pt idx="15">
                  <c:v>92.6</c:v>
                </c:pt>
                <c:pt idx="16">
                  <c:v>93.1</c:v>
                </c:pt>
                <c:pt idx="17">
                  <c:v>93.5</c:v>
                </c:pt>
                <c:pt idx="18">
                  <c:v>94</c:v>
                </c:pt>
                <c:pt idx="19">
                  <c:v>94.4</c:v>
                </c:pt>
                <c:pt idx="20">
                  <c:v>94.9</c:v>
                </c:pt>
                <c:pt idx="21">
                  <c:v>95.4</c:v>
                </c:pt>
                <c:pt idx="22">
                  <c:v>95.8</c:v>
                </c:pt>
                <c:pt idx="23">
                  <c:v>95.8</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B22-42A0-852A-959B57B8267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B22-42A0-852A-959B57B826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22-42A0-852A-959B57B8267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22-42A0-852A-959B57B8267C}"/>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22-42A0-852A-959B57B8267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22-42A0-852A-959B57B8267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22-42A0-852A-959B57B8267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B22-42A0-852A-959B57B8267C}"/>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22-42A0-852A-959B57B8267C}"/>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B22-42A0-852A-959B57B8267C}"/>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B22-42A0-852A-959B57B8267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B22-42A0-852A-959B57B8267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AE6-4255-BD0C-91255300CBF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E6-4255-BD0C-91255300CBF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E6-4255-BD0C-91255300CBF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0FC-4709-AB85-3EC3CED747D8}"/>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D8-4409-89D8-A38649C305A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D8-4409-89D8-A38649C305A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D8-4409-89D8-A38649C305A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6C6-43CF-9F17-53829ED6BC56}"/>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2A-4479-BF1C-29C6770428A0}"/>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C2A-4479-BF1C-29C6770428A0}"/>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2A-4479-BF1C-29C6770428A0}"/>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C2A-4479-BF1C-29C6770428A0}"/>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A0-4432-A9FC-7AECE95F8ADA}"/>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76-46D4-B380-6E24685967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84</c:v>
                </c:pt>
                <c:pt idx="5">
                  <c:v>#N/A</c:v>
                </c:pt>
                <c:pt idx="6">
                  <c:v>#N/A</c:v>
                </c:pt>
                <c:pt idx="7">
                  <c:v>#N/A</c:v>
                </c:pt>
                <c:pt idx="8">
                  <c:v>#N/A</c:v>
                </c:pt>
                <c:pt idx="9">
                  <c:v>#N/A</c:v>
                </c:pt>
                <c:pt idx="10">
                  <c:v>98.275862068965509</c:v>
                </c:pt>
                <c:pt idx="11">
                  <c:v>93.731085170773895</c:v>
                </c:pt>
                <c:pt idx="12">
                  <c:v>94.038876889848808</c:v>
                </c:pt>
                <c:pt idx="13">
                  <c:v>94.092465753424662</c:v>
                </c:pt>
                <c:pt idx="14">
                  <c:v>#N/A</c:v>
                </c:pt>
                <c:pt idx="15">
                  <c:v>94.215771230502611</c:v>
                </c:pt>
                <c:pt idx="16">
                  <c:v>#N/A</c:v>
                </c:pt>
                <c:pt idx="17">
                  <c:v>94.038461538461547</c:v>
                </c:pt>
                <c:pt idx="18">
                  <c:v>#N/A</c:v>
                </c:pt>
                <c:pt idx="19">
                  <c:v>95.201698513800451</c:v>
                </c:pt>
                <c:pt idx="20">
                  <c:v>#N/A</c:v>
                </c:pt>
                <c:pt idx="21">
                  <c:v>86.666666666666671</c:v>
                </c:pt>
                <c:pt idx="22">
                  <c:v>94.943820224719104</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B22-42A0-852A-959B57B8267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B22-42A0-852A-959B57B826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B22-42A0-852A-959B57B8267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B22-42A0-852A-959B57B8267C}"/>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B22-42A0-852A-959B57B8267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B22-42A0-852A-959B57B8267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B22-42A0-852A-959B57B8267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B22-42A0-852A-959B57B8267C}"/>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B22-42A0-852A-959B57B8267C}"/>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B22-42A0-852A-959B57B8267C}"/>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B22-42A0-852A-959B57B8267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B22-42A0-852A-959B57B8267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E6-4255-BD0C-91255300CBF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E6-4255-BD0C-91255300CBF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E6-4255-BD0C-91255300CBF8}"/>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FC-4709-AB85-3EC3CED747D8}"/>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D8-4409-89D8-A38649C305A0}"/>
                </c:ext>
              </c:extLst>
            </c:dLbl>
            <c:dLbl>
              <c:idx val="1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D8-4409-89D8-A38649C305A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ED8-4409-89D8-A38649C305A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C6-43CF-9F17-53829ED6BC56}"/>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C2A-4479-BF1C-29C6770428A0}"/>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C2A-4479-BF1C-29C6770428A0}"/>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C2A-4479-BF1C-29C6770428A0}"/>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C2A-4479-BF1C-29C6770428A0}"/>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A0-4432-A9FC-7AECE95F8ADA}"/>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F76-46D4-B380-6E24685967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99.6</c:v>
                </c:pt>
                <c:pt idx="1">
                  <c:v>99.6</c:v>
                </c:pt>
                <c:pt idx="2">
                  <c:v>99.6</c:v>
                </c:pt>
                <c:pt idx="3">
                  <c:v>99.6</c:v>
                </c:pt>
                <c:pt idx="4">
                  <c:v>99.6</c:v>
                </c:pt>
                <c:pt idx="5">
                  <c:v>99.6</c:v>
                </c:pt>
                <c:pt idx="6">
                  <c:v>99.6</c:v>
                </c:pt>
                <c:pt idx="7">
                  <c:v>99.6</c:v>
                </c:pt>
                <c:pt idx="8">
                  <c:v>99.6</c:v>
                </c:pt>
                <c:pt idx="9">
                  <c:v>99.6</c:v>
                </c:pt>
                <c:pt idx="10">
                  <c:v>99.6</c:v>
                </c:pt>
                <c:pt idx="11">
                  <c:v>99.6</c:v>
                </c:pt>
                <c:pt idx="12">
                  <c:v>99.6</c:v>
                </c:pt>
                <c:pt idx="13">
                  <c:v>99.7</c:v>
                </c:pt>
                <c:pt idx="14">
                  <c:v>99.7</c:v>
                </c:pt>
                <c:pt idx="15">
                  <c:v>99.8</c:v>
                </c:pt>
                <c:pt idx="16">
                  <c:v>99.8</c:v>
                </c:pt>
                <c:pt idx="17">
                  <c:v>99.9</c:v>
                </c:pt>
                <c:pt idx="18">
                  <c:v>99.9</c:v>
                </c:pt>
                <c:pt idx="19">
                  <c:v>100</c:v>
                </c:pt>
                <c:pt idx="20">
                  <c:v>100</c:v>
                </c:pt>
                <c:pt idx="21">
                  <c:v>100</c:v>
                </c:pt>
                <c:pt idx="22">
                  <c:v>100</c:v>
                </c:pt>
                <c:pt idx="23">
                  <c:v>100</c:v>
                </c:pt>
              </c:numCache>
            </c:numRef>
          </c:yVal>
          <c:smooth val="0"/>
          <c:extLst>
            <c:ext xmlns:c16="http://schemas.microsoft.com/office/drawing/2014/chart" uri="{C3380CC4-5D6E-409C-BE32-E72D297353CC}">
              <c16:uniqueId val="{00000018-CB22-42A0-852A-959B57B8267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CB22-42A0-852A-959B57B8267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CB22-42A0-852A-959B57B826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CB22-42A0-852A-959B57B8267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CB22-42A0-852A-959B57B8267C}"/>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CB22-42A0-852A-959B57B8267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CB22-42A0-852A-959B57B8267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CB22-42A0-852A-959B57B8267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CB22-42A0-852A-959B57B8267C}"/>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CB22-42A0-852A-959B57B8267C}"/>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CB22-42A0-852A-959B57B8267C}"/>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CB22-42A0-852A-959B57B8267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CB22-42A0-852A-959B57B8267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E6-4255-BD0C-91255300CBF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E6-4255-BD0C-91255300CBF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E6-4255-BD0C-91255300CBF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FC-4709-AB85-3EC3CED747D8}"/>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ED8-4409-89D8-A38649C305A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ED8-4409-89D8-A38649C305A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D8-4409-89D8-A38649C305A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6C6-43CF-9F17-53829ED6BC56}"/>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C2A-4479-BF1C-29C6770428A0}"/>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C2A-4479-BF1C-29C6770428A0}"/>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2A-4479-BF1C-29C6770428A0}"/>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2A-4479-BF1C-29C6770428A0}"/>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A0-4432-A9FC-7AECE95F8ADA}"/>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F76-46D4-B380-6E24685967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99.654128837008216</c:v>
                </c:pt>
                <c:pt idx="12">
                  <c:v>99.827213822894166</c:v>
                </c:pt>
                <c:pt idx="13">
                  <c:v>99.828767123287676</c:v>
                </c:pt>
                <c:pt idx="14">
                  <c:v>#N/A</c:v>
                </c:pt>
                <c:pt idx="15">
                  <c:v>99.870017331022524</c:v>
                </c:pt>
                <c:pt idx="16">
                  <c:v>#N/A</c:v>
                </c:pt>
                <c:pt idx="17">
                  <c:v>99.871794871794876</c:v>
                </c:pt>
                <c:pt idx="18">
                  <c:v>#N/A</c:v>
                </c:pt>
                <c:pt idx="19">
                  <c:v>99.957537154989382</c:v>
                </c:pt>
                <c:pt idx="20">
                  <c:v>#N/A</c:v>
                </c:pt>
                <c:pt idx="21">
                  <c:v>#N/A</c:v>
                </c:pt>
                <c:pt idx="22">
                  <c:v>100</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5-CB22-42A0-852A-959B57B8267C}"/>
            </c:ext>
          </c:extLst>
        </c:ser>
        <c:dLbls>
          <c:showLegendKey val="0"/>
          <c:showVal val="0"/>
          <c:showCatName val="0"/>
          <c:showSerName val="0"/>
          <c:showPercent val="0"/>
          <c:showBubbleSize val="0"/>
        </c:dLbls>
        <c:axId val="303987712"/>
        <c:axId val="354268288"/>
      </c:scatterChart>
      <c:valAx>
        <c:axId val="303987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8288"/>
        <c:crosses val="autoZero"/>
        <c:crossBetween val="midCat"/>
        <c:majorUnit val="5"/>
      </c:valAx>
      <c:valAx>
        <c:axId val="3542682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77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99.7</c:v>
                </c:pt>
                <c:pt idx="1">
                  <c:v>99.7</c:v>
                </c:pt>
                <c:pt idx="2">
                  <c:v>99.7</c:v>
                </c:pt>
                <c:pt idx="3">
                  <c:v>99.7</c:v>
                </c:pt>
                <c:pt idx="4">
                  <c:v>99.7</c:v>
                </c:pt>
                <c:pt idx="5">
                  <c:v>99.7</c:v>
                </c:pt>
                <c:pt idx="6">
                  <c:v>99.7</c:v>
                </c:pt>
                <c:pt idx="7">
                  <c:v>99.7</c:v>
                </c:pt>
                <c:pt idx="8">
                  <c:v>99.7</c:v>
                </c:pt>
                <c:pt idx="9">
                  <c:v>99.7</c:v>
                </c:pt>
                <c:pt idx="10">
                  <c:v>99.7</c:v>
                </c:pt>
                <c:pt idx="11">
                  <c:v>99.7</c:v>
                </c:pt>
                <c:pt idx="12">
                  <c:v>99.7</c:v>
                </c:pt>
                <c:pt idx="13">
                  <c:v>99.7</c:v>
                </c:pt>
                <c:pt idx="14">
                  <c:v>99.8</c:v>
                </c:pt>
                <c:pt idx="15">
                  <c:v>99.8</c:v>
                </c:pt>
                <c:pt idx="16">
                  <c:v>99.8</c:v>
                </c:pt>
                <c:pt idx="17">
                  <c:v>99.9</c:v>
                </c:pt>
                <c:pt idx="18">
                  <c:v>99.9</c:v>
                </c:pt>
                <c:pt idx="19">
                  <c:v>99.9</c:v>
                </c:pt>
                <c:pt idx="20">
                  <c:v>100</c:v>
                </c:pt>
                <c:pt idx="21">
                  <c:v>100</c:v>
                </c:pt>
                <c:pt idx="22">
                  <c:v>100</c:v>
                </c:pt>
                <c:pt idx="23">
                  <c:v>100</c:v>
                </c:pt>
              </c:numCache>
            </c:numRef>
          </c:yVal>
          <c:smooth val="0"/>
          <c:extLst>
            <c:ext xmlns:c16="http://schemas.microsoft.com/office/drawing/2014/chart" uri="{C3380CC4-5D6E-409C-BE32-E72D297353CC}">
              <c16:uniqueId val="{00000000-3438-4F89-9A0D-CFF566B336C0}"/>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38-4F89-9A0D-CFF566B336C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38-4F89-9A0D-CFF566B336C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38-4F89-9A0D-CFF566B336C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38-4F89-9A0D-CFF566B336C0}"/>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438-4F89-9A0D-CFF566B336C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438-4F89-9A0D-CFF566B336C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438-4F89-9A0D-CFF566B336C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438-4F89-9A0D-CFF566B336C0}"/>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438-4F89-9A0D-CFF566B336C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438-4F89-9A0D-CFF566B336C0}"/>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438-4F89-9A0D-CFF566B336C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438-4F89-9A0D-CFF566B336C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FA2-487B-835C-A0BBB0C3F4C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FA2-487B-835C-A0BBB0C3F4C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FA2-487B-835C-A0BBB0C3F4C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CE5-4693-BCC0-7AAC7247C9ED}"/>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947-405C-940C-1A91ED4AC24C}"/>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947-405C-940C-1A91ED4AC24C}"/>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47-405C-940C-1A91ED4AC24C}"/>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CC-4A01-8680-CFBDB487BC4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D-42FB-9B6C-02543A645FF4}"/>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D-42FB-9B6C-02543A645FF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D-42FB-9B6C-02543A645FF4}"/>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D-42FB-9B6C-02543A645FF4}"/>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D6-44C7-BF97-DB317EDAE7EA}"/>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5DB-42A2-98EB-71449D53E8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99.644900374827387</c:v>
                </c:pt>
                <c:pt idx="12">
                  <c:v>99.90153603781016</c:v>
                </c:pt>
                <c:pt idx="13">
                  <c:v>99.882306786975278</c:v>
                </c:pt>
                <c:pt idx="14">
                  <c:v>#N/A</c:v>
                </c:pt>
                <c:pt idx="15">
                  <c:v>99.861578010678272</c:v>
                </c:pt>
                <c:pt idx="16">
                  <c:v>#N/A</c:v>
                </c:pt>
                <c:pt idx="17">
                  <c:v>99.941095621441193</c:v>
                </c:pt>
                <c:pt idx="18">
                  <c:v>#N/A</c:v>
                </c:pt>
                <c:pt idx="19">
                  <c:v>99.960845732184808</c:v>
                </c:pt>
                <c:pt idx="20">
                  <c:v>#N/A</c:v>
                </c:pt>
                <c:pt idx="21">
                  <c:v>#N/A</c:v>
                </c:pt>
                <c:pt idx="22">
                  <c:v>99.961210240496513</c:v>
                </c:pt>
                <c:pt idx="23">
                  <c:v>#N/A</c:v>
                </c:pt>
                <c:pt idx="24">
                  <c:v>99.918666124440833</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3438-4F89-9A0D-CFF566B336C0}"/>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97.1</c:v>
                </c:pt>
                <c:pt idx="9">
                  <c:v>97.1</c:v>
                </c:pt>
                <c:pt idx="10">
                  <c:v>97.1</c:v>
                </c:pt>
                <c:pt idx="11">
                  <c:v>97.1</c:v>
                </c:pt>
                <c:pt idx="12">
                  <c:v>97.1</c:v>
                </c:pt>
                <c:pt idx="13">
                  <c:v>97</c:v>
                </c:pt>
                <c:pt idx="14">
                  <c:v>97</c:v>
                </c:pt>
                <c:pt idx="15">
                  <c:v>96.9</c:v>
                </c:pt>
                <c:pt idx="16">
                  <c:v>96.8</c:v>
                </c:pt>
                <c:pt idx="17">
                  <c:v>96.8</c:v>
                </c:pt>
                <c:pt idx="18">
                  <c:v>96.7</c:v>
                </c:pt>
                <c:pt idx="19">
                  <c:v>96.6</c:v>
                </c:pt>
                <c:pt idx="20">
                  <c:v>96.6</c:v>
                </c:pt>
                <c:pt idx="21">
                  <c:v>96.5</c:v>
                </c:pt>
                <c:pt idx="22">
                  <c:v>96.5</c:v>
                </c:pt>
                <c:pt idx="23">
                  <c:v>96.4</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96.804103373446438</c:v>
                </c:pt>
                <c:pt idx="12">
                  <c:v>96.947617172115017</c:v>
                </c:pt>
                <c:pt idx="13">
                  <c:v>96.832091016084746</c:v>
                </c:pt>
                <c:pt idx="14">
                  <c:v>#N/A</c:v>
                </c:pt>
                <c:pt idx="15">
                  <c:v>97.221672928613799</c:v>
                </c:pt>
                <c:pt idx="16">
                  <c:v>#N/A</c:v>
                </c:pt>
                <c:pt idx="17">
                  <c:v>96.711172197133322</c:v>
                </c:pt>
                <c:pt idx="18">
                  <c:v>#N/A</c:v>
                </c:pt>
                <c:pt idx="19">
                  <c:v>96.329287392325753</c:v>
                </c:pt>
                <c:pt idx="20">
                  <c:v>#N/A</c:v>
                </c:pt>
                <c:pt idx="21">
                  <c:v>#N/A</c:v>
                </c:pt>
                <c:pt idx="22">
                  <c:v>96.334367726920092</c:v>
                </c:pt>
                <c:pt idx="23">
                  <c:v>#N/A</c:v>
                </c:pt>
                <c:pt idx="24">
                  <c:v>96.76697844652297</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43.5</c:v>
                </c:pt>
                <c:pt idx="1">
                  <c:v>43.5</c:v>
                </c:pt>
                <c:pt idx="2">
                  <c:v>45.5</c:v>
                </c:pt>
                <c:pt idx="3">
                  <c:v>47.5</c:v>
                </c:pt>
                <c:pt idx="4">
                  <c:v>49.5</c:v>
                </c:pt>
                <c:pt idx="5">
                  <c:v>51.4</c:v>
                </c:pt>
                <c:pt idx="6">
                  <c:v>53.4</c:v>
                </c:pt>
                <c:pt idx="7">
                  <c:v>55.4</c:v>
                </c:pt>
                <c:pt idx="8">
                  <c:v>57.4</c:v>
                </c:pt>
                <c:pt idx="9">
                  <c:v>59.4</c:v>
                </c:pt>
                <c:pt idx="10">
                  <c:v>61.3</c:v>
                </c:pt>
                <c:pt idx="11">
                  <c:v>63.3</c:v>
                </c:pt>
                <c:pt idx="12">
                  <c:v>65.3</c:v>
                </c:pt>
                <c:pt idx="13">
                  <c:v>67.3</c:v>
                </c:pt>
                <c:pt idx="14">
                  <c:v>69.2</c:v>
                </c:pt>
                <c:pt idx="15">
                  <c:v>71.2</c:v>
                </c:pt>
                <c:pt idx="16">
                  <c:v>73.2</c:v>
                </c:pt>
                <c:pt idx="17">
                  <c:v>75.2</c:v>
                </c:pt>
                <c:pt idx="18">
                  <c:v>77.2</c:v>
                </c:pt>
                <c:pt idx="19">
                  <c:v>79.099999999999994</c:v>
                </c:pt>
                <c:pt idx="20">
                  <c:v>81.099999999999994</c:v>
                </c:pt>
                <c:pt idx="21">
                  <c:v>83.1</c:v>
                </c:pt>
                <c:pt idx="22">
                  <c:v>85.1</c:v>
                </c:pt>
                <c:pt idx="23">
                  <c:v>85.1</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438-4F89-9A0D-CFF566B336C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438-4F89-9A0D-CFF566B336C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438-4F89-9A0D-CFF566B336C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438-4F89-9A0D-CFF566B336C0}"/>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438-4F89-9A0D-CFF566B336C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438-4F89-9A0D-CFF566B336C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438-4F89-9A0D-CFF566B336C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438-4F89-9A0D-CFF566B336C0}"/>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438-4F89-9A0D-CFF566B336C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438-4F89-9A0D-CFF566B336C0}"/>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438-4F89-9A0D-CFF566B336C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438-4F89-9A0D-CFF566B336C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A2-487B-835C-A0BBB0C3F4C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A2-487B-835C-A0BBB0C3F4C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A2-487B-835C-A0BBB0C3F4C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CE5-4693-BCC0-7AAC7247C9ED}"/>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47-405C-940C-1A91ED4AC24C}"/>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47-405C-940C-1A91ED4AC24C}"/>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47-405C-940C-1A91ED4AC24C}"/>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CC-4A01-8680-CFBDB487BC4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8D-42FB-9B6C-02543A645FF4}"/>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D-42FB-9B6C-02543A645FF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D-42FB-9B6C-02543A645FF4}"/>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8D-42FB-9B6C-02543A645FF4}"/>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D6-44C7-BF97-DB317EDAE7EA}"/>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DB-42A2-98EB-71449D53E8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56.8</c:v>
                </c:pt>
                <c:pt idx="1">
                  <c:v>54.1</c:v>
                </c:pt>
                <c:pt idx="2">
                  <c:v>55.1</c:v>
                </c:pt>
                <c:pt idx="3">
                  <c:v>55.3</c:v>
                </c:pt>
                <c:pt idx="4">
                  <c:v>#N/A</c:v>
                </c:pt>
                <c:pt idx="5">
                  <c:v>54.6</c:v>
                </c:pt>
                <c:pt idx="6">
                  <c:v>52.4</c:v>
                </c:pt>
                <c:pt idx="7">
                  <c:v>51.8</c:v>
                </c:pt>
                <c:pt idx="8">
                  <c:v>55.1</c:v>
                </c:pt>
                <c:pt idx="9">
                  <c:v>56.9</c:v>
                </c:pt>
                <c:pt idx="10">
                  <c:v>#N/A</c:v>
                </c:pt>
                <c:pt idx="11">
                  <c:v>59.380548431643319</c:v>
                </c:pt>
                <c:pt idx="12">
                  <c:v>72.331626624655371</c:v>
                </c:pt>
                <c:pt idx="13">
                  <c:v>72.285321318472867</c:v>
                </c:pt>
                <c:pt idx="14">
                  <c:v>#N/A</c:v>
                </c:pt>
                <c:pt idx="15">
                  <c:v>76.646232944433464</c:v>
                </c:pt>
                <c:pt idx="16">
                  <c:v>#N/A</c:v>
                </c:pt>
                <c:pt idx="17">
                  <c:v>77.24327508344787</c:v>
                </c:pt>
                <c:pt idx="18">
                  <c:v>#N/A</c:v>
                </c:pt>
                <c:pt idx="19">
                  <c:v>80.599060297572436</c:v>
                </c:pt>
                <c:pt idx="20">
                  <c:v>#N/A</c:v>
                </c:pt>
                <c:pt idx="21">
                  <c:v>90.77669902912622</c:v>
                </c:pt>
                <c:pt idx="22">
                  <c:v>82.680372381691228</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96.7</c:v>
                </c:pt>
                <c:pt idx="9">
                  <c:v>96.7</c:v>
                </c:pt>
                <c:pt idx="10">
                  <c:v>96.7</c:v>
                </c:pt>
                <c:pt idx="11">
                  <c:v>96.7</c:v>
                </c:pt>
                <c:pt idx="12">
                  <c:v>96.7</c:v>
                </c:pt>
                <c:pt idx="13">
                  <c:v>96.7</c:v>
                </c:pt>
                <c:pt idx="14">
                  <c:v>96.7</c:v>
                </c:pt>
                <c:pt idx="15">
                  <c:v>96.6</c:v>
                </c:pt>
                <c:pt idx="16">
                  <c:v>96.6</c:v>
                </c:pt>
                <c:pt idx="17">
                  <c:v>96.6</c:v>
                </c:pt>
                <c:pt idx="18">
                  <c:v>96.6</c:v>
                </c:pt>
                <c:pt idx="19">
                  <c:v>96.6</c:v>
                </c:pt>
                <c:pt idx="20">
                  <c:v>96.6</c:v>
                </c:pt>
                <c:pt idx="21">
                  <c:v>96.6</c:v>
                </c:pt>
                <c:pt idx="22">
                  <c:v>96.6</c:v>
                </c:pt>
                <c:pt idx="23">
                  <c:v>96.6</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388-485D-97C3-7C5804B2C8D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388-485D-97C3-7C5804B2C8D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88-485D-97C3-7C5804B2C8D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88-485D-97C3-7C5804B2C8D9}"/>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88-485D-97C3-7C5804B2C8D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88-485D-97C3-7C5804B2C8D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88-485D-97C3-7C5804B2C8D9}"/>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88-485D-97C3-7C5804B2C8D9}"/>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388-485D-97C3-7C5804B2C8D9}"/>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388-485D-97C3-7C5804B2C8D9}"/>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388-485D-97C3-7C5804B2C8D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388-485D-97C3-7C5804B2C8D9}"/>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D24-4483-9FD1-AEB98AD9961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D24-4483-9FD1-AEB98AD9961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24-4483-9FD1-AEB98AD9961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2F6-46CB-AB32-B716F4D9E1D6}"/>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66-4220-AABF-E51F7F41661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F66-4220-AABF-E51F7F41661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F66-4220-AABF-E51F7F41661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C3-4A6E-AFC4-5F34662E7E7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F9-4D28-A125-23695B59B873}"/>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5F9-4D28-A125-23695B59B873}"/>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5F9-4D28-A125-23695B59B87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5F9-4D28-A125-23695B59B873}"/>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6A-4D88-9E1F-B9852066C5EA}"/>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AD2-434A-A19D-4A8561B9F8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96.407837445573293</c:v>
                </c:pt>
                <c:pt idx="12">
                  <c:v>96.56170828809266</c:v>
                </c:pt>
                <c:pt idx="13">
                  <c:v>96.850108616944269</c:v>
                </c:pt>
                <c:pt idx="14">
                  <c:v>#N/A</c:v>
                </c:pt>
                <c:pt idx="15">
                  <c:v>96.980720261913433</c:v>
                </c:pt>
                <c:pt idx="16">
                  <c:v>#N/A</c:v>
                </c:pt>
                <c:pt idx="17">
                  <c:v>96.640029059208146</c:v>
                </c:pt>
                <c:pt idx="18">
                  <c:v>#N/A</c:v>
                </c:pt>
                <c:pt idx="19">
                  <c:v>96.458409008354508</c:v>
                </c:pt>
                <c:pt idx="20">
                  <c:v>#N/A</c:v>
                </c:pt>
                <c:pt idx="21">
                  <c:v>#N/A</c:v>
                </c:pt>
                <c:pt idx="22">
                  <c:v>96.458409008354522</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44.6</c:v>
                </c:pt>
                <c:pt idx="9">
                  <c:v>44.6</c:v>
                </c:pt>
                <c:pt idx="10">
                  <c:v>44.6</c:v>
                </c:pt>
                <c:pt idx="11">
                  <c:v>44.6</c:v>
                </c:pt>
                <c:pt idx="12">
                  <c:v>44.6</c:v>
                </c:pt>
                <c:pt idx="13">
                  <c:v>49.5</c:v>
                </c:pt>
                <c:pt idx="14">
                  <c:v>54.3</c:v>
                </c:pt>
                <c:pt idx="15">
                  <c:v>59.2</c:v>
                </c:pt>
                <c:pt idx="16">
                  <c:v>64.099999999999994</c:v>
                </c:pt>
                <c:pt idx="17">
                  <c:v>68.900000000000006</c:v>
                </c:pt>
                <c:pt idx="18">
                  <c:v>73.8</c:v>
                </c:pt>
                <c:pt idx="19">
                  <c:v>78.7</c:v>
                </c:pt>
                <c:pt idx="20">
                  <c:v>83.6</c:v>
                </c:pt>
                <c:pt idx="21">
                  <c:v>88.4</c:v>
                </c:pt>
                <c:pt idx="22">
                  <c:v>93.3</c:v>
                </c:pt>
                <c:pt idx="23">
                  <c:v>93.3</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388-485D-97C3-7C5804B2C8D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388-485D-97C3-7C5804B2C8D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388-485D-97C3-7C5804B2C8D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388-485D-97C3-7C5804B2C8D9}"/>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388-485D-97C3-7C5804B2C8D9}"/>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388-485D-97C3-7C5804B2C8D9}"/>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388-485D-97C3-7C5804B2C8D9}"/>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388-485D-97C3-7C5804B2C8D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388-485D-97C3-7C5804B2C8D9}"/>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24-4483-9FD1-AEB98AD9961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24-4483-9FD1-AEB98AD9961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D24-4483-9FD1-AEB98AD9961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F6-46CB-AB32-B716F4D9E1D6}"/>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F66-4220-AABF-E51F7F41661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F66-4220-AABF-E51F7F41661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F66-4220-AABF-E51F7F41661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C3-4A6E-AFC4-5F34662E7E7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5F9-4D28-A125-23695B59B873}"/>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5F9-4D28-A125-23695B59B873}"/>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5F9-4D28-A125-23695B59B87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5F9-4D28-A125-23695B59B873}"/>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6A-4D88-9E1F-B9852066C5EA}"/>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AD2-434A-A19D-4A8561B9F8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49.56458635703919</c:v>
                </c:pt>
                <c:pt idx="12">
                  <c:v>63.517915309446252</c:v>
                </c:pt>
                <c:pt idx="13">
                  <c:v>64.938775510204081</c:v>
                </c:pt>
                <c:pt idx="14">
                  <c:v>#N/A</c:v>
                </c:pt>
                <c:pt idx="15">
                  <c:v>69.516187704619867</c:v>
                </c:pt>
                <c:pt idx="16">
                  <c:v>#N/A</c:v>
                </c:pt>
                <c:pt idx="17">
                  <c:v>70.250635670177999</c:v>
                </c:pt>
                <c:pt idx="18">
                  <c:v>#N/A</c:v>
                </c:pt>
                <c:pt idx="19">
                  <c:v>74.536868870323275</c:v>
                </c:pt>
                <c:pt idx="20">
                  <c:v>#N/A</c:v>
                </c:pt>
                <c:pt idx="21">
                  <c:v>91.891891891891902</c:v>
                </c:pt>
                <c:pt idx="22">
                  <c:v>77.115873592444601</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99.6</c:v>
                </c:pt>
                <c:pt idx="1">
                  <c:v>99.6</c:v>
                </c:pt>
                <c:pt idx="2">
                  <c:v>99.6</c:v>
                </c:pt>
                <c:pt idx="3">
                  <c:v>99.6</c:v>
                </c:pt>
                <c:pt idx="4">
                  <c:v>99.6</c:v>
                </c:pt>
                <c:pt idx="5">
                  <c:v>99.6</c:v>
                </c:pt>
                <c:pt idx="6">
                  <c:v>99.6</c:v>
                </c:pt>
                <c:pt idx="7">
                  <c:v>99.6</c:v>
                </c:pt>
                <c:pt idx="8">
                  <c:v>99.6</c:v>
                </c:pt>
                <c:pt idx="9">
                  <c:v>99.6</c:v>
                </c:pt>
                <c:pt idx="10">
                  <c:v>99.6</c:v>
                </c:pt>
                <c:pt idx="11">
                  <c:v>99.6</c:v>
                </c:pt>
                <c:pt idx="12">
                  <c:v>99.6</c:v>
                </c:pt>
                <c:pt idx="13">
                  <c:v>99.6</c:v>
                </c:pt>
                <c:pt idx="14">
                  <c:v>99.7</c:v>
                </c:pt>
                <c:pt idx="15">
                  <c:v>99.7</c:v>
                </c:pt>
                <c:pt idx="16">
                  <c:v>99.8</c:v>
                </c:pt>
                <c:pt idx="17">
                  <c:v>99.8</c:v>
                </c:pt>
                <c:pt idx="18">
                  <c:v>99.9</c:v>
                </c:pt>
                <c:pt idx="19">
                  <c:v>99.9</c:v>
                </c:pt>
                <c:pt idx="20">
                  <c:v>100</c:v>
                </c:pt>
                <c:pt idx="21">
                  <c:v>100</c:v>
                </c:pt>
                <c:pt idx="22">
                  <c:v>100</c:v>
                </c:pt>
                <c:pt idx="23">
                  <c:v>100</c:v>
                </c:pt>
              </c:numCache>
            </c:numRef>
          </c:yVal>
          <c:smooth val="0"/>
          <c:extLst>
            <c:ext xmlns:c16="http://schemas.microsoft.com/office/drawing/2014/chart" uri="{C3380CC4-5D6E-409C-BE32-E72D297353CC}">
              <c16:uniqueId val="{00000018-3388-485D-97C3-7C5804B2C8D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388-485D-97C3-7C5804B2C8D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388-485D-97C3-7C5804B2C8D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388-485D-97C3-7C5804B2C8D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3388-485D-97C3-7C5804B2C8D9}"/>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3388-485D-97C3-7C5804B2C8D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3388-485D-97C3-7C5804B2C8D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3388-485D-97C3-7C5804B2C8D9}"/>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3388-485D-97C3-7C5804B2C8D9}"/>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3388-485D-97C3-7C5804B2C8D9}"/>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3388-485D-97C3-7C5804B2C8D9}"/>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3388-485D-97C3-7C5804B2C8D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3388-485D-97C3-7C5804B2C8D9}"/>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D24-4483-9FD1-AEB98AD9961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D24-4483-9FD1-AEB98AD9961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D24-4483-9FD1-AEB98AD9961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F6-46CB-AB32-B716F4D9E1D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66-4220-AABF-E51F7F41661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66-4220-AABF-E51F7F41661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66-4220-AABF-E51F7F41661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C3-4A6E-AFC4-5F34662E7E7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F9-4D28-A125-23695B59B873}"/>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F9-4D28-A125-23695B59B873}"/>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F9-4D28-A125-23695B59B87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F9-4D28-A125-23695B59B873}"/>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6A-4D88-9E1F-B9852066C5EA}"/>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AD2-434A-A19D-4A8561B9F8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99.528301886792448</c:v>
                </c:pt>
                <c:pt idx="12">
                  <c:v>99.927614911328263</c:v>
                </c:pt>
                <c:pt idx="13">
                  <c:v>99.81897175959449</c:v>
                </c:pt>
                <c:pt idx="14">
                  <c:v>#N/A</c:v>
                </c:pt>
                <c:pt idx="15">
                  <c:v>99.78173881411422</c:v>
                </c:pt>
                <c:pt idx="16">
                  <c:v>#N/A</c:v>
                </c:pt>
                <c:pt idx="17">
                  <c:v>99.891027969487837</c:v>
                </c:pt>
                <c:pt idx="18">
                  <c:v>#N/A</c:v>
                </c:pt>
                <c:pt idx="19">
                  <c:v>99.927351979658553</c:v>
                </c:pt>
                <c:pt idx="20">
                  <c:v>#N/A</c:v>
                </c:pt>
                <c:pt idx="21">
                  <c:v>#N/A</c:v>
                </c:pt>
                <c:pt idx="22">
                  <c:v>99.963675989829284</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5-3388-485D-97C3-7C5804B2C8D9}"/>
            </c:ext>
          </c:extLst>
        </c:ser>
        <c:dLbls>
          <c:showLegendKey val="0"/>
          <c:showVal val="0"/>
          <c:showCatName val="0"/>
          <c:showSerName val="0"/>
          <c:showPercent val="0"/>
          <c:showBubbleSize val="0"/>
        </c:dLbls>
        <c:axId val="84725760"/>
        <c:axId val="84727296"/>
      </c:scatterChart>
      <c:valAx>
        <c:axId val="84725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7296"/>
        <c:crosses val="autoZero"/>
        <c:crossBetween val="midCat"/>
        <c:majorUnit val="5"/>
      </c:valAx>
      <c:valAx>
        <c:axId val="84727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57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97.9</c:v>
                </c:pt>
                <c:pt idx="9">
                  <c:v>97.9</c:v>
                </c:pt>
                <c:pt idx="10">
                  <c:v>97.9</c:v>
                </c:pt>
                <c:pt idx="11">
                  <c:v>97.9</c:v>
                </c:pt>
                <c:pt idx="12">
                  <c:v>97.9</c:v>
                </c:pt>
                <c:pt idx="13">
                  <c:v>97.7</c:v>
                </c:pt>
                <c:pt idx="14">
                  <c:v>97.5</c:v>
                </c:pt>
                <c:pt idx="15">
                  <c:v>97.3</c:v>
                </c:pt>
                <c:pt idx="16">
                  <c:v>97.1</c:v>
                </c:pt>
                <c:pt idx="17">
                  <c:v>96.9</c:v>
                </c:pt>
                <c:pt idx="18">
                  <c:v>96.7</c:v>
                </c:pt>
                <c:pt idx="19">
                  <c:v>96.5</c:v>
                </c:pt>
                <c:pt idx="20">
                  <c:v>96.3</c:v>
                </c:pt>
                <c:pt idx="21">
                  <c:v>96.1</c:v>
                </c:pt>
                <c:pt idx="22">
                  <c:v>95.9</c:v>
                </c:pt>
                <c:pt idx="23">
                  <c:v>95.9</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C4A-4051-B42B-EADDF0D15E8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4A-4051-B42B-EADDF0D15E8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4A-4051-B42B-EADDF0D15E8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4A-4051-B42B-EADDF0D15E86}"/>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4A-4051-B42B-EADDF0D15E8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4A-4051-B42B-EADDF0D15E8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4A-4051-B42B-EADDF0D15E8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D0E-4CDD-A194-2C076A26046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D0E-4CDD-A194-2C076A26046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D0E-4CDD-A194-2C076A26046F}"/>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0E-4CDD-A194-2C076A26046F}"/>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0E-4CDD-A194-2C076A26046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0E-4CDD-A194-2C076A26046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D0E-4CDD-A194-2C076A26046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D0E-4CDD-A194-2C076A26046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D0E-4CDD-A194-2C076A26046F}"/>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46-4889-83AE-F4ADCABA9FA8}"/>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46-4889-83AE-F4ADCABA9FA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446-4889-83AE-F4ADCABA9FA8}"/>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46-423B-AB55-3333F82421DD}"/>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7AF-473B-89B3-750B3DB9E3BD}"/>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7AF-473B-89B3-750B3DB9E3BD}"/>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7AF-473B-89B3-750B3DB9E3BD}"/>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7AF-473B-89B3-750B3DB9E3BD}"/>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F8-45A6-AE87-4D89F9C15354}"/>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3B-4C60-BAE2-71CD4895D65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97.276264591439684</c:v>
                </c:pt>
                <c:pt idx="12">
                  <c:v>97.408207343412528</c:v>
                </c:pt>
                <c:pt idx="13">
                  <c:v>96.810787671232887</c:v>
                </c:pt>
                <c:pt idx="14">
                  <c:v>#N/A</c:v>
                </c:pt>
                <c:pt idx="15">
                  <c:v>97.508665511265164</c:v>
                </c:pt>
                <c:pt idx="16">
                  <c:v>#N/A</c:v>
                </c:pt>
                <c:pt idx="17">
                  <c:v>96.794871794871796</c:v>
                </c:pt>
                <c:pt idx="18">
                  <c:v>#N/A</c:v>
                </c:pt>
                <c:pt idx="19">
                  <c:v>96.178343949044603</c:v>
                </c:pt>
                <c:pt idx="20">
                  <c:v>#N/A</c:v>
                </c:pt>
                <c:pt idx="21">
                  <c:v>#N/A</c:v>
                </c:pt>
                <c:pt idx="22">
                  <c:v>96.192259675405737</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68.599999999999994</c:v>
                </c:pt>
                <c:pt idx="9">
                  <c:v>68.599999999999994</c:v>
                </c:pt>
                <c:pt idx="10">
                  <c:v>68.599999999999994</c:v>
                </c:pt>
                <c:pt idx="11">
                  <c:v>68.599999999999994</c:v>
                </c:pt>
                <c:pt idx="12">
                  <c:v>68.599999999999994</c:v>
                </c:pt>
                <c:pt idx="13">
                  <c:v>71.3</c:v>
                </c:pt>
                <c:pt idx="14">
                  <c:v>74</c:v>
                </c:pt>
                <c:pt idx="15">
                  <c:v>76.7</c:v>
                </c:pt>
                <c:pt idx="16">
                  <c:v>79.400000000000006</c:v>
                </c:pt>
                <c:pt idx="17">
                  <c:v>82.2</c:v>
                </c:pt>
                <c:pt idx="18">
                  <c:v>84.9</c:v>
                </c:pt>
                <c:pt idx="19">
                  <c:v>87.6</c:v>
                </c:pt>
                <c:pt idx="20">
                  <c:v>90.3</c:v>
                </c:pt>
                <c:pt idx="21">
                  <c:v>93</c:v>
                </c:pt>
                <c:pt idx="22">
                  <c:v>95.8</c:v>
                </c:pt>
                <c:pt idx="23">
                  <c:v>95.8</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C4A-4051-B42B-EADDF0D15E8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C4A-4051-B42B-EADDF0D15E8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C4A-4051-B42B-EADDF0D15E8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C4A-4051-B42B-EADDF0D15E8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C4A-4051-B42B-EADDF0D15E86}"/>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C4A-4051-B42B-EADDF0D15E8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C4A-4051-B42B-EADDF0D15E86}"/>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C4A-4051-B42B-EADDF0D15E86}"/>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C4A-4051-B42B-EADDF0D15E8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9B-4FB5-897F-87AD5EC63AF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9B-4FB5-897F-87AD5EC63AF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9B-4FB5-897F-87AD5EC63AF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D0E-4CDD-A194-2C076A26046F}"/>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446-4889-83AE-F4ADCABA9FA8}"/>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446-4889-83AE-F4ADCABA9FA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446-4889-83AE-F4ADCABA9FA8}"/>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46-423B-AB55-3333F82421DD}"/>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7AF-473B-89B3-750B3DB9E3BD}"/>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7AF-473B-89B3-750B3DB9E3BD}"/>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7AF-473B-89B3-750B3DB9E3BD}"/>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7AF-473B-89B3-750B3DB9E3BD}"/>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F8-45A6-AE87-4D89F9C15354}"/>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D3B-4C60-BAE2-71CD4895D65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71.076523994811936</c:v>
                </c:pt>
                <c:pt idx="12">
                  <c:v>82.850971922246217</c:v>
                </c:pt>
                <c:pt idx="13">
                  <c:v>73.57102433503114</c:v>
                </c:pt>
                <c:pt idx="14">
                  <c:v>#N/A</c:v>
                </c:pt>
                <c:pt idx="15">
                  <c:v>85.13864818024264</c:v>
                </c:pt>
                <c:pt idx="16">
                  <c:v>#N/A</c:v>
                </c:pt>
                <c:pt idx="17">
                  <c:v>85.470085470085479</c:v>
                </c:pt>
                <c:pt idx="18">
                  <c:v>#N/A</c:v>
                </c:pt>
                <c:pt idx="19">
                  <c:v>87.685774946921441</c:v>
                </c:pt>
                <c:pt idx="20">
                  <c:v>#N/A</c:v>
                </c:pt>
                <c:pt idx="21">
                  <c:v>87.931034482758619</c:v>
                </c:pt>
                <c:pt idx="22">
                  <c:v>89.055347482313778</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99.8</c:v>
                </c:pt>
                <c:pt idx="1">
                  <c:v>99.8</c:v>
                </c:pt>
                <c:pt idx="2">
                  <c:v>99.8</c:v>
                </c:pt>
                <c:pt idx="3">
                  <c:v>99.8</c:v>
                </c:pt>
                <c:pt idx="4">
                  <c:v>99.8</c:v>
                </c:pt>
                <c:pt idx="5">
                  <c:v>99.8</c:v>
                </c:pt>
                <c:pt idx="6">
                  <c:v>99.8</c:v>
                </c:pt>
                <c:pt idx="7">
                  <c:v>99.8</c:v>
                </c:pt>
                <c:pt idx="8">
                  <c:v>99.8</c:v>
                </c:pt>
                <c:pt idx="9">
                  <c:v>99.8</c:v>
                </c:pt>
                <c:pt idx="10">
                  <c:v>99.8</c:v>
                </c:pt>
                <c:pt idx="11">
                  <c:v>99.8</c:v>
                </c:pt>
                <c:pt idx="12">
                  <c:v>99.8</c:v>
                </c:pt>
                <c:pt idx="13">
                  <c:v>99.8</c:v>
                </c:pt>
                <c:pt idx="14">
                  <c:v>99.8</c:v>
                </c:pt>
                <c:pt idx="15">
                  <c:v>99.9</c:v>
                </c:pt>
                <c:pt idx="16">
                  <c:v>99.9</c:v>
                </c:pt>
                <c:pt idx="17">
                  <c:v>99.9</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13-6C4A-4051-B42B-EADDF0D15E8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C4A-4051-B42B-EADDF0D15E8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C4A-4051-B42B-EADDF0D15E8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C4A-4051-B42B-EADDF0D15E8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C4A-4051-B42B-EADDF0D15E86}"/>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C4A-4051-B42B-EADDF0D15E8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C4A-4051-B42B-EADDF0D15E8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C4A-4051-B42B-EADDF0D15E8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C4A-4051-B42B-EADDF0D15E86}"/>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6C4A-4051-B42B-EADDF0D15E8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6C4A-4051-B42B-EADDF0D15E86}"/>
                </c:ext>
              </c:extLst>
            </c:dLbl>
            <c:dLbl>
              <c:idx val="1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6C4A-4051-B42B-EADDF0D15E86}"/>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6C4A-4051-B42B-EADDF0D15E8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99B-4FB5-897F-87AD5EC63AF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99B-4FB5-897F-87AD5EC63AF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99B-4FB5-897F-87AD5EC63AF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D0E-4CDD-A194-2C076A26046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46-4889-83AE-F4ADCABA9FA8}"/>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46-4889-83AE-F4ADCABA9FA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46-4889-83AE-F4ADCABA9FA8}"/>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46-423B-AB55-3333F82421DD}"/>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AF-473B-89B3-750B3DB9E3BD}"/>
                </c:ext>
              </c:extLst>
            </c:dLbl>
            <c:dLbl>
              <c:idx val="2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AF-473B-89B3-750B3DB9E3BD}"/>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7AF-473B-89B3-750B3DB9E3BD}"/>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AF-473B-89B3-750B3DB9E3BD}"/>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F8-45A6-AE87-4D89F9C15354}"/>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D3B-4C60-BAE2-71CD4895D65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2006</c:v>
                </c:pt>
                <c:pt idx="5">
                  <c:v>2007</c:v>
                </c:pt>
                <c:pt idx="6">
                  <c:v>2008</c:v>
                </c:pt>
                <c:pt idx="7">
                  <c:v>2009</c:v>
                </c:pt>
                <c:pt idx="8">
                  <c:v>2010</c:v>
                </c:pt>
                <c:pt idx="9">
                  <c:v>2011</c:v>
                </c:pt>
                <c:pt idx="10">
                  <c:v>2013</c:v>
                </c:pt>
                <c:pt idx="11">
                  <c:v>2014</c:v>
                </c:pt>
                <c:pt idx="12">
                  <c:v>2015</c:v>
                </c:pt>
                <c:pt idx="13">
                  <c:v>2016</c:v>
                </c:pt>
                <c:pt idx="14">
                  <c:v>2016</c:v>
                </c:pt>
                <c:pt idx="15">
                  <c:v>2017</c:v>
                </c:pt>
                <c:pt idx="16">
                  <c:v>2017</c:v>
                </c:pt>
                <c:pt idx="17">
                  <c:v>2018</c:v>
                </c:pt>
                <c:pt idx="18">
                  <c:v>2018</c:v>
                </c:pt>
                <c:pt idx="19">
                  <c:v>2019</c:v>
                </c:pt>
                <c:pt idx="20">
                  <c:v>2019</c:v>
                </c:pt>
                <c:pt idx="21">
                  <c:v>2019</c:v>
                </c:pt>
                <c:pt idx="22">
                  <c:v>2020</c:v>
                </c:pt>
                <c:pt idx="23">
                  <c:v>2020</c:v>
                </c:pt>
                <c:pt idx="24">
                  <c:v>2021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99.783830523130135</c:v>
                </c:pt>
                <c:pt idx="12">
                  <c:v>99.870410367170621</c:v>
                </c:pt>
                <c:pt idx="13">
                  <c:v>99.957191780821915</c:v>
                </c:pt>
                <c:pt idx="14">
                  <c:v>#N/A</c:v>
                </c:pt>
                <c:pt idx="15">
                  <c:v>99.956672443674179</c:v>
                </c:pt>
                <c:pt idx="16">
                  <c:v>#N/A</c:v>
                </c:pt>
                <c:pt idx="17">
                  <c:v>100</c:v>
                </c:pt>
                <c:pt idx="18">
                  <c:v>#N/A</c:v>
                </c:pt>
                <c:pt idx="19">
                  <c:v>100</c:v>
                </c:pt>
                <c:pt idx="20">
                  <c:v>#N/A</c:v>
                </c:pt>
                <c:pt idx="21">
                  <c:v>#N/A</c:v>
                </c:pt>
                <c:pt idx="22">
                  <c:v>99.958385351643784</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0-6C4A-4051-B42B-EADDF0D15E86}"/>
            </c:ext>
          </c:extLst>
        </c:ser>
        <c:dLbls>
          <c:showLegendKey val="0"/>
          <c:showVal val="0"/>
          <c:showCatName val="0"/>
          <c:showSerName val="0"/>
          <c:showPercent val="0"/>
          <c:showBubbleSize val="0"/>
        </c:dLbls>
        <c:axId val="85531264"/>
        <c:axId val="85545344"/>
      </c:scatterChart>
      <c:valAx>
        <c:axId val="855312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5344"/>
        <c:crosses val="autoZero"/>
        <c:crossBetween val="midCat"/>
        <c:majorUnit val="5"/>
      </c:valAx>
      <c:valAx>
        <c:axId val="85545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312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209AFD3E-17B3-492E-83BA-2E749C124C3B}"/>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B6ADE0E7-E4CC-4975-9EC0-04CE34B5D292}"/>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5955E028-3F31-4362-90B9-BA4674F9B3E4}"/>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660F1CF3-1569-486C-A4A4-7F2BD427C895}"/>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86AF8645-65A0-4DC2-88AA-D90B21DD1C46}"/>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A88D8CA8-4B4D-4BF7-BA2A-BFAF64AE4F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D132F022-80FF-4F6E-BE64-F45D753B5D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6D5B229B-C7AD-4F4F-AEA7-71D54988DE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321BBFB0-FFCD-4908-8633-5854055742B1}"/>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3EE0C9FE-BDC7-41F8-A5BE-D399FDB2E19F}"/>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0A569E1D-0CE3-4F4C-8F8D-1145E9D735FB}"/>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846128DE-2872-455A-A6CC-407AECC5AFF6}"/>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A007413E-7BFA-44D3-89C0-A0215400060C}"/>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D3B01F63-764B-435B-B65A-4C5E1481B5F6}"/>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B5A0867D-59EC-45E9-938D-02E31462B191}"/>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68F69-C125-4338-A60A-17F6502196D2}">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90" customWidth="true"/>
    <col min="2" max="2" width="2.375" style="290" customWidth="true"/>
    <col min="3" max="3" width="58" style="290" customWidth="true"/>
    <col min="4" max="4" width="7.75" style="290" customWidth="true"/>
    <col min="5" max="16384" width="7.75" style="290"/>
  </cols>
  <sheetData>
    <row xmlns:x14ac="http://schemas.microsoft.com/office/spreadsheetml/2009/9/ac" r="1" ht="29.25" customHeight="true" x14ac:dyDescent="0.25">
      <c r="A1" s="287"/>
      <c r="B1" s="288"/>
      <c r="C1" s="288"/>
      <c r="D1" s="288"/>
      <c r="E1" s="289"/>
      <c r="F1" s="289"/>
      <c r="G1" s="289"/>
      <c r="H1" s="289"/>
      <c r="I1" s="289"/>
      <c r="J1" s="289"/>
      <c r="K1" s="289"/>
      <c r="L1" s="289"/>
      <c r="M1" s="289"/>
      <c r="N1" s="289"/>
      <c r="O1" s="289"/>
      <c r="P1" s="289"/>
      <c r="Q1" s="289"/>
      <c r="R1" s="289"/>
    </row>
    <row xmlns:x14ac="http://schemas.microsoft.com/office/spreadsheetml/2009/9/ac" r="2" ht="23.25" x14ac:dyDescent="0.35">
      <c r="A2" s="288"/>
      <c r="B2" s="288"/>
      <c r="C2" s="291"/>
      <c r="D2" s="288"/>
      <c r="E2" s="289"/>
      <c r="F2" s="289"/>
      <c r="G2" s="288"/>
      <c r="H2" s="289"/>
      <c r="I2" s="289"/>
      <c r="J2" s="289"/>
      <c r="K2" s="289"/>
      <c r="L2" s="289"/>
      <c r="M2" s="289"/>
      <c r="N2" s="289"/>
      <c r="O2" s="289"/>
      <c r="P2" s="289"/>
      <c r="Q2" s="289"/>
      <c r="R2" s="289"/>
    </row>
    <row xmlns:x14ac="http://schemas.microsoft.com/office/spreadsheetml/2009/9/ac" r="3" ht="15" x14ac:dyDescent="0.2">
      <c r="A3" s="288"/>
      <c r="B3" s="288"/>
      <c r="C3" s="288"/>
      <c r="D3" s="288"/>
      <c r="F3" s="288"/>
      <c r="G3" s="288"/>
      <c r="H3" s="292"/>
      <c r="I3" s="292"/>
      <c r="J3" s="292"/>
      <c r="K3" s="292"/>
      <c r="L3" s="289"/>
      <c r="M3" s="289"/>
      <c r="N3" s="289"/>
      <c r="O3" s="289"/>
      <c r="P3" s="289"/>
      <c r="Q3" s="289"/>
      <c r="R3" s="289"/>
    </row>
    <row xmlns:x14ac="http://schemas.microsoft.com/office/spreadsheetml/2009/9/ac" r="4" ht="40.5" x14ac:dyDescent="0.2">
      <c r="A4" s="288"/>
      <c r="B4" s="288"/>
      <c r="C4" s="293" t="s">
        <v>144</v>
      </c>
      <c r="D4" s="288"/>
      <c r="E4" s="294"/>
      <c r="F4" s="289"/>
      <c r="G4" s="288"/>
      <c r="H4" s="289"/>
      <c r="I4" s="289"/>
      <c r="J4" s="289"/>
      <c r="K4" s="289"/>
      <c r="L4" s="289"/>
      <c r="M4" s="289"/>
      <c r="N4" s="289"/>
      <c r="O4" s="289"/>
      <c r="P4" s="289"/>
      <c r="Q4" s="289"/>
      <c r="R4" s="289"/>
    </row>
    <row xmlns:x14ac="http://schemas.microsoft.com/office/spreadsheetml/2009/9/ac" r="5" ht="20.25" x14ac:dyDescent="0.2">
      <c r="A5" s="288"/>
      <c r="B5" s="288"/>
      <c r="C5" s="295"/>
      <c r="D5" s="288"/>
      <c r="E5" s="294"/>
      <c r="F5" s="289"/>
      <c r="G5" s="288"/>
      <c r="H5" s="289"/>
      <c r="I5" s="289"/>
      <c r="J5" s="289"/>
      <c r="K5" s="289"/>
      <c r="L5" s="289"/>
      <c r="M5" s="289"/>
      <c r="N5" s="289"/>
      <c r="O5" s="289"/>
      <c r="P5" s="289"/>
      <c r="Q5" s="289"/>
      <c r="R5" s="289"/>
    </row>
    <row xmlns:x14ac="http://schemas.microsoft.com/office/spreadsheetml/2009/9/ac" r="6" ht="15" x14ac:dyDescent="0.2">
      <c r="A6" s="288"/>
      <c r="B6" s="288"/>
      <c r="C6" s="296" t="s">
        <v>151</v>
      </c>
      <c r="D6" s="289"/>
      <c r="E6" s="289"/>
      <c r="F6" s="289"/>
      <c r="G6" s="289"/>
      <c r="H6" s="289"/>
      <c r="I6" s="289"/>
      <c r="J6" s="289"/>
      <c r="K6" s="289"/>
      <c r="L6" s="289"/>
      <c r="M6" s="289"/>
      <c r="N6" s="289"/>
      <c r="O6" s="289"/>
      <c r="P6" s="289"/>
      <c r="Q6" s="289"/>
      <c r="R6" s="289"/>
    </row>
    <row xmlns:x14ac="http://schemas.microsoft.com/office/spreadsheetml/2009/9/ac" r="7" ht="26.25" x14ac:dyDescent="0.4">
      <c r="A7" s="288"/>
      <c r="B7" s="288"/>
      <c r="C7" s="297" t="str">
        <f>+'Water Data'!D1</f>
        <v>Costa Rica</v>
      </c>
      <c r="D7" s="289"/>
      <c r="E7" s="289"/>
      <c r="F7" s="289"/>
      <c r="G7" s="289"/>
      <c r="H7" s="289"/>
      <c r="I7" s="289"/>
      <c r="J7" s="289"/>
      <c r="K7" s="289"/>
      <c r="L7" s="289"/>
      <c r="M7" s="289"/>
      <c r="N7" s="289"/>
      <c r="O7" s="289"/>
      <c r="P7" s="289"/>
      <c r="Q7" s="289"/>
      <c r="R7" s="289"/>
    </row>
    <row xmlns:x14ac="http://schemas.microsoft.com/office/spreadsheetml/2009/9/ac" r="8" ht="15" x14ac:dyDescent="0.2">
      <c r="A8" s="288"/>
      <c r="B8" s="288"/>
      <c r="C8" s="288"/>
      <c r="D8" s="289"/>
      <c r="E8" s="289"/>
      <c r="F8" s="289"/>
      <c r="G8" s="289"/>
      <c r="H8" s="289"/>
      <c r="I8" s="289"/>
      <c r="J8" s="289"/>
      <c r="K8" s="289"/>
      <c r="L8" s="289"/>
      <c r="M8" s="289"/>
      <c r="N8" s="289"/>
      <c r="O8" s="289"/>
      <c r="P8" s="289"/>
      <c r="Q8" s="289"/>
      <c r="R8" s="289"/>
    </row>
    <row xmlns:x14ac="http://schemas.microsoft.com/office/spreadsheetml/2009/9/ac" r="9" ht="15" x14ac:dyDescent="0.2">
      <c r="A9" s="288"/>
      <c r="B9" s="288"/>
      <c r="C9" s="298" t="s">
        <v>367</v>
      </c>
      <c r="D9" s="289"/>
      <c r="E9" s="289"/>
      <c r="F9" s="289"/>
      <c r="G9" s="289"/>
      <c r="H9" s="289"/>
      <c r="I9" s="289"/>
      <c r="J9" s="289"/>
      <c r="K9" s="289"/>
      <c r="L9" s="289"/>
      <c r="M9" s="289"/>
      <c r="N9" s="289"/>
      <c r="O9" s="289"/>
      <c r="P9" s="289"/>
      <c r="Q9" s="289"/>
      <c r="R9" s="289"/>
    </row>
    <row xmlns:x14ac="http://schemas.microsoft.com/office/spreadsheetml/2009/9/ac" r="10" ht="15" x14ac:dyDescent="0.2">
      <c r="A10" s="288"/>
      <c r="B10" s="288"/>
      <c r="C10" s="296"/>
      <c r="D10" s="289"/>
      <c r="E10" s="289"/>
      <c r="F10" s="289"/>
      <c r="G10" s="289"/>
      <c r="H10" s="289"/>
      <c r="I10" s="289"/>
      <c r="J10" s="289"/>
      <c r="K10" s="289"/>
      <c r="L10" s="289"/>
      <c r="M10" s="289"/>
      <c r="N10" s="289"/>
      <c r="O10" s="289"/>
      <c r="P10" s="289"/>
      <c r="Q10" s="289"/>
      <c r="R10" s="289"/>
    </row>
    <row xmlns:x14ac="http://schemas.microsoft.com/office/spreadsheetml/2009/9/ac" r="11" ht="15.95" customHeight="true" x14ac:dyDescent="0.2">
      <c r="A11" s="288"/>
      <c r="C11" s="322" t="s">
        <v>32</v>
      </c>
      <c r="D11" s="299"/>
      <c r="E11" s="300"/>
      <c r="F11" s="299"/>
      <c r="G11" s="299"/>
      <c r="H11" s="289"/>
      <c r="I11" s="289"/>
      <c r="J11" s="289"/>
      <c r="K11" s="289"/>
      <c r="L11" s="289"/>
      <c r="M11" s="289"/>
      <c r="N11" s="289"/>
      <c r="O11" s="289"/>
      <c r="P11" s="289"/>
      <c r="Q11" s="289"/>
      <c r="R11" s="289"/>
    </row>
    <row xmlns:x14ac="http://schemas.microsoft.com/office/spreadsheetml/2009/9/ac" r="12" ht="9" customHeight="true" x14ac:dyDescent="0.2">
      <c r="A12" s="288"/>
      <c r="B12" s="289"/>
      <c r="C12" s="301"/>
      <c r="D12" s="299"/>
      <c r="E12" s="300"/>
      <c r="F12" s="299"/>
      <c r="G12" s="299"/>
      <c r="H12" s="289"/>
      <c r="I12" s="289"/>
      <c r="J12" s="289"/>
      <c r="K12" s="289"/>
      <c r="L12" s="289"/>
      <c r="M12" s="289"/>
      <c r="N12" s="289"/>
      <c r="O12" s="289"/>
      <c r="P12" s="289"/>
      <c r="Q12" s="289"/>
      <c r="R12" s="289"/>
    </row>
    <row xmlns:x14ac="http://schemas.microsoft.com/office/spreadsheetml/2009/9/ac" r="13" ht="24.95" customHeight="true" x14ac:dyDescent="0.25">
      <c r="A13" s="288"/>
      <c r="B13" s="289"/>
      <c r="C13" s="302" t="s">
        <v>145</v>
      </c>
      <c r="D13" s="299"/>
      <c r="E13" s="300"/>
      <c r="F13" s="299"/>
      <c r="G13" s="299"/>
      <c r="H13" s="289"/>
      <c r="I13" s="289"/>
      <c r="J13" s="289"/>
      <c r="K13" s="289"/>
      <c r="L13" s="289"/>
      <c r="M13" s="289"/>
      <c r="N13" s="289"/>
      <c r="O13" s="289"/>
      <c r="P13" s="289"/>
      <c r="Q13" s="289"/>
      <c r="R13" s="289"/>
    </row>
    <row xmlns:x14ac="http://schemas.microsoft.com/office/spreadsheetml/2009/9/ac" r="14" ht="21.95" customHeight="true" x14ac:dyDescent="0.2">
      <c r="A14" s="288"/>
      <c r="B14" s="303"/>
      <c r="C14" s="304" t="s">
        <v>152</v>
      </c>
      <c r="D14" s="299"/>
      <c r="E14" s="300"/>
      <c r="F14" s="299"/>
      <c r="G14" s="299"/>
      <c r="H14" s="289"/>
      <c r="I14" s="289"/>
      <c r="J14" s="289"/>
      <c r="K14" s="289"/>
      <c r="L14" s="289"/>
      <c r="M14" s="289"/>
      <c r="N14" s="289"/>
      <c r="O14" s="289"/>
      <c r="P14" s="289"/>
      <c r="Q14" s="289"/>
      <c r="R14" s="289"/>
    </row>
    <row xmlns:x14ac="http://schemas.microsoft.com/office/spreadsheetml/2009/9/ac" r="15" ht="15" x14ac:dyDescent="0.2">
      <c r="A15" s="288"/>
      <c r="B15" s="303"/>
      <c r="C15" s="305" t="s">
        <v>153</v>
      </c>
      <c r="D15" s="299"/>
      <c r="E15" s="300"/>
      <c r="F15" s="299"/>
      <c r="G15" s="299"/>
      <c r="H15" s="289"/>
      <c r="I15" s="289"/>
      <c r="J15" s="289"/>
      <c r="K15" s="289"/>
      <c r="L15" s="289"/>
      <c r="M15" s="289"/>
      <c r="N15" s="289"/>
      <c r="O15" s="289"/>
      <c r="P15" s="289"/>
      <c r="Q15" s="289"/>
      <c r="R15" s="289"/>
    </row>
    <row xmlns:x14ac="http://schemas.microsoft.com/office/spreadsheetml/2009/9/ac" r="16" ht="15" x14ac:dyDescent="0.2">
      <c r="A16" s="288"/>
      <c r="B16" s="303"/>
      <c r="C16" s="304" t="s">
        <v>338</v>
      </c>
      <c r="D16" s="299"/>
      <c r="E16" s="300"/>
      <c r="F16" s="299"/>
      <c r="G16" s="299"/>
      <c r="H16" s="289"/>
      <c r="I16" s="289"/>
      <c r="J16" s="289"/>
      <c r="K16" s="289"/>
      <c r="L16" s="289"/>
      <c r="M16" s="289"/>
      <c r="N16" s="289"/>
      <c r="O16" s="289"/>
      <c r="P16" s="289"/>
      <c r="Q16" s="289"/>
      <c r="R16" s="289"/>
    </row>
    <row xmlns:x14ac="http://schemas.microsoft.com/office/spreadsheetml/2009/9/ac" r="17" ht="26.1" customHeight="true" x14ac:dyDescent="0.2">
      <c r="A17" s="288"/>
      <c r="B17" s="300"/>
      <c r="C17" s="306"/>
      <c r="D17" s="299"/>
      <c r="E17" s="303"/>
      <c r="F17" s="299"/>
      <c r="G17" s="299"/>
      <c r="H17" s="289"/>
      <c r="I17" s="289"/>
      <c r="J17" s="289"/>
      <c r="K17" s="289"/>
      <c r="L17" s="289"/>
      <c r="M17" s="289"/>
      <c r="N17" s="289"/>
      <c r="O17" s="289"/>
      <c r="P17" s="289"/>
      <c r="Q17" s="289"/>
      <c r="R17" s="289"/>
    </row>
    <row xmlns:x14ac="http://schemas.microsoft.com/office/spreadsheetml/2009/9/ac" r="18" ht="15.75" x14ac:dyDescent="0.25">
      <c r="A18" s="288"/>
      <c r="B18" s="300"/>
      <c r="C18" s="307" t="s">
        <v>33</v>
      </c>
      <c r="D18" s="299"/>
      <c r="E18" s="308"/>
      <c r="F18" s="299"/>
      <c r="G18" s="299"/>
      <c r="H18" s="289"/>
      <c r="I18" s="289"/>
      <c r="J18" s="289"/>
      <c r="K18" s="289"/>
      <c r="L18" s="289"/>
      <c r="M18" s="289"/>
      <c r="N18" s="289"/>
      <c r="O18" s="289"/>
      <c r="P18" s="289"/>
      <c r="Q18" s="289"/>
      <c r="R18" s="289"/>
    </row>
    <row xmlns:x14ac="http://schemas.microsoft.com/office/spreadsheetml/2009/9/ac" r="19" ht="15" x14ac:dyDescent="0.2">
      <c r="A19" s="288"/>
      <c r="B19" s="300"/>
      <c r="C19" s="309" t="s">
        <v>146</v>
      </c>
      <c r="D19" s="299"/>
      <c r="E19" s="310"/>
      <c r="F19" s="299"/>
      <c r="G19" s="299"/>
      <c r="H19" s="289"/>
      <c r="I19" s="289"/>
      <c r="J19" s="289"/>
      <c r="K19" s="289"/>
      <c r="L19" s="289"/>
      <c r="M19" s="289"/>
      <c r="N19" s="289"/>
      <c r="O19" s="289"/>
      <c r="P19" s="289"/>
      <c r="Q19" s="289"/>
      <c r="R19" s="289"/>
    </row>
    <row xmlns:x14ac="http://schemas.microsoft.com/office/spreadsheetml/2009/9/ac" r="20" ht="15" x14ac:dyDescent="0.2">
      <c r="A20" s="288"/>
      <c r="B20" s="300"/>
      <c r="C20" s="379" t="s">
        <v>147</v>
      </c>
      <c r="D20" s="299"/>
      <c r="E20" s="311"/>
      <c r="F20" s="299"/>
      <c r="G20" s="299"/>
      <c r="H20" s="289"/>
      <c r="I20" s="289"/>
      <c r="J20" s="289"/>
      <c r="K20" s="289"/>
      <c r="L20" s="289"/>
      <c r="M20" s="289"/>
      <c r="N20" s="289"/>
      <c r="O20" s="289"/>
      <c r="P20" s="289"/>
      <c r="Q20" s="289"/>
      <c r="R20" s="289"/>
    </row>
    <row xmlns:x14ac="http://schemas.microsoft.com/office/spreadsheetml/2009/9/ac" r="21" ht="15" x14ac:dyDescent="0.2">
      <c r="A21" s="288"/>
      <c r="B21" s="300"/>
      <c r="C21" s="380" t="s">
        <v>148</v>
      </c>
      <c r="D21" s="299"/>
      <c r="E21" s="312"/>
      <c r="F21" s="299"/>
      <c r="G21" s="299"/>
      <c r="H21" s="289"/>
      <c r="I21" s="289"/>
      <c r="J21" s="289"/>
      <c r="K21" s="289"/>
      <c r="L21" s="289"/>
      <c r="M21" s="289"/>
      <c r="N21" s="289"/>
      <c r="O21" s="289"/>
      <c r="P21" s="289"/>
      <c r="Q21" s="289"/>
      <c r="R21" s="289"/>
    </row>
    <row xmlns:x14ac="http://schemas.microsoft.com/office/spreadsheetml/2009/9/ac" r="22" ht="15" x14ac:dyDescent="0.2">
      <c r="A22" s="288"/>
      <c r="B22" s="300"/>
      <c r="C22" s="381" t="s">
        <v>149</v>
      </c>
      <c r="D22" s="299"/>
      <c r="E22" s="299"/>
      <c r="F22" s="299"/>
      <c r="G22" s="299"/>
      <c r="H22" s="289"/>
      <c r="I22" s="289"/>
      <c r="J22" s="289"/>
      <c r="K22" s="289"/>
      <c r="L22" s="289"/>
      <c r="M22" s="289"/>
      <c r="N22" s="289"/>
      <c r="O22" s="289"/>
      <c r="P22" s="289"/>
      <c r="Q22" s="289"/>
      <c r="R22" s="289"/>
    </row>
    <row xmlns:x14ac="http://schemas.microsoft.com/office/spreadsheetml/2009/9/ac" r="23" ht="15" x14ac:dyDescent="0.2">
      <c r="A23" s="288"/>
      <c r="B23" s="300"/>
      <c r="C23" s="309" t="s">
        <v>150</v>
      </c>
      <c r="D23" s="299"/>
      <c r="E23" s="299"/>
      <c r="F23" s="299"/>
      <c r="G23" s="299"/>
      <c r="H23" s="289"/>
      <c r="I23" s="289"/>
      <c r="J23" s="289"/>
      <c r="K23" s="289"/>
      <c r="L23" s="289"/>
      <c r="M23" s="289"/>
      <c r="N23" s="289"/>
      <c r="O23" s="289"/>
      <c r="P23" s="289"/>
      <c r="Q23" s="289"/>
      <c r="R23" s="289"/>
    </row>
    <row xmlns:x14ac="http://schemas.microsoft.com/office/spreadsheetml/2009/9/ac" r="24" ht="15" x14ac:dyDescent="0.2">
      <c r="A24" s="288"/>
      <c r="B24" s="300"/>
      <c r="C24" s="313"/>
      <c r="D24" s="299"/>
      <c r="E24" s="299"/>
      <c r="F24" s="299"/>
      <c r="G24" s="299"/>
      <c r="H24" s="289"/>
      <c r="I24" s="289"/>
      <c r="J24" s="289"/>
      <c r="K24" s="289"/>
      <c r="L24" s="289"/>
      <c r="M24" s="289"/>
      <c r="N24" s="289"/>
      <c r="O24" s="289"/>
      <c r="P24" s="289"/>
      <c r="Q24" s="289"/>
      <c r="R24" s="289"/>
    </row>
    <row xmlns:x14ac="http://schemas.microsoft.com/office/spreadsheetml/2009/9/ac" r="25" ht="15.95" customHeight="true" x14ac:dyDescent="0.2">
      <c r="A25" s="314"/>
      <c r="B25" s="314"/>
      <c r="C25" s="315"/>
      <c r="D25" s="288"/>
      <c r="E25" s="289"/>
      <c r="F25" s="289"/>
      <c r="G25" s="289"/>
      <c r="H25" s="289"/>
      <c r="I25" s="289"/>
      <c r="J25" s="289"/>
      <c r="K25" s="289"/>
      <c r="L25" s="289"/>
      <c r="M25" s="289"/>
      <c r="N25" s="289"/>
      <c r="O25" s="289"/>
      <c r="P25" s="289"/>
      <c r="Q25" s="289"/>
      <c r="R25" s="289"/>
    </row>
    <row xmlns:x14ac="http://schemas.microsoft.com/office/spreadsheetml/2009/9/ac" r="26" ht="23.25" x14ac:dyDescent="0.2">
      <c r="A26" s="314"/>
      <c r="B26" s="314"/>
      <c r="C26" s="314"/>
      <c r="D26" s="288"/>
      <c r="E26" s="289"/>
      <c r="F26" s="289"/>
      <c r="G26" s="289"/>
      <c r="H26" s="289"/>
      <c r="I26" s="289"/>
      <c r="J26" s="289"/>
      <c r="K26" s="289"/>
      <c r="L26" s="289"/>
      <c r="M26" s="289"/>
      <c r="N26" s="289"/>
      <c r="O26" s="289"/>
      <c r="P26" s="289"/>
      <c r="Q26" s="289"/>
      <c r="R26" s="289"/>
    </row>
    <row xmlns:x14ac="http://schemas.microsoft.com/office/spreadsheetml/2009/9/ac" r="27" ht="15" x14ac:dyDescent="0.2">
      <c r="A27" s="316"/>
      <c r="B27" s="317"/>
      <c r="C27" s="318"/>
      <c r="D27" s="288"/>
      <c r="E27" s="289"/>
      <c r="F27" s="289"/>
      <c r="G27" s="289"/>
      <c r="H27" s="289"/>
      <c r="I27" s="289"/>
      <c r="J27" s="289"/>
      <c r="K27" s="289"/>
      <c r="L27" s="289"/>
      <c r="M27" s="289"/>
      <c r="N27" s="289"/>
      <c r="O27" s="289"/>
      <c r="P27" s="289"/>
      <c r="Q27" s="289"/>
      <c r="R27" s="289"/>
    </row>
    <row xmlns:x14ac="http://schemas.microsoft.com/office/spreadsheetml/2009/9/ac" r="28" ht="15" x14ac:dyDescent="0.2">
      <c r="A28" s="316"/>
      <c r="B28" s="317"/>
      <c r="C28" s="319"/>
      <c r="D28" s="288"/>
      <c r="E28" s="289"/>
      <c r="F28" s="289"/>
      <c r="G28" s="289"/>
      <c r="H28" s="289"/>
      <c r="I28" s="289"/>
      <c r="J28" s="289"/>
      <c r="K28" s="289"/>
      <c r="L28" s="289"/>
      <c r="M28" s="289"/>
      <c r="N28" s="289"/>
      <c r="O28" s="289"/>
      <c r="P28" s="289"/>
      <c r="Q28" s="289"/>
      <c r="R28" s="289"/>
    </row>
    <row xmlns:x14ac="http://schemas.microsoft.com/office/spreadsheetml/2009/9/ac" r="29" ht="15" x14ac:dyDescent="0.2">
      <c r="A29" s="316"/>
      <c r="B29" s="317"/>
      <c r="C29" s="320"/>
      <c r="D29" s="288"/>
      <c r="E29" s="289"/>
      <c r="F29" s="289"/>
      <c r="G29" s="289"/>
      <c r="H29" s="289"/>
      <c r="I29" s="289"/>
      <c r="J29" s="289"/>
      <c r="K29" s="289"/>
      <c r="L29" s="289"/>
      <c r="M29" s="289"/>
      <c r="N29" s="289"/>
      <c r="O29" s="289"/>
      <c r="P29" s="289"/>
      <c r="Q29" s="289"/>
      <c r="R29" s="289"/>
    </row>
    <row xmlns:x14ac="http://schemas.microsoft.com/office/spreadsheetml/2009/9/ac" r="30" ht="15" x14ac:dyDescent="0.2">
      <c r="A30" s="316"/>
      <c r="B30" s="317"/>
      <c r="C30" s="320"/>
      <c r="D30" s="288"/>
      <c r="E30" s="289"/>
      <c r="F30" s="289"/>
      <c r="G30" s="289"/>
      <c r="H30" s="289"/>
      <c r="I30" s="289"/>
      <c r="J30" s="289"/>
      <c r="K30" s="289"/>
      <c r="L30" s="289"/>
      <c r="M30" s="289"/>
      <c r="N30" s="289"/>
      <c r="O30" s="289"/>
      <c r="P30" s="289"/>
      <c r="Q30" s="289"/>
      <c r="R30" s="289"/>
    </row>
    <row xmlns:x14ac="http://schemas.microsoft.com/office/spreadsheetml/2009/9/ac" r="31" ht="15" x14ac:dyDescent="0.2">
      <c r="A31" s="316"/>
      <c r="B31" s="317"/>
      <c r="C31" s="320"/>
      <c r="D31" s="288"/>
      <c r="E31" s="289"/>
      <c r="F31" s="289"/>
      <c r="G31" s="289"/>
      <c r="H31" s="289"/>
      <c r="I31" s="289"/>
      <c r="J31" s="289"/>
      <c r="K31" s="289"/>
      <c r="L31" s="289"/>
      <c r="M31" s="289"/>
      <c r="N31" s="289"/>
      <c r="O31" s="289"/>
      <c r="P31" s="289"/>
      <c r="Q31" s="289"/>
      <c r="R31" s="289"/>
    </row>
    <row xmlns:x14ac="http://schemas.microsoft.com/office/spreadsheetml/2009/9/ac" r="32" ht="15" x14ac:dyDescent="0.2">
      <c r="A32" s="316"/>
      <c r="B32" s="317"/>
      <c r="C32" s="320"/>
      <c r="D32" s="288"/>
      <c r="E32" s="289"/>
      <c r="F32" s="289"/>
      <c r="G32" s="289"/>
      <c r="H32" s="289"/>
      <c r="I32" s="289"/>
      <c r="J32" s="289"/>
      <c r="K32" s="289"/>
      <c r="L32" s="289"/>
      <c r="M32" s="289"/>
      <c r="N32" s="289"/>
      <c r="O32" s="289"/>
      <c r="P32" s="289"/>
      <c r="Q32" s="289"/>
      <c r="R32" s="289"/>
    </row>
    <row xmlns:x14ac="http://schemas.microsoft.com/office/spreadsheetml/2009/9/ac" r="33" ht="15" x14ac:dyDescent="0.2">
      <c r="A33" s="316"/>
      <c r="B33" s="317"/>
      <c r="C33" s="320"/>
      <c r="D33" s="288"/>
      <c r="E33" s="289"/>
      <c r="F33" s="289"/>
      <c r="G33" s="289"/>
      <c r="H33" s="289"/>
      <c r="I33" s="289"/>
      <c r="J33" s="289"/>
      <c r="K33" s="289"/>
      <c r="L33" s="289"/>
      <c r="M33" s="289"/>
      <c r="N33" s="289"/>
      <c r="O33" s="289"/>
      <c r="P33" s="289"/>
      <c r="Q33" s="289"/>
      <c r="R33" s="289"/>
    </row>
    <row xmlns:x14ac="http://schemas.microsoft.com/office/spreadsheetml/2009/9/ac" r="34" ht="15" x14ac:dyDescent="0.2">
      <c r="A34" s="316"/>
      <c r="B34" s="317"/>
      <c r="D34" s="288"/>
      <c r="E34" s="289"/>
      <c r="F34" s="289"/>
      <c r="G34" s="289"/>
      <c r="H34" s="289"/>
      <c r="I34" s="289"/>
      <c r="J34" s="289"/>
      <c r="K34" s="289"/>
      <c r="L34" s="289"/>
      <c r="M34" s="289"/>
      <c r="N34" s="289"/>
      <c r="O34" s="289"/>
      <c r="P34" s="289"/>
      <c r="Q34" s="289"/>
      <c r="R34" s="289"/>
    </row>
    <row xmlns:x14ac="http://schemas.microsoft.com/office/spreadsheetml/2009/9/ac" r="35" ht="15" x14ac:dyDescent="0.2">
      <c r="A35" s="288"/>
      <c r="B35" s="288"/>
      <c r="C35" s="288"/>
      <c r="D35" s="288"/>
      <c r="E35" s="289"/>
      <c r="F35" s="289"/>
      <c r="G35" s="289"/>
      <c r="H35" s="289"/>
      <c r="I35" s="289"/>
      <c r="J35" s="289"/>
      <c r="K35" s="289"/>
      <c r="L35" s="289"/>
      <c r="M35" s="289"/>
      <c r="N35" s="289"/>
      <c r="O35" s="289"/>
      <c r="P35" s="289"/>
      <c r="Q35" s="289"/>
      <c r="R35" s="289"/>
    </row>
    <row xmlns:x14ac="http://schemas.microsoft.com/office/spreadsheetml/2009/9/ac" r="36" ht="15" x14ac:dyDescent="0.2">
      <c r="A36" s="288"/>
      <c r="B36" s="288"/>
      <c r="C36" s="288"/>
      <c r="D36" s="288"/>
      <c r="E36" s="289"/>
      <c r="F36" s="289"/>
      <c r="G36" s="289"/>
      <c r="H36" s="289"/>
      <c r="I36" s="289"/>
      <c r="J36" s="289"/>
      <c r="K36" s="289"/>
      <c r="L36" s="289"/>
      <c r="M36" s="289"/>
      <c r="N36" s="289"/>
      <c r="O36" s="289"/>
      <c r="P36" s="289"/>
      <c r="Q36" s="289"/>
      <c r="R36" s="289"/>
    </row>
    <row xmlns:x14ac="http://schemas.microsoft.com/office/spreadsheetml/2009/9/ac" r="37" ht="15" x14ac:dyDescent="0.2">
      <c r="A37" s="288"/>
      <c r="B37" s="288"/>
      <c r="C37" s="288"/>
      <c r="D37" s="288"/>
    </row>
    <row xmlns:x14ac="http://schemas.microsoft.com/office/spreadsheetml/2009/9/ac" r="38" ht="15" x14ac:dyDescent="0.2">
      <c r="A38" s="288"/>
      <c r="B38" s="288"/>
      <c r="C38" s="288"/>
      <c r="D38" s="288"/>
    </row>
    <row xmlns:x14ac="http://schemas.microsoft.com/office/spreadsheetml/2009/9/ac" r="39" ht="15" x14ac:dyDescent="0.2">
      <c r="A39" s="288"/>
      <c r="B39" s="288"/>
      <c r="C39" s="288"/>
      <c r="D39" s="288"/>
    </row>
    <row xmlns:x14ac="http://schemas.microsoft.com/office/spreadsheetml/2009/9/ac" r="40" ht="15" x14ac:dyDescent="0.2">
      <c r="A40" s="288"/>
      <c r="B40" s="288"/>
      <c r="C40" s="288"/>
      <c r="D40" s="288"/>
    </row>
    <row xmlns:x14ac="http://schemas.microsoft.com/office/spreadsheetml/2009/9/ac" r="46" x14ac:dyDescent="0.2">
      <c r="L46" s="321"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Q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style="131"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 min="242" max="242" width="24.625" style="131" customWidth="true"/>
    <col min="243" max="243" width="29.75" customWidth="true"/>
    <col min="244" max="249" width="7.875" customWidth="true"/>
    <col min="250" max="251" width="1.125" customWidth="true"/>
  </cols>
  <sheetData>
    <row xmlns:x14ac="http://schemas.microsoft.com/office/spreadsheetml/2009/9/ac" r="1" s="327" customFormat="true" ht="30" customHeight="true" x14ac:dyDescent="0.25">
      <c r="B1" s="345" t="s">
        <v>31</v>
      </c>
      <c r="C1" s="384" t="s">
        <v>284</v>
      </c>
      <c r="D1" s="333" t="s">
        <v>159</v>
      </c>
      <c r="E1" s="333"/>
      <c r="F1" s="333"/>
      <c r="G1" s="333"/>
      <c r="H1" s="333"/>
      <c r="I1" s="334"/>
      <c r="J1" s="324"/>
      <c r="K1" s="324"/>
      <c r="L1" s="345" t="s">
        <v>31</v>
      </c>
      <c r="M1" s="384" t="s">
        <v>285</v>
      </c>
      <c r="N1" s="333" t="s">
        <v>159</v>
      </c>
      <c r="O1" s="333"/>
      <c r="P1" s="333"/>
      <c r="Q1" s="333"/>
      <c r="R1" s="333"/>
      <c r="S1" s="334"/>
      <c r="T1" s="324"/>
      <c r="U1" s="324"/>
      <c r="V1" s="345" t="s">
        <v>31</v>
      </c>
      <c r="W1" s="384" t="s">
        <v>286</v>
      </c>
      <c r="X1" s="333" t="s">
        <v>159</v>
      </c>
      <c r="Y1" s="333"/>
      <c r="Z1" s="333"/>
      <c r="AA1" s="333"/>
      <c r="AB1" s="333"/>
      <c r="AC1" s="334"/>
      <c r="AD1" s="324"/>
      <c r="AE1" s="324"/>
      <c r="AF1" s="345" t="s">
        <v>31</v>
      </c>
      <c r="AG1" s="384" t="s">
        <v>287</v>
      </c>
      <c r="AH1" s="333" t="s">
        <v>159</v>
      </c>
      <c r="AI1" s="333"/>
      <c r="AJ1" s="333"/>
      <c r="AK1" s="333"/>
      <c r="AL1" s="333"/>
      <c r="AM1" s="334"/>
      <c r="AN1" s="324"/>
      <c r="AO1" s="324"/>
      <c r="AP1" s="345" t="s">
        <v>31</v>
      </c>
      <c r="AQ1" s="384" t="s">
        <v>287</v>
      </c>
      <c r="AR1" s="333" t="s">
        <v>159</v>
      </c>
      <c r="AS1" s="333"/>
      <c r="AT1" s="333"/>
      <c r="AU1" s="333"/>
      <c r="AV1" s="333"/>
      <c r="AW1" s="334"/>
      <c r="AX1" s="324"/>
      <c r="AY1" s="324"/>
      <c r="AZ1" s="345" t="s">
        <v>31</v>
      </c>
      <c r="BA1" s="384" t="s">
        <v>288</v>
      </c>
      <c r="BB1" s="333" t="s">
        <v>159</v>
      </c>
      <c r="BC1" s="333"/>
      <c r="BD1" s="333"/>
      <c r="BE1" s="333"/>
      <c r="BF1" s="333"/>
      <c r="BG1" s="334"/>
      <c r="BH1" s="324"/>
      <c r="BI1" s="324"/>
      <c r="BJ1" s="345" t="s">
        <v>31</v>
      </c>
      <c r="BK1" s="384" t="s">
        <v>289</v>
      </c>
      <c r="BL1" s="333" t="s">
        <v>159</v>
      </c>
      <c r="BM1" s="333"/>
      <c r="BN1" s="333"/>
      <c r="BO1" s="333"/>
      <c r="BP1" s="333"/>
      <c r="BQ1" s="334"/>
      <c r="BR1" s="324"/>
      <c r="BS1" s="324"/>
      <c r="BT1" s="345" t="s">
        <v>31</v>
      </c>
      <c r="BU1" s="384" t="s">
        <v>290</v>
      </c>
      <c r="BV1" s="333" t="s">
        <v>159</v>
      </c>
      <c r="BW1" s="333"/>
      <c r="BX1" s="333"/>
      <c r="BY1" s="333"/>
      <c r="BZ1" s="333"/>
      <c r="CA1" s="334"/>
      <c r="CB1" s="324"/>
      <c r="CC1" s="324"/>
      <c r="CD1" s="345" t="s">
        <v>31</v>
      </c>
      <c r="CE1" s="384" t="s">
        <v>291</v>
      </c>
      <c r="CF1" s="333" t="s">
        <v>159</v>
      </c>
      <c r="CG1" s="333"/>
      <c r="CH1" s="333"/>
      <c r="CI1" s="333"/>
      <c r="CJ1" s="333"/>
      <c r="CK1" s="334"/>
      <c r="CL1" s="324"/>
      <c r="CM1" s="324"/>
      <c r="CN1" s="345" t="s">
        <v>31</v>
      </c>
      <c r="CO1" s="384" t="s">
        <v>292</v>
      </c>
      <c r="CP1" s="333" t="s">
        <v>159</v>
      </c>
      <c r="CQ1" s="333"/>
      <c r="CR1" s="333"/>
      <c r="CS1" s="333"/>
      <c r="CT1" s="333"/>
      <c r="CU1" s="334"/>
      <c r="CV1" s="324"/>
      <c r="CW1" s="324"/>
      <c r="CX1" s="345" t="s">
        <v>31</v>
      </c>
      <c r="CY1" s="384" t="s">
        <v>293</v>
      </c>
      <c r="CZ1" s="333" t="s">
        <v>159</v>
      </c>
      <c r="DA1" s="333"/>
      <c r="DB1" s="333"/>
      <c r="DC1" s="333"/>
      <c r="DD1" s="333"/>
      <c r="DE1" s="334"/>
      <c r="DF1" s="324"/>
      <c r="DG1" s="324"/>
      <c r="DH1" s="345" t="s">
        <v>31</v>
      </c>
      <c r="DI1" s="384" t="s">
        <v>294</v>
      </c>
      <c r="DJ1" s="333" t="s">
        <v>159</v>
      </c>
      <c r="DK1" s="333"/>
      <c r="DL1" s="333"/>
      <c r="DM1" s="333"/>
      <c r="DN1" s="333"/>
      <c r="DO1" s="334"/>
      <c r="DP1" s="324"/>
      <c r="DQ1" s="324"/>
      <c r="DR1" s="345" t="s">
        <v>31</v>
      </c>
      <c r="DS1" s="384" t="s">
        <v>295</v>
      </c>
      <c r="DT1" s="333" t="s">
        <v>159</v>
      </c>
      <c r="DU1" s="333"/>
      <c r="DV1" s="333"/>
      <c r="DW1" s="333"/>
      <c r="DX1" s="333"/>
      <c r="DY1" s="334"/>
      <c r="DZ1" s="324"/>
      <c r="EA1" s="324"/>
      <c r="EB1" s="345" t="s">
        <v>31</v>
      </c>
      <c r="EC1" s="384" t="s">
        <v>296</v>
      </c>
      <c r="ED1" s="333" t="s">
        <v>159</v>
      </c>
      <c r="EE1" s="333"/>
      <c r="EF1" s="333"/>
      <c r="EG1" s="333"/>
      <c r="EH1" s="333"/>
      <c r="EI1" s="334"/>
      <c r="EJ1" s="324"/>
      <c r="EK1" s="324"/>
      <c r="EL1" s="345" t="s">
        <v>31</v>
      </c>
      <c r="EM1" s="384" t="s">
        <v>296</v>
      </c>
      <c r="EN1" s="333" t="s">
        <v>159</v>
      </c>
      <c r="EO1" s="333"/>
      <c r="EP1" s="333"/>
      <c r="EQ1" s="333"/>
      <c r="ER1" s="333"/>
      <c r="ES1" s="334"/>
      <c r="ET1" s="324"/>
      <c r="EU1" s="324"/>
      <c r="EV1" s="345" t="s">
        <v>31</v>
      </c>
      <c r="EW1" s="384" t="s">
        <v>297</v>
      </c>
      <c r="EX1" s="333" t="s">
        <v>159</v>
      </c>
      <c r="EY1" s="333"/>
      <c r="EZ1" s="333"/>
      <c r="FA1" s="333"/>
      <c r="FB1" s="333"/>
      <c r="FC1" s="334"/>
      <c r="FD1" s="324"/>
      <c r="FE1" s="324"/>
      <c r="FF1" s="345" t="s">
        <v>31</v>
      </c>
      <c r="FG1" s="384" t="s">
        <v>297</v>
      </c>
      <c r="FH1" s="333" t="s">
        <v>159</v>
      </c>
      <c r="FI1" s="333"/>
      <c r="FJ1" s="333"/>
      <c r="FK1" s="333"/>
      <c r="FL1" s="333"/>
      <c r="FM1" s="334"/>
      <c r="FN1" s="324"/>
      <c r="FO1" s="324"/>
      <c r="FP1" s="345" t="s">
        <v>31</v>
      </c>
      <c r="FQ1" s="384" t="s">
        <v>298</v>
      </c>
      <c r="FR1" s="333" t="s">
        <v>159</v>
      </c>
      <c r="FS1" s="333"/>
      <c r="FT1" s="333"/>
      <c r="FU1" s="333"/>
      <c r="FV1" s="333"/>
      <c r="FW1" s="334"/>
      <c r="FX1" s="324"/>
      <c r="FY1" s="324"/>
      <c r="FZ1" s="345" t="s">
        <v>31</v>
      </c>
      <c r="GA1" s="384" t="s">
        <v>298</v>
      </c>
      <c r="GB1" s="333" t="s">
        <v>159</v>
      </c>
      <c r="GC1" s="333"/>
      <c r="GD1" s="333"/>
      <c r="GE1" s="333"/>
      <c r="GF1" s="333"/>
      <c r="GG1" s="334"/>
      <c r="GH1" s="324"/>
      <c r="GI1" s="324"/>
      <c r="GJ1" s="345" t="s">
        <v>31</v>
      </c>
      <c r="GK1" s="384">
        <v>2019</v>
      </c>
      <c r="GL1" s="333" t="s">
        <v>159</v>
      </c>
      <c r="GM1" s="333"/>
      <c r="GN1" s="333"/>
      <c r="GO1" s="333"/>
      <c r="GP1" s="333"/>
      <c r="GQ1" s="334"/>
      <c r="GR1" s="324"/>
      <c r="GS1" s="324"/>
      <c r="GT1" s="345" t="s">
        <v>31</v>
      </c>
      <c r="GU1" s="384">
        <v>2019</v>
      </c>
      <c r="GV1" s="333" t="s">
        <v>159</v>
      </c>
      <c r="GW1" s="333"/>
      <c r="GX1" s="333"/>
      <c r="GY1" s="333"/>
      <c r="GZ1" s="333"/>
      <c r="HA1" s="334"/>
      <c r="HB1" s="324"/>
      <c r="HC1" s="324"/>
      <c r="HD1" s="345" t="s">
        <v>31</v>
      </c>
      <c r="HE1" s="384">
        <v>2019</v>
      </c>
      <c r="HF1" s="333" t="s">
        <v>159</v>
      </c>
      <c r="HG1" s="333"/>
      <c r="HH1" s="333"/>
      <c r="HI1" s="333"/>
      <c r="HJ1" s="333"/>
      <c r="HK1" s="334"/>
      <c r="HL1" s="324"/>
      <c r="HM1" s="324"/>
      <c r="HN1" s="345" t="s">
        <v>31</v>
      </c>
      <c r="HO1" s="384">
        <v>2020</v>
      </c>
      <c r="HP1" s="333" t="s">
        <v>159</v>
      </c>
      <c r="HQ1" s="333"/>
      <c r="HR1" s="333"/>
      <c r="HS1" s="333"/>
      <c r="HT1" s="333"/>
      <c r="HU1" s="334"/>
      <c r="HV1" s="324"/>
      <c r="HW1" s="324"/>
      <c r="HX1" s="345" t="s">
        <v>31</v>
      </c>
      <c r="HY1" s="384">
        <v>2020</v>
      </c>
      <c r="HZ1" s="333" t="s">
        <v>159</v>
      </c>
      <c r="IA1" s="333"/>
      <c r="IB1" s="333"/>
      <c r="IC1" s="333"/>
      <c r="ID1" s="333"/>
      <c r="IE1" s="334"/>
      <c r="IF1" s="324"/>
      <c r="IG1" s="324"/>
      <c r="IH1" s="345" t="s">
        <v>31</v>
      </c>
      <c r="II1" s="384">
        <v>2021</v>
      </c>
      <c r="IJ1" s="333" t="s">
        <v>159</v>
      </c>
      <c r="IK1" s="333"/>
      <c r="IL1" s="333"/>
      <c r="IM1" s="333"/>
      <c r="IN1" s="333"/>
      <c r="IO1" s="334"/>
      <c r="IP1" s="324"/>
      <c r="IQ1" s="324"/>
    </row>
    <row xmlns:x14ac="http://schemas.microsoft.com/office/spreadsheetml/2009/9/ac" r="2" s="327" customFormat="true" ht="30" customHeight="true" x14ac:dyDescent="0.25">
      <c r="A2" s="581" t="s">
        <v>337</v>
      </c>
      <c r="B2" s="335" t="s">
        <v>265</v>
      </c>
      <c r="C2" s="286" t="s">
        <v>203</v>
      </c>
      <c r="D2" s="286" t="s">
        <v>160</v>
      </c>
      <c r="E2" s="336"/>
      <c r="F2" s="336"/>
      <c r="G2" s="336"/>
      <c r="H2" s="336"/>
      <c r="I2" s="337"/>
      <c r="J2" s="328" t="s">
        <v>311</v>
      </c>
      <c r="K2" s="328"/>
      <c r="L2" s="335" t="s">
        <v>266</v>
      </c>
      <c r="M2" s="286" t="s">
        <v>203</v>
      </c>
      <c r="N2" s="286" t="s">
        <v>160</v>
      </c>
      <c r="O2" s="336"/>
      <c r="P2" s="336"/>
      <c r="Q2" s="336"/>
      <c r="R2" s="336"/>
      <c r="S2" s="337"/>
      <c r="T2" s="328" t="s">
        <v>311</v>
      </c>
      <c r="U2" s="328"/>
      <c r="V2" s="335" t="s">
        <v>267</v>
      </c>
      <c r="W2" s="286" t="s">
        <v>203</v>
      </c>
      <c r="X2" s="286" t="s">
        <v>160</v>
      </c>
      <c r="Y2" s="336"/>
      <c r="Z2" s="336"/>
      <c r="AA2" s="336"/>
      <c r="AB2" s="336"/>
      <c r="AC2" s="337"/>
      <c r="AD2" s="328" t="s">
        <v>311</v>
      </c>
      <c r="AE2" s="328"/>
      <c r="AF2" s="335" t="s">
        <v>268</v>
      </c>
      <c r="AG2" s="286" t="s">
        <v>203</v>
      </c>
      <c r="AH2" s="286" t="s">
        <v>160</v>
      </c>
      <c r="AI2" s="336"/>
      <c r="AJ2" s="336"/>
      <c r="AK2" s="336"/>
      <c r="AL2" s="336"/>
      <c r="AM2" s="337"/>
      <c r="AN2" s="328" t="s">
        <v>311</v>
      </c>
      <c r="AO2" s="328"/>
      <c r="AP2" s="335" t="s">
        <v>269</v>
      </c>
      <c r="AQ2" s="286" t="s">
        <v>163</v>
      </c>
      <c r="AR2" s="286" t="s">
        <v>161</v>
      </c>
      <c r="AS2" s="336"/>
      <c r="AT2" s="336"/>
      <c r="AU2" s="336"/>
      <c r="AV2" s="336"/>
      <c r="AW2" s="337"/>
      <c r="AX2" s="328" t="s">
        <v>311</v>
      </c>
      <c r="AY2" s="328"/>
      <c r="AZ2" s="335" t="s">
        <v>270</v>
      </c>
      <c r="BA2" s="286" t="s">
        <v>203</v>
      </c>
      <c r="BB2" s="286" t="s">
        <v>160</v>
      </c>
      <c r="BC2" s="336"/>
      <c r="BD2" s="336"/>
      <c r="BE2" s="336"/>
      <c r="BF2" s="336"/>
      <c r="BG2" s="337"/>
      <c r="BH2" s="328" t="s">
        <v>311</v>
      </c>
      <c r="BI2" s="328"/>
      <c r="BJ2" s="335" t="s">
        <v>271</v>
      </c>
      <c r="BK2" s="286" t="s">
        <v>203</v>
      </c>
      <c r="BL2" s="286" t="s">
        <v>160</v>
      </c>
      <c r="BM2" s="336"/>
      <c r="BN2" s="336"/>
      <c r="BO2" s="336"/>
      <c r="BP2" s="336"/>
      <c r="BQ2" s="337"/>
      <c r="BR2" s="328" t="s">
        <v>311</v>
      </c>
      <c r="BS2" s="328"/>
      <c r="BT2" s="335" t="s">
        <v>272</v>
      </c>
      <c r="BU2" s="286" t="s">
        <v>203</v>
      </c>
      <c r="BV2" s="286" t="s">
        <v>160</v>
      </c>
      <c r="BW2" s="336"/>
      <c r="BX2" s="336"/>
      <c r="BY2" s="336"/>
      <c r="BZ2" s="336"/>
      <c r="CA2" s="337"/>
      <c r="CB2" s="328" t="s">
        <v>311</v>
      </c>
      <c r="CC2" s="328"/>
      <c r="CD2" s="335" t="s">
        <v>273</v>
      </c>
      <c r="CE2" s="286" t="s">
        <v>203</v>
      </c>
      <c r="CF2" s="286" t="s">
        <v>160</v>
      </c>
      <c r="CG2" s="336"/>
      <c r="CH2" s="336"/>
      <c r="CI2" s="336"/>
      <c r="CJ2" s="336"/>
      <c r="CK2" s="337"/>
      <c r="CL2" s="328" t="s">
        <v>311</v>
      </c>
      <c r="CM2" s="328"/>
      <c r="CN2" s="335" t="s">
        <v>274</v>
      </c>
      <c r="CO2" s="286" t="s">
        <v>203</v>
      </c>
      <c r="CP2" s="286" t="s">
        <v>160</v>
      </c>
      <c r="CQ2" s="336"/>
      <c r="CR2" s="336"/>
      <c r="CS2" s="336"/>
      <c r="CT2" s="336"/>
      <c r="CU2" s="337"/>
      <c r="CV2" s="328" t="s">
        <v>311</v>
      </c>
      <c r="CW2" s="328"/>
      <c r="CX2" s="335" t="s">
        <v>275</v>
      </c>
      <c r="CY2" s="286" t="s">
        <v>163</v>
      </c>
      <c r="CZ2" s="286" t="s">
        <v>162</v>
      </c>
      <c r="DA2" s="336"/>
      <c r="DB2" s="336"/>
      <c r="DC2" s="336"/>
      <c r="DD2" s="336"/>
      <c r="DE2" s="337"/>
      <c r="DF2" s="328" t="s">
        <v>311</v>
      </c>
      <c r="DG2" s="328"/>
      <c r="DH2" s="335" t="s">
        <v>276</v>
      </c>
      <c r="DI2" s="286" t="s">
        <v>203</v>
      </c>
      <c r="DJ2" s="286" t="s">
        <v>254</v>
      </c>
      <c r="DK2" s="336"/>
      <c r="DL2" s="336"/>
      <c r="DM2" s="336"/>
      <c r="DN2" s="336"/>
      <c r="DO2" s="337"/>
      <c r="DP2" s="328" t="s">
        <v>311</v>
      </c>
      <c r="DQ2" s="328"/>
      <c r="DR2" s="335" t="s">
        <v>277</v>
      </c>
      <c r="DS2" s="286" t="s">
        <v>203</v>
      </c>
      <c r="DT2" s="286" t="s">
        <v>254</v>
      </c>
      <c r="DU2" s="336"/>
      <c r="DV2" s="336"/>
      <c r="DW2" s="336"/>
      <c r="DX2" s="336"/>
      <c r="DY2" s="337"/>
      <c r="DZ2" s="328" t="s">
        <v>311</v>
      </c>
      <c r="EA2" s="328"/>
      <c r="EB2" s="335" t="s">
        <v>278</v>
      </c>
      <c r="EC2" s="286" t="s">
        <v>203</v>
      </c>
      <c r="ED2" s="286" t="s">
        <v>254</v>
      </c>
      <c r="EE2" s="336"/>
      <c r="EF2" s="336"/>
      <c r="EG2" s="336"/>
      <c r="EH2" s="336"/>
      <c r="EI2" s="337"/>
      <c r="EJ2" s="328" t="s">
        <v>311</v>
      </c>
      <c r="EK2" s="328"/>
      <c r="EL2" s="335" t="s">
        <v>279</v>
      </c>
      <c r="EM2" s="286" t="s">
        <v>211</v>
      </c>
      <c r="EN2" s="286" t="s">
        <v>210</v>
      </c>
      <c r="EO2" s="336"/>
      <c r="EP2" s="336"/>
      <c r="EQ2" s="336"/>
      <c r="ER2" s="336"/>
      <c r="ES2" s="337"/>
      <c r="ET2" s="328" t="s">
        <v>311</v>
      </c>
      <c r="EU2" s="328"/>
      <c r="EV2" s="335" t="s">
        <v>280</v>
      </c>
      <c r="EW2" s="286" t="s">
        <v>203</v>
      </c>
      <c r="EX2" s="286" t="s">
        <v>254</v>
      </c>
      <c r="EY2" s="336"/>
      <c r="EZ2" s="336"/>
      <c r="FA2" s="336"/>
      <c r="FB2" s="336"/>
      <c r="FC2" s="337"/>
      <c r="FD2" s="328" t="s">
        <v>311</v>
      </c>
      <c r="FE2" s="328"/>
      <c r="FF2" s="335" t="s">
        <v>281</v>
      </c>
      <c r="FG2" s="286" t="s">
        <v>211</v>
      </c>
      <c r="FH2" s="286" t="s">
        <v>210</v>
      </c>
      <c r="FI2" s="336"/>
      <c r="FJ2" s="336"/>
      <c r="FK2" s="336"/>
      <c r="FL2" s="336"/>
      <c r="FM2" s="337"/>
      <c r="FN2" s="328" t="s">
        <v>311</v>
      </c>
      <c r="FO2" s="328"/>
      <c r="FP2" s="335" t="s">
        <v>282</v>
      </c>
      <c r="FQ2" s="286" t="s">
        <v>203</v>
      </c>
      <c r="FR2" s="286" t="s">
        <v>254</v>
      </c>
      <c r="FS2" s="336"/>
      <c r="FT2" s="336"/>
      <c r="FU2" s="336"/>
      <c r="FV2" s="336"/>
      <c r="FW2" s="337"/>
      <c r="FX2" s="328" t="s">
        <v>311</v>
      </c>
      <c r="FY2" s="328"/>
      <c r="FZ2" s="335" t="s">
        <v>283</v>
      </c>
      <c r="GA2" s="286" t="s">
        <v>211</v>
      </c>
      <c r="GB2" s="286" t="s">
        <v>210</v>
      </c>
      <c r="GC2" s="336"/>
      <c r="GD2" s="336"/>
      <c r="GE2" s="336"/>
      <c r="GF2" s="336"/>
      <c r="GG2" s="337"/>
      <c r="GH2" s="328" t="s">
        <v>311</v>
      </c>
      <c r="GI2" s="328"/>
      <c r="GJ2" s="335" t="s">
        <v>299</v>
      </c>
      <c r="GK2" s="286" t="s">
        <v>203</v>
      </c>
      <c r="GL2" s="286" t="s">
        <v>300</v>
      </c>
      <c r="GM2" s="336"/>
      <c r="GN2" s="336"/>
      <c r="GO2" s="336"/>
      <c r="GP2" s="336"/>
      <c r="GQ2" s="337"/>
      <c r="GR2" s="328" t="s">
        <v>311</v>
      </c>
      <c r="GS2" s="328"/>
      <c r="GT2" s="335" t="s">
        <v>328</v>
      </c>
      <c r="GU2" s="286" t="s">
        <v>211</v>
      </c>
      <c r="GV2" s="286" t="s">
        <v>210</v>
      </c>
      <c r="GW2" s="336"/>
      <c r="GX2" s="336"/>
      <c r="GY2" s="336"/>
      <c r="GZ2" s="336"/>
      <c r="HA2" s="337"/>
      <c r="HB2" s="328" t="s">
        <v>311</v>
      </c>
      <c r="HC2" s="328"/>
      <c r="HD2" s="335" t="s">
        <v>342</v>
      </c>
      <c r="HE2" s="286" t="s">
        <v>163</v>
      </c>
      <c r="HF2" s="286" t="s">
        <v>343</v>
      </c>
      <c r="HG2" s="336"/>
      <c r="HH2" s="336"/>
      <c r="HI2" s="336"/>
      <c r="HJ2" s="336"/>
      <c r="HK2" s="337"/>
      <c r="HL2" s="328" t="s">
        <v>311</v>
      </c>
      <c r="HM2" s="328"/>
      <c r="HN2" s="335" t="s">
        <v>310</v>
      </c>
      <c r="HO2" s="286" t="s">
        <v>203</v>
      </c>
      <c r="HP2" s="286" t="s">
        <v>300</v>
      </c>
      <c r="HQ2" s="336"/>
      <c r="HR2" s="336"/>
      <c r="HS2" s="336"/>
      <c r="HT2" s="336"/>
      <c r="HU2" s="337"/>
      <c r="HV2" s="328" t="s">
        <v>311</v>
      </c>
      <c r="HW2" s="328"/>
      <c r="HX2" s="335" t="s">
        <v>330</v>
      </c>
      <c r="HY2" s="286" t="s">
        <v>211</v>
      </c>
      <c r="HZ2" s="286" t="s">
        <v>210</v>
      </c>
      <c r="IA2" s="336"/>
      <c r="IB2" s="336"/>
      <c r="IC2" s="336"/>
      <c r="ID2" s="336"/>
      <c r="IE2" s="337"/>
      <c r="IF2" s="328" t="s">
        <v>311</v>
      </c>
      <c r="IG2" s="328"/>
      <c r="IH2" s="335" t="s">
        <v>354</v>
      </c>
      <c r="II2" s="286" t="s">
        <v>203</v>
      </c>
      <c r="IJ2" s="286" t="s">
        <v>355</v>
      </c>
      <c r="IK2" s="336"/>
      <c r="IL2" s="336"/>
      <c r="IM2" s="336"/>
      <c r="IN2" s="336"/>
      <c r="IO2" s="337"/>
      <c r="IP2" s="328" t="s">
        <v>311</v>
      </c>
      <c r="IQ2" s="328"/>
    </row>
    <row xmlns:x14ac="http://schemas.microsoft.com/office/spreadsheetml/2009/9/ac" r="3" s="260" customFormat="true" ht="18" customHeight="true" x14ac:dyDescent="0.25">
      <c r="A3" s="581"/>
      <c r="B3" s="374" t="s">
        <v>188</v>
      </c>
      <c r="C3" s="375" t="s">
        <v>56</v>
      </c>
      <c r="D3" s="376" t="s">
        <v>7</v>
      </c>
      <c r="E3" s="376" t="s">
        <v>1</v>
      </c>
      <c r="F3" s="376" t="s">
        <v>2</v>
      </c>
      <c r="G3" s="376" t="s">
        <v>16</v>
      </c>
      <c r="H3" s="376" t="s">
        <v>17</v>
      </c>
      <c r="I3" s="377" t="s">
        <v>18</v>
      </c>
      <c r="J3" s="258"/>
      <c r="K3" s="258"/>
      <c r="L3" s="374" t="s">
        <v>188</v>
      </c>
      <c r="M3" s="375" t="s">
        <v>56</v>
      </c>
      <c r="N3" s="376" t="s">
        <v>7</v>
      </c>
      <c r="O3" s="376" t="s">
        <v>1</v>
      </c>
      <c r="P3" s="376" t="s">
        <v>2</v>
      </c>
      <c r="Q3" s="376" t="s">
        <v>16</v>
      </c>
      <c r="R3" s="376" t="s">
        <v>17</v>
      </c>
      <c r="S3" s="377" t="s">
        <v>18</v>
      </c>
      <c r="T3" s="258"/>
      <c r="U3" s="258"/>
      <c r="V3" s="374" t="s">
        <v>188</v>
      </c>
      <c r="W3" s="375" t="s">
        <v>56</v>
      </c>
      <c r="X3" s="376" t="s">
        <v>7</v>
      </c>
      <c r="Y3" s="376" t="s">
        <v>1</v>
      </c>
      <c r="Z3" s="376" t="s">
        <v>2</v>
      </c>
      <c r="AA3" s="376" t="s">
        <v>16</v>
      </c>
      <c r="AB3" s="376" t="s">
        <v>17</v>
      </c>
      <c r="AC3" s="377" t="s">
        <v>18</v>
      </c>
      <c r="AD3" s="258"/>
      <c r="AE3" s="258"/>
      <c r="AF3" s="374" t="s">
        <v>188</v>
      </c>
      <c r="AG3" s="375" t="s">
        <v>56</v>
      </c>
      <c r="AH3" s="376" t="s">
        <v>7</v>
      </c>
      <c r="AI3" s="376" t="s">
        <v>1</v>
      </c>
      <c r="AJ3" s="376" t="s">
        <v>2</v>
      </c>
      <c r="AK3" s="376" t="s">
        <v>16</v>
      </c>
      <c r="AL3" s="376" t="s">
        <v>17</v>
      </c>
      <c r="AM3" s="377" t="s">
        <v>18</v>
      </c>
      <c r="AN3" s="258"/>
      <c r="AO3" s="258"/>
      <c r="AP3" s="374" t="s">
        <v>188</v>
      </c>
      <c r="AQ3" s="375" t="s">
        <v>56</v>
      </c>
      <c r="AR3" s="376" t="s">
        <v>7</v>
      </c>
      <c r="AS3" s="376" t="s">
        <v>1</v>
      </c>
      <c r="AT3" s="376" t="s">
        <v>2</v>
      </c>
      <c r="AU3" s="376" t="s">
        <v>16</v>
      </c>
      <c r="AV3" s="376" t="s">
        <v>17</v>
      </c>
      <c r="AW3" s="377" t="s">
        <v>18</v>
      </c>
      <c r="AX3" s="258"/>
      <c r="AY3" s="258"/>
      <c r="AZ3" s="374" t="s">
        <v>188</v>
      </c>
      <c r="BA3" s="378" t="s">
        <v>56</v>
      </c>
      <c r="BB3" s="376" t="s">
        <v>7</v>
      </c>
      <c r="BC3" s="376" t="s">
        <v>1</v>
      </c>
      <c r="BD3" s="376" t="s">
        <v>2</v>
      </c>
      <c r="BE3" s="376" t="s">
        <v>16</v>
      </c>
      <c r="BF3" s="376" t="s">
        <v>17</v>
      </c>
      <c r="BG3" s="377" t="s">
        <v>18</v>
      </c>
      <c r="BH3" s="258"/>
      <c r="BI3" s="258"/>
      <c r="BJ3" s="374" t="s">
        <v>188</v>
      </c>
      <c r="BK3" s="375" t="s">
        <v>56</v>
      </c>
      <c r="BL3" s="376" t="s">
        <v>7</v>
      </c>
      <c r="BM3" s="376" t="s">
        <v>1</v>
      </c>
      <c r="BN3" s="376" t="s">
        <v>2</v>
      </c>
      <c r="BO3" s="376" t="s">
        <v>16</v>
      </c>
      <c r="BP3" s="376" t="s">
        <v>17</v>
      </c>
      <c r="BQ3" s="377" t="s">
        <v>18</v>
      </c>
      <c r="BR3" s="258"/>
      <c r="BS3" s="258"/>
      <c r="BT3" s="374" t="s">
        <v>188</v>
      </c>
      <c r="BU3" s="375" t="s">
        <v>56</v>
      </c>
      <c r="BV3" s="376" t="s">
        <v>7</v>
      </c>
      <c r="BW3" s="376" t="s">
        <v>1</v>
      </c>
      <c r="BX3" s="376" t="s">
        <v>2</v>
      </c>
      <c r="BY3" s="376" t="s">
        <v>16</v>
      </c>
      <c r="BZ3" s="376" t="s">
        <v>17</v>
      </c>
      <c r="CA3" s="377" t="s">
        <v>18</v>
      </c>
      <c r="CB3" s="258"/>
      <c r="CC3" s="258"/>
      <c r="CD3" s="374" t="s">
        <v>188</v>
      </c>
      <c r="CE3" s="375" t="s">
        <v>56</v>
      </c>
      <c r="CF3" s="376" t="s">
        <v>7</v>
      </c>
      <c r="CG3" s="376" t="s">
        <v>1</v>
      </c>
      <c r="CH3" s="376" t="s">
        <v>2</v>
      </c>
      <c r="CI3" s="376" t="s">
        <v>16</v>
      </c>
      <c r="CJ3" s="376" t="s">
        <v>17</v>
      </c>
      <c r="CK3" s="377" t="s">
        <v>18</v>
      </c>
      <c r="CL3" s="258"/>
      <c r="CM3" s="258"/>
      <c r="CN3" s="374" t="s">
        <v>188</v>
      </c>
      <c r="CO3" s="375" t="s">
        <v>56</v>
      </c>
      <c r="CP3" s="376" t="s">
        <v>7</v>
      </c>
      <c r="CQ3" s="376" t="s">
        <v>1</v>
      </c>
      <c r="CR3" s="376" t="s">
        <v>2</v>
      </c>
      <c r="CS3" s="376" t="s">
        <v>16</v>
      </c>
      <c r="CT3" s="376" t="s">
        <v>17</v>
      </c>
      <c r="CU3" s="377" t="s">
        <v>18</v>
      </c>
      <c r="CV3" s="258"/>
      <c r="CW3" s="258"/>
      <c r="CX3" s="374" t="s">
        <v>188</v>
      </c>
      <c r="CY3" s="375" t="s">
        <v>56</v>
      </c>
      <c r="CZ3" s="376" t="s">
        <v>7</v>
      </c>
      <c r="DA3" s="376" t="s">
        <v>1</v>
      </c>
      <c r="DB3" s="376" t="s">
        <v>2</v>
      </c>
      <c r="DC3" s="376" t="s">
        <v>16</v>
      </c>
      <c r="DD3" s="376" t="s">
        <v>17</v>
      </c>
      <c r="DE3" s="377" t="s">
        <v>18</v>
      </c>
      <c r="DF3" s="258"/>
      <c r="DG3" s="258"/>
      <c r="DH3" s="374" t="s">
        <v>188</v>
      </c>
      <c r="DI3" s="375" t="s">
        <v>56</v>
      </c>
      <c r="DJ3" s="376" t="s">
        <v>7</v>
      </c>
      <c r="DK3" s="376" t="s">
        <v>1</v>
      </c>
      <c r="DL3" s="376" t="s">
        <v>2</v>
      </c>
      <c r="DM3" s="376" t="s">
        <v>16</v>
      </c>
      <c r="DN3" s="376" t="s">
        <v>17</v>
      </c>
      <c r="DO3" s="377" t="s">
        <v>18</v>
      </c>
      <c r="DP3" s="258"/>
      <c r="DQ3" s="258"/>
      <c r="DR3" s="374" t="s">
        <v>188</v>
      </c>
      <c r="DS3" s="375" t="s">
        <v>56</v>
      </c>
      <c r="DT3" s="376" t="s">
        <v>7</v>
      </c>
      <c r="DU3" s="376" t="s">
        <v>1</v>
      </c>
      <c r="DV3" s="376" t="s">
        <v>2</v>
      </c>
      <c r="DW3" s="376" t="s">
        <v>16</v>
      </c>
      <c r="DX3" s="376" t="s">
        <v>17</v>
      </c>
      <c r="DY3" s="377" t="s">
        <v>18</v>
      </c>
      <c r="DZ3" s="258"/>
      <c r="EA3" s="258"/>
      <c r="EB3" s="374" t="s">
        <v>188</v>
      </c>
      <c r="EC3" s="375" t="s">
        <v>56</v>
      </c>
      <c r="ED3" s="376" t="s">
        <v>7</v>
      </c>
      <c r="EE3" s="376" t="s">
        <v>1</v>
      </c>
      <c r="EF3" s="376" t="s">
        <v>2</v>
      </c>
      <c r="EG3" s="376" t="s">
        <v>16</v>
      </c>
      <c r="EH3" s="376" t="s">
        <v>17</v>
      </c>
      <c r="EI3" s="377" t="s">
        <v>18</v>
      </c>
      <c r="EJ3" s="258"/>
      <c r="EK3" s="258"/>
      <c r="EL3" s="374" t="s">
        <v>188</v>
      </c>
      <c r="EM3" s="375" t="s">
        <v>56</v>
      </c>
      <c r="EN3" s="376" t="s">
        <v>7</v>
      </c>
      <c r="EO3" s="376" t="s">
        <v>1</v>
      </c>
      <c r="EP3" s="376" t="s">
        <v>2</v>
      </c>
      <c r="EQ3" s="376" t="s">
        <v>16</v>
      </c>
      <c r="ER3" s="376" t="s">
        <v>17</v>
      </c>
      <c r="ES3" s="377" t="s">
        <v>18</v>
      </c>
      <c r="ET3" s="258"/>
      <c r="EU3" s="258"/>
      <c r="EV3" s="374" t="s">
        <v>188</v>
      </c>
      <c r="EW3" s="375" t="s">
        <v>56</v>
      </c>
      <c r="EX3" s="376" t="s">
        <v>7</v>
      </c>
      <c r="EY3" s="376" t="s">
        <v>1</v>
      </c>
      <c r="EZ3" s="376" t="s">
        <v>2</v>
      </c>
      <c r="FA3" s="376" t="s">
        <v>16</v>
      </c>
      <c r="FB3" s="376" t="s">
        <v>17</v>
      </c>
      <c r="FC3" s="377" t="s">
        <v>18</v>
      </c>
      <c r="FD3" s="258"/>
      <c r="FE3" s="258"/>
      <c r="FF3" s="374" t="s">
        <v>188</v>
      </c>
      <c r="FG3" s="375" t="s">
        <v>56</v>
      </c>
      <c r="FH3" s="376" t="s">
        <v>7</v>
      </c>
      <c r="FI3" s="376" t="s">
        <v>1</v>
      </c>
      <c r="FJ3" s="376" t="s">
        <v>2</v>
      </c>
      <c r="FK3" s="376" t="s">
        <v>16</v>
      </c>
      <c r="FL3" s="376" t="s">
        <v>17</v>
      </c>
      <c r="FM3" s="377" t="s">
        <v>18</v>
      </c>
      <c r="FN3" s="258"/>
      <c r="FO3" s="258"/>
      <c r="FP3" s="374" t="s">
        <v>188</v>
      </c>
      <c r="FQ3" s="375" t="s">
        <v>56</v>
      </c>
      <c r="FR3" s="376" t="s">
        <v>7</v>
      </c>
      <c r="FS3" s="376" t="s">
        <v>1</v>
      </c>
      <c r="FT3" s="376" t="s">
        <v>2</v>
      </c>
      <c r="FU3" s="376" t="s">
        <v>16</v>
      </c>
      <c r="FV3" s="376" t="s">
        <v>17</v>
      </c>
      <c r="FW3" s="377" t="s">
        <v>18</v>
      </c>
      <c r="FX3" s="258"/>
      <c r="FY3" s="258"/>
      <c r="FZ3" s="374" t="s">
        <v>188</v>
      </c>
      <c r="GA3" s="375" t="s">
        <v>56</v>
      </c>
      <c r="GB3" s="376" t="s">
        <v>7</v>
      </c>
      <c r="GC3" s="376" t="s">
        <v>1</v>
      </c>
      <c r="GD3" s="376" t="s">
        <v>2</v>
      </c>
      <c r="GE3" s="376" t="s">
        <v>16</v>
      </c>
      <c r="GF3" s="376" t="s">
        <v>17</v>
      </c>
      <c r="GG3" s="377" t="s">
        <v>18</v>
      </c>
      <c r="GH3" s="258"/>
      <c r="GI3" s="258"/>
      <c r="GJ3" s="374" t="s">
        <v>188</v>
      </c>
      <c r="GK3" s="375" t="s">
        <v>56</v>
      </c>
      <c r="GL3" s="376" t="s">
        <v>7</v>
      </c>
      <c r="GM3" s="376" t="s">
        <v>1</v>
      </c>
      <c r="GN3" s="376" t="s">
        <v>2</v>
      </c>
      <c r="GO3" s="376" t="s">
        <v>16</v>
      </c>
      <c r="GP3" s="376" t="s">
        <v>17</v>
      </c>
      <c r="GQ3" s="377" t="s">
        <v>18</v>
      </c>
      <c r="GR3" s="258"/>
      <c r="GS3" s="258"/>
      <c r="GT3" s="374" t="s">
        <v>188</v>
      </c>
      <c r="GU3" s="375" t="s">
        <v>56</v>
      </c>
      <c r="GV3" s="376" t="s">
        <v>7</v>
      </c>
      <c r="GW3" s="376" t="s">
        <v>1</v>
      </c>
      <c r="GX3" s="376" t="s">
        <v>2</v>
      </c>
      <c r="GY3" s="376" t="s">
        <v>16</v>
      </c>
      <c r="GZ3" s="376" t="s">
        <v>17</v>
      </c>
      <c r="HA3" s="377" t="s">
        <v>18</v>
      </c>
      <c r="HB3" s="258"/>
      <c r="HC3" s="258"/>
      <c r="HD3" s="374" t="s">
        <v>188</v>
      </c>
      <c r="HE3" s="375" t="s">
        <v>56</v>
      </c>
      <c r="HF3" s="376" t="s">
        <v>7</v>
      </c>
      <c r="HG3" s="376" t="s">
        <v>1</v>
      </c>
      <c r="HH3" s="376" t="s">
        <v>2</v>
      </c>
      <c r="HI3" s="376" t="s">
        <v>16</v>
      </c>
      <c r="HJ3" s="376" t="s">
        <v>17</v>
      </c>
      <c r="HK3" s="377" t="s">
        <v>18</v>
      </c>
      <c r="HL3" s="258"/>
      <c r="HM3" s="258"/>
      <c r="HN3" s="374" t="s">
        <v>188</v>
      </c>
      <c r="HO3" s="375" t="s">
        <v>56</v>
      </c>
      <c r="HP3" s="376" t="s">
        <v>7</v>
      </c>
      <c r="HQ3" s="376" t="s">
        <v>1</v>
      </c>
      <c r="HR3" s="376" t="s">
        <v>2</v>
      </c>
      <c r="HS3" s="376" t="s">
        <v>16</v>
      </c>
      <c r="HT3" s="376" t="s">
        <v>17</v>
      </c>
      <c r="HU3" s="377" t="s">
        <v>18</v>
      </c>
      <c r="HV3" s="258"/>
      <c r="HW3" s="258"/>
      <c r="HX3" s="374" t="s">
        <v>188</v>
      </c>
      <c r="HY3" s="375" t="s">
        <v>56</v>
      </c>
      <c r="HZ3" s="376" t="s">
        <v>7</v>
      </c>
      <c r="IA3" s="376" t="s">
        <v>1</v>
      </c>
      <c r="IB3" s="376" t="s">
        <v>2</v>
      </c>
      <c r="IC3" s="376" t="s">
        <v>16</v>
      </c>
      <c r="ID3" s="376" t="s">
        <v>17</v>
      </c>
      <c r="IE3" s="377" t="s">
        <v>18</v>
      </c>
      <c r="IF3" s="258"/>
      <c r="IG3" s="258"/>
      <c r="IH3" s="374" t="s">
        <v>188</v>
      </c>
      <c r="II3" s="375" t="s">
        <v>56</v>
      </c>
      <c r="IJ3" s="376" t="s">
        <v>7</v>
      </c>
      <c r="IK3" s="376" t="s">
        <v>1</v>
      </c>
      <c r="IL3" s="376" t="s">
        <v>2</v>
      </c>
      <c r="IM3" s="376" t="s">
        <v>16</v>
      </c>
      <c r="IN3" s="376" t="s">
        <v>17</v>
      </c>
      <c r="IO3" s="377" t="s">
        <v>18</v>
      </c>
      <c r="IP3" s="258"/>
      <c r="IQ3" s="258"/>
    </row>
    <row xmlns:x14ac="http://schemas.microsoft.com/office/spreadsheetml/2009/9/ac" r="4" s="4" customFormat="true" x14ac:dyDescent="0.25">
      <c r="A4" s="402" t="str">
        <f>IF(ISBLANK('Data Summary'!A6),"",'Data Summary'!A6)</f>
        <v>CRI_2003_EMIS</v>
      </c>
      <c r="B4" s="135"/>
      <c r="C4" s="92" t="s">
        <v>3</v>
      </c>
      <c r="D4" s="7"/>
      <c r="E4" s="7"/>
      <c r="F4" s="7"/>
      <c r="G4" s="7"/>
      <c r="H4" s="7"/>
      <c r="I4" s="26"/>
      <c r="J4" s="24"/>
      <c r="K4" s="24"/>
      <c r="L4" s="135"/>
      <c r="M4" s="92" t="s">
        <v>3</v>
      </c>
      <c r="N4" s="7"/>
      <c r="O4" s="7"/>
      <c r="P4" s="7"/>
      <c r="Q4" s="7"/>
      <c r="R4" s="7"/>
      <c r="S4" s="26"/>
      <c r="T4" s="24"/>
      <c r="U4" s="24"/>
      <c r="V4" s="135"/>
      <c r="W4" s="92" t="s">
        <v>3</v>
      </c>
      <c r="X4" s="7"/>
      <c r="Y4" s="7"/>
      <c r="Z4" s="7"/>
      <c r="AA4" s="7"/>
      <c r="AB4" s="7"/>
      <c r="AC4" s="26"/>
      <c r="AD4" s="24"/>
      <c r="AE4" s="24"/>
      <c r="AF4" s="135"/>
      <c r="AG4" s="92" t="s">
        <v>3</v>
      </c>
      <c r="AH4" s="7"/>
      <c r="AI4" s="7"/>
      <c r="AJ4" s="7"/>
      <c r="AK4" s="7"/>
      <c r="AL4" s="7"/>
      <c r="AM4" s="26"/>
      <c r="AN4" s="24"/>
      <c r="AO4" s="24"/>
      <c r="AP4" s="135"/>
      <c r="AQ4" s="92" t="s">
        <v>3</v>
      </c>
      <c r="AR4" s="7"/>
      <c r="AS4" s="7"/>
      <c r="AT4" s="7"/>
      <c r="AU4" s="7"/>
      <c r="AV4" s="7"/>
      <c r="AW4" s="26"/>
      <c r="AX4" s="24"/>
      <c r="AY4" s="24"/>
      <c r="AZ4" s="135"/>
      <c r="BA4" s="93" t="s">
        <v>3</v>
      </c>
      <c r="BB4" s="7"/>
      <c r="BC4" s="7"/>
      <c r="BD4" s="7"/>
      <c r="BE4" s="7"/>
      <c r="BF4" s="7"/>
      <c r="BG4" s="26"/>
      <c r="BH4" s="24"/>
      <c r="BI4" s="24"/>
      <c r="BJ4" s="135"/>
      <c r="BK4" s="92" t="s">
        <v>3</v>
      </c>
      <c r="BL4" s="7"/>
      <c r="BM4" s="7"/>
      <c r="BN4" s="7"/>
      <c r="BO4" s="7"/>
      <c r="BP4" s="7"/>
      <c r="BQ4" s="26"/>
      <c r="BR4" s="24"/>
      <c r="BS4" s="24"/>
      <c r="BT4" s="135"/>
      <c r="BU4" s="92" t="s">
        <v>3</v>
      </c>
      <c r="BV4" s="7"/>
      <c r="BW4" s="7"/>
      <c r="BX4" s="7"/>
      <c r="BY4" s="7"/>
      <c r="BZ4" s="7"/>
      <c r="CA4" s="26"/>
      <c r="CB4" s="24"/>
      <c r="CC4" s="24"/>
      <c r="CD4" s="135"/>
      <c r="CE4" s="92" t="s">
        <v>3</v>
      </c>
      <c r="CF4" s="7"/>
      <c r="CG4" s="7"/>
      <c r="CH4" s="7"/>
      <c r="CI4" s="7"/>
      <c r="CJ4" s="7"/>
      <c r="CK4" s="26"/>
      <c r="CL4" s="24"/>
      <c r="CM4" s="24"/>
      <c r="CN4" s="135"/>
      <c r="CO4" s="92" t="s">
        <v>3</v>
      </c>
      <c r="CP4" s="7"/>
      <c r="CQ4" s="7"/>
      <c r="CR4" s="7"/>
      <c r="CS4" s="7"/>
      <c r="CT4" s="7"/>
      <c r="CU4" s="26"/>
      <c r="CV4" s="24"/>
      <c r="CW4" s="24"/>
      <c r="CX4" s="135"/>
      <c r="CY4" s="92" t="s">
        <v>3</v>
      </c>
      <c r="CZ4" s="7"/>
      <c r="DA4" s="7"/>
      <c r="DB4" s="7"/>
      <c r="DC4" s="7"/>
      <c r="DD4" s="7"/>
      <c r="DE4" s="26"/>
      <c r="DF4" s="24"/>
      <c r="DG4" s="24"/>
      <c r="DH4" s="140"/>
      <c r="DI4" s="92" t="s">
        <v>3</v>
      </c>
      <c r="DJ4" s="7">
        <f>100-DJ5</f>
        <v>20.516867232195693</v>
      </c>
      <c r="DK4" s="7">
        <f t="shared" ref="DK4:DL4" si="0">100-DK5</f>
        <v>27.35849056603773</v>
      </c>
      <c r="DL4" s="7">
        <f t="shared" si="0"/>
        <v>12.364894076956332</v>
      </c>
      <c r="DM4" s="7">
        <f>100-DM5</f>
        <v>4.5454545454545467</v>
      </c>
      <c r="DN4" s="7">
        <f>100-DN5</f>
        <v>23.425880019831439</v>
      </c>
      <c r="DO4" s="26">
        <f>100-DO5</f>
        <v>10.12805587892899</v>
      </c>
      <c r="DP4" s="24"/>
      <c r="DQ4" s="24"/>
      <c r="DR4" s="140"/>
      <c r="DS4" s="92" t="s">
        <v>3</v>
      </c>
      <c r="DT4" s="7">
        <f>100-DT5</f>
        <v>20.00787711697518</v>
      </c>
      <c r="DU4" s="7">
        <f t="shared" ref="DU4:DV4" si="1">100-DU5</f>
        <v>25.370973579442648</v>
      </c>
      <c r="DV4" s="7">
        <f t="shared" si="1"/>
        <v>13.606911447084229</v>
      </c>
      <c r="DW4" s="7">
        <f>100-DW5</f>
        <v>11.695906432748544</v>
      </c>
      <c r="DX4" s="7">
        <f>100-DX5</f>
        <v>22.747524752475243</v>
      </c>
      <c r="DY4" s="26">
        <f>100-DY5</f>
        <v>8.881199538638981</v>
      </c>
      <c r="DZ4" s="24"/>
      <c r="EA4" s="24"/>
      <c r="EB4" s="140"/>
      <c r="EC4" s="92" t="s">
        <v>3</v>
      </c>
      <c r="ED4" s="7">
        <f>100-ED5</f>
        <v>19.445103153900888</v>
      </c>
      <c r="EE4" s="7">
        <f t="shared" ref="EE4:EF4" si="2">100-EE5</f>
        <v>24.408163265306129</v>
      </c>
      <c r="EF4" s="7">
        <f t="shared" si="2"/>
        <v>12.563667232597624</v>
      </c>
      <c r="EG4" s="7">
        <f>100-EG5</f>
        <v>10.059171597633139</v>
      </c>
      <c r="EH4" s="7">
        <f>100-EH5</f>
        <v>19.83695652173914</v>
      </c>
      <c r="EI4" s="26"/>
      <c r="EJ4" s="24"/>
      <c r="EK4" s="24"/>
      <c r="EL4" s="140"/>
      <c r="EM4" s="92" t="s">
        <v>3</v>
      </c>
      <c r="EN4" s="7"/>
      <c r="EO4" s="7"/>
      <c r="EP4" s="7"/>
      <c r="EQ4" s="7"/>
      <c r="ER4" s="7"/>
      <c r="ES4" s="26"/>
      <c r="ET4" s="24"/>
      <c r="EU4" s="24"/>
      <c r="EV4" s="140"/>
      <c r="EW4" s="92" t="s">
        <v>3</v>
      </c>
      <c r="EX4" s="7">
        <f>100-EX5</f>
        <v>16.37334387977063</v>
      </c>
      <c r="EY4" s="7">
        <f t="shared" ref="EY4" si="3">100-EY5</f>
        <v>20.880320116405969</v>
      </c>
      <c r="EZ4" s="7">
        <f t="shared" ref="EZ4" si="4">100-EZ5</f>
        <v>11.005199306759096</v>
      </c>
      <c r="FA4" s="7">
        <f>100-FA5</f>
        <v>10.34482758620689</v>
      </c>
      <c r="FB4" s="7">
        <f>100-FB5</f>
        <v>18.33291987099976</v>
      </c>
      <c r="FC4" s="26">
        <f>100-FC5</f>
        <v>8.3995459704880915</v>
      </c>
      <c r="FD4" s="24"/>
      <c r="FE4" s="24"/>
      <c r="FF4" s="140"/>
      <c r="FG4" s="92" t="s">
        <v>3</v>
      </c>
      <c r="FH4" s="7"/>
      <c r="FI4" s="7"/>
      <c r="FJ4" s="7"/>
      <c r="FK4" s="7"/>
      <c r="FL4" s="7"/>
      <c r="FM4" s="26"/>
      <c r="FN4" s="24"/>
      <c r="FO4" s="24"/>
      <c r="FP4" s="140"/>
      <c r="FQ4" s="92" t="s">
        <v>3</v>
      </c>
      <c r="FR4" s="7">
        <f>100-FR5</f>
        <v>15.688199489495389</v>
      </c>
      <c r="FS4" s="7">
        <f t="shared" ref="FS4:FT4" si="5">100-FS5</f>
        <v>20.15982564475118</v>
      </c>
      <c r="FT4" s="7">
        <f t="shared" si="5"/>
        <v>10.427350427350433</v>
      </c>
      <c r="FU4" s="7">
        <f>100-FU5</f>
        <v>8.6206896551724128</v>
      </c>
      <c r="FV4" s="7">
        <f>100-FV5</f>
        <v>17.539072190523441</v>
      </c>
      <c r="FW4" s="26">
        <f>100-FW5</f>
        <v>8.6711711711711672</v>
      </c>
      <c r="FX4" s="24"/>
      <c r="FY4" s="24"/>
      <c r="FZ4" s="140"/>
      <c r="GA4" s="92" t="s">
        <v>3</v>
      </c>
      <c r="GB4" s="7"/>
      <c r="GC4" s="7"/>
      <c r="GD4" s="7"/>
      <c r="GE4" s="7"/>
      <c r="GF4" s="7"/>
      <c r="GG4" s="26"/>
      <c r="GH4" s="24"/>
      <c r="GI4" s="24"/>
      <c r="GJ4" s="140"/>
      <c r="GK4" s="92" t="s">
        <v>3</v>
      </c>
      <c r="GL4" s="7">
        <v>17.227877838684421</v>
      </c>
      <c r="GM4" s="7">
        <v>21.467490010897208</v>
      </c>
      <c r="GN4" s="7">
        <v>12.27176220806794</v>
      </c>
      <c r="GO4" s="7">
        <v>7.9787234042553195</v>
      </c>
      <c r="GP4" s="7">
        <v>18.973214285714292</v>
      </c>
      <c r="GQ4" s="26">
        <v>11.261261261261254</v>
      </c>
      <c r="GR4" s="24"/>
      <c r="GS4" s="24"/>
      <c r="GT4" s="140"/>
      <c r="GU4" s="92" t="s">
        <v>3</v>
      </c>
      <c r="GV4" s="7"/>
      <c r="GW4" s="7"/>
      <c r="GX4" s="7"/>
      <c r="GY4" s="7"/>
      <c r="GZ4" s="7"/>
      <c r="HA4" s="26"/>
      <c r="HB4" s="24"/>
      <c r="HC4" s="24"/>
      <c r="HD4" s="140"/>
      <c r="HE4" s="92" t="s">
        <v>3</v>
      </c>
      <c r="HF4" s="7"/>
      <c r="HG4" s="7"/>
      <c r="HH4" s="7"/>
      <c r="HI4" s="7"/>
      <c r="HJ4" s="7"/>
      <c r="HK4" s="26"/>
      <c r="HL4" s="24"/>
      <c r="HM4" s="24"/>
      <c r="HN4" s="140"/>
      <c r="HO4" s="92" t="s">
        <v>3</v>
      </c>
      <c r="HP4" s="7">
        <v>14.041892940263764</v>
      </c>
      <c r="HQ4" s="7">
        <v>17.798764983654195</v>
      </c>
      <c r="HR4" s="7">
        <v>9.7378277153558059</v>
      </c>
      <c r="HS4" s="7">
        <v>7.0093457943925159</v>
      </c>
      <c r="HT4" s="7">
        <v>15.836431226765797</v>
      </c>
      <c r="HU4" s="26">
        <v>7.7177508269018631</v>
      </c>
      <c r="HV4" s="24"/>
      <c r="HW4" s="24"/>
      <c r="HX4" s="140"/>
      <c r="HY4" s="92" t="s">
        <v>3</v>
      </c>
      <c r="HZ4" s="7"/>
      <c r="IA4" s="7"/>
      <c r="IB4" s="7"/>
      <c r="IC4" s="7"/>
      <c r="ID4" s="7"/>
      <c r="IE4" s="26"/>
      <c r="IF4" s="24"/>
      <c r="IG4" s="24"/>
      <c r="IH4" s="140"/>
      <c r="II4" s="92" t="s">
        <v>3</v>
      </c>
      <c r="IJ4" s="7"/>
      <c r="IK4" s="7"/>
      <c r="IL4" s="7"/>
      <c r="IM4" s="7"/>
      <c r="IN4" s="7"/>
      <c r="IO4" s="26"/>
      <c r="IP4" s="24"/>
      <c r="IQ4" s="24"/>
    </row>
    <row xmlns:x14ac="http://schemas.microsoft.com/office/spreadsheetml/2009/9/ac" r="5" s="4" customFormat="true" x14ac:dyDescent="0.25">
      <c r="A5" s="402" t="str">
        <f ca="true">IF(ISBLANK('Data Summary'!A7),"",'Data Summary'!A7)</f>
        <v>CRI_2004_EMIS</v>
      </c>
      <c r="B5" s="124"/>
      <c r="C5" s="92" t="s">
        <v>25</v>
      </c>
      <c r="D5" s="7"/>
      <c r="E5" s="7"/>
      <c r="F5" s="7"/>
      <c r="G5" s="7"/>
      <c r="H5" s="7"/>
      <c r="I5" s="26"/>
      <c r="J5" s="24"/>
      <c r="K5" s="24"/>
      <c r="L5" s="135"/>
      <c r="M5" s="92" t="s">
        <v>25</v>
      </c>
      <c r="N5" s="7"/>
      <c r="O5" s="7"/>
      <c r="P5" s="7"/>
      <c r="Q5" s="7"/>
      <c r="R5" s="7"/>
      <c r="S5" s="26"/>
      <c r="T5" s="24"/>
      <c r="U5" s="24"/>
      <c r="V5" s="135"/>
      <c r="W5" s="92" t="s">
        <v>25</v>
      </c>
      <c r="X5" s="7"/>
      <c r="Y5" s="7"/>
      <c r="Z5" s="7"/>
      <c r="AA5" s="7"/>
      <c r="AB5" s="7"/>
      <c r="AC5" s="26"/>
      <c r="AD5" s="24"/>
      <c r="AE5" s="24"/>
      <c r="AF5" s="135"/>
      <c r="AG5" s="92" t="s">
        <v>25</v>
      </c>
      <c r="AH5" s="7"/>
      <c r="AI5" s="7"/>
      <c r="AJ5" s="7"/>
      <c r="AK5" s="7"/>
      <c r="AL5" s="7"/>
      <c r="AM5" s="26"/>
      <c r="AN5" s="24"/>
      <c r="AO5" s="24"/>
      <c r="AP5" s="135"/>
      <c r="AQ5" s="92" t="s">
        <v>25</v>
      </c>
      <c r="AR5" s="7"/>
      <c r="AS5" s="7"/>
      <c r="AT5" s="7"/>
      <c r="AU5" s="7"/>
      <c r="AV5" s="7"/>
      <c r="AW5" s="26"/>
      <c r="AX5" s="24"/>
      <c r="AY5" s="24"/>
      <c r="AZ5" s="135"/>
      <c r="BA5" s="93" t="s">
        <v>25</v>
      </c>
      <c r="BB5" s="7"/>
      <c r="BC5" s="7"/>
      <c r="BD5" s="7"/>
      <c r="BE5" s="7"/>
      <c r="BF5" s="7"/>
      <c r="BG5" s="26"/>
      <c r="BH5" s="24"/>
      <c r="BI5" s="24"/>
      <c r="BJ5" s="124"/>
      <c r="BK5" s="92" t="s">
        <v>25</v>
      </c>
      <c r="BL5" s="7"/>
      <c r="BM5" s="7"/>
      <c r="BN5" s="7"/>
      <c r="BO5" s="7"/>
      <c r="BP5" s="7"/>
      <c r="BQ5" s="26"/>
      <c r="BR5" s="24"/>
      <c r="BS5" s="24"/>
      <c r="BT5" s="124"/>
      <c r="BU5" s="92" t="s">
        <v>25</v>
      </c>
      <c r="BV5" s="7"/>
      <c r="BW5" s="7"/>
      <c r="BX5" s="7"/>
      <c r="BY5" s="7"/>
      <c r="BZ5" s="7"/>
      <c r="CA5" s="26"/>
      <c r="CB5" s="24"/>
      <c r="CC5" s="24"/>
      <c r="CD5" s="124"/>
      <c r="CE5" s="92" t="s">
        <v>25</v>
      </c>
      <c r="CF5" s="7"/>
      <c r="CG5" s="7"/>
      <c r="CH5" s="7"/>
      <c r="CI5" s="7"/>
      <c r="CJ5" s="7"/>
      <c r="CK5" s="26"/>
      <c r="CL5" s="24"/>
      <c r="CM5" s="24"/>
      <c r="CN5" s="124"/>
      <c r="CO5" s="92" t="s">
        <v>25</v>
      </c>
      <c r="CP5" s="7"/>
      <c r="CQ5" s="7"/>
      <c r="CR5" s="7"/>
      <c r="CS5" s="7"/>
      <c r="CT5" s="7"/>
      <c r="CU5" s="26"/>
      <c r="CV5" s="24"/>
      <c r="CW5" s="24"/>
      <c r="CX5" s="135"/>
      <c r="CY5" s="92" t="s">
        <v>25</v>
      </c>
      <c r="CZ5" s="7"/>
      <c r="DA5" s="7"/>
      <c r="DB5" s="7"/>
      <c r="DC5" s="7"/>
      <c r="DD5" s="7"/>
      <c r="DE5" s="26"/>
      <c r="DF5" s="24"/>
      <c r="DG5" s="24"/>
      <c r="DH5" s="139" t="s">
        <v>209</v>
      </c>
      <c r="DI5" s="92" t="s">
        <v>25</v>
      </c>
      <c r="DJ5" s="45">
        <v>79.483132767804307</v>
      </c>
      <c r="DK5" s="7">
        <v>72.64150943396227</v>
      </c>
      <c r="DL5" s="7">
        <v>87.635105923043668</v>
      </c>
      <c r="DM5" s="7">
        <v>95.454545454545453</v>
      </c>
      <c r="DN5" s="7">
        <v>76.574119980168561</v>
      </c>
      <c r="DO5" s="26">
        <v>89.87194412107101</v>
      </c>
      <c r="DP5" s="24"/>
      <c r="DQ5" s="24"/>
      <c r="DR5" s="139" t="s">
        <v>209</v>
      </c>
      <c r="DS5" s="92" t="s">
        <v>25</v>
      </c>
      <c r="DT5" s="45">
        <v>79.99212288302482</v>
      </c>
      <c r="DU5" s="7">
        <v>74.629026420557352</v>
      </c>
      <c r="DV5" s="7">
        <v>86.393088552915771</v>
      </c>
      <c r="DW5" s="7">
        <v>88.304093567251456</v>
      </c>
      <c r="DX5" s="7">
        <v>77.252475247524757</v>
      </c>
      <c r="DY5" s="26">
        <v>91.118800461361019</v>
      </c>
      <c r="DZ5" s="24"/>
      <c r="EA5" s="24"/>
      <c r="EB5" s="139" t="s">
        <v>209</v>
      </c>
      <c r="EC5" s="92" t="s">
        <v>25</v>
      </c>
      <c r="ED5" s="45">
        <v>80.554896846099112</v>
      </c>
      <c r="EE5" s="7">
        <v>75.591836734693871</v>
      </c>
      <c r="EF5" s="7">
        <v>87.436332767402376</v>
      </c>
      <c r="EG5" s="7">
        <v>89.940828402366861</v>
      </c>
      <c r="EH5" s="7">
        <v>80.16304347826086</v>
      </c>
      <c r="EI5" s="26"/>
      <c r="EJ5" s="24"/>
      <c r="EK5" s="24"/>
      <c r="EL5" s="139"/>
      <c r="EM5" s="92" t="s">
        <v>25</v>
      </c>
      <c r="EN5" s="45"/>
      <c r="EO5" s="7"/>
      <c r="EP5" s="7"/>
      <c r="EQ5" s="7"/>
      <c r="ER5" s="7"/>
      <c r="ES5" s="26"/>
      <c r="ET5" s="24"/>
      <c r="EU5" s="24"/>
      <c r="EV5" s="139" t="s">
        <v>209</v>
      </c>
      <c r="EW5" s="92" t="s">
        <v>25</v>
      </c>
      <c r="EX5" s="45">
        <v>83.62665612022937</v>
      </c>
      <c r="EY5" s="7">
        <v>79.119679883594031</v>
      </c>
      <c r="EZ5" s="7">
        <v>88.994800693240904</v>
      </c>
      <c r="FA5" s="7">
        <v>89.65517241379311</v>
      </c>
      <c r="FB5" s="7">
        <v>81.66708012900024</v>
      </c>
      <c r="FC5" s="26">
        <v>91.600454029511909</v>
      </c>
      <c r="FD5" s="24"/>
      <c r="FE5" s="24"/>
      <c r="FF5" s="139"/>
      <c r="FG5" s="92" t="s">
        <v>25</v>
      </c>
      <c r="FH5" s="45"/>
      <c r="FI5" s="7"/>
      <c r="FJ5" s="7"/>
      <c r="FK5" s="7"/>
      <c r="FL5" s="7"/>
      <c r="FM5" s="26"/>
      <c r="FN5" s="24"/>
      <c r="FO5" s="24"/>
      <c r="FP5" s="139" t="s">
        <v>209</v>
      </c>
      <c r="FQ5" s="92" t="s">
        <v>25</v>
      </c>
      <c r="FR5" s="45">
        <v>84.311800510504611</v>
      </c>
      <c r="FS5" s="7">
        <v>79.84017435524882</v>
      </c>
      <c r="FT5" s="7">
        <v>89.572649572649567</v>
      </c>
      <c r="FU5" s="7">
        <v>91.379310344827587</v>
      </c>
      <c r="FV5" s="7">
        <v>82.460927809476559</v>
      </c>
      <c r="FW5" s="26">
        <v>91.328828828828833</v>
      </c>
      <c r="FX5" s="24"/>
      <c r="FY5" s="24"/>
      <c r="FZ5" s="139"/>
      <c r="GA5" s="92" t="s">
        <v>25</v>
      </c>
      <c r="GB5" s="45"/>
      <c r="GC5" s="7"/>
      <c r="GD5" s="7"/>
      <c r="GE5" s="7"/>
      <c r="GF5" s="7"/>
      <c r="GG5" s="26"/>
      <c r="GH5" s="24"/>
      <c r="GI5" s="24"/>
      <c r="GJ5" s="139" t="s">
        <v>209</v>
      </c>
      <c r="GK5" s="92" t="s">
        <v>25</v>
      </c>
      <c r="GL5" s="45">
        <v>82.772122161315579</v>
      </c>
      <c r="GM5" s="7">
        <v>78.532509989102792</v>
      </c>
      <c r="GN5" s="7">
        <v>87.72823779193206</v>
      </c>
      <c r="GO5" s="7">
        <v>92.021276595744681</v>
      </c>
      <c r="GP5" s="7">
        <v>81.026785714285708</v>
      </c>
      <c r="GQ5" s="26">
        <v>88.738738738738746</v>
      </c>
      <c r="GR5" s="24"/>
      <c r="GS5" s="24"/>
      <c r="GT5" s="139"/>
      <c r="GU5" s="92" t="s">
        <v>25</v>
      </c>
      <c r="GV5" s="45"/>
      <c r="GW5" s="7"/>
      <c r="GX5" s="7"/>
      <c r="GY5" s="7"/>
      <c r="GZ5" s="7"/>
      <c r="HA5" s="26"/>
      <c r="HB5" s="24"/>
      <c r="HC5" s="24"/>
      <c r="HD5" s="139"/>
      <c r="HE5" s="92" t="s">
        <v>25</v>
      </c>
      <c r="HF5" s="45"/>
      <c r="HG5" s="7"/>
      <c r="HH5" s="7"/>
      <c r="HI5" s="7"/>
      <c r="HJ5" s="7"/>
      <c r="HK5" s="26"/>
      <c r="HL5" s="24"/>
      <c r="HM5" s="24"/>
      <c r="HN5" s="139" t="s">
        <v>209</v>
      </c>
      <c r="HO5" s="92" t="s">
        <v>25</v>
      </c>
      <c r="HP5" s="45">
        <v>85.958107059736236</v>
      </c>
      <c r="HQ5" s="7">
        <v>82.201235016345805</v>
      </c>
      <c r="HR5" s="7">
        <v>90.262172284644194</v>
      </c>
      <c r="HS5" s="7">
        <v>92.990654205607484</v>
      </c>
      <c r="HT5" s="7">
        <v>84.163568773234203</v>
      </c>
      <c r="HU5" s="26">
        <v>92.282249173098137</v>
      </c>
      <c r="HV5" s="24"/>
      <c r="HW5" s="24"/>
      <c r="HX5" s="139"/>
      <c r="HY5" s="92" t="s">
        <v>25</v>
      </c>
      <c r="HZ5" s="45"/>
      <c r="IA5" s="7"/>
      <c r="IB5" s="7"/>
      <c r="IC5" s="7"/>
      <c r="ID5" s="7"/>
      <c r="IE5" s="26"/>
      <c r="IF5" s="24"/>
      <c r="IG5" s="24"/>
      <c r="IH5" s="139"/>
      <c r="II5" s="92" t="s">
        <v>25</v>
      </c>
      <c r="IJ5" s="45"/>
      <c r="IK5" s="7"/>
      <c r="IL5" s="7"/>
      <c r="IM5" s="7"/>
      <c r="IN5" s="7"/>
      <c r="IO5" s="26"/>
      <c r="IP5" s="24"/>
      <c r="IQ5" s="24"/>
    </row>
    <row xmlns:x14ac="http://schemas.microsoft.com/office/spreadsheetml/2009/9/ac" r="6" s="4" customFormat="true" ht="15.6" customHeight="true" x14ac:dyDescent="0.25">
      <c r="A6" s="402" t="str">
        <f ca="true">IF(ISBLANK('Data Summary'!A8),"",'Data Summary'!A8)</f>
        <v>CRI_2005_EMIS</v>
      </c>
      <c r="B6" s="135"/>
      <c r="C6" s="93" t="s">
        <v>26</v>
      </c>
      <c r="D6" s="19"/>
      <c r="E6" s="7"/>
      <c r="F6" s="7"/>
      <c r="G6" s="7"/>
      <c r="H6" s="7"/>
      <c r="I6" s="26"/>
      <c r="J6" s="24"/>
      <c r="K6" s="24"/>
      <c r="L6" s="135"/>
      <c r="M6" s="93" t="s">
        <v>26</v>
      </c>
      <c r="N6" s="19"/>
      <c r="O6" s="7"/>
      <c r="P6" s="7"/>
      <c r="Q6" s="7"/>
      <c r="R6" s="7"/>
      <c r="S6" s="26"/>
      <c r="T6" s="24"/>
      <c r="U6" s="24"/>
      <c r="V6" s="135"/>
      <c r="W6" s="93" t="s">
        <v>26</v>
      </c>
      <c r="X6" s="19"/>
      <c r="Y6" s="7"/>
      <c r="Z6" s="7"/>
      <c r="AA6" s="7"/>
      <c r="AB6" s="7"/>
      <c r="AC6" s="26"/>
      <c r="AD6" s="24"/>
      <c r="AE6" s="24"/>
      <c r="AF6" s="135"/>
      <c r="AG6" s="93" t="s">
        <v>26</v>
      </c>
      <c r="AH6" s="19"/>
      <c r="AI6" s="7"/>
      <c r="AJ6" s="7"/>
      <c r="AK6" s="7"/>
      <c r="AL6" s="7"/>
      <c r="AM6" s="26"/>
      <c r="AN6" s="24"/>
      <c r="AO6" s="24"/>
      <c r="AP6" s="135"/>
      <c r="AQ6" s="93" t="s">
        <v>26</v>
      </c>
      <c r="AR6" s="19"/>
      <c r="AS6" s="7"/>
      <c r="AT6" s="7"/>
      <c r="AU6" s="7"/>
      <c r="AV6" s="7"/>
      <c r="AW6" s="26"/>
      <c r="AX6" s="24"/>
      <c r="AY6" s="24"/>
      <c r="AZ6" s="135"/>
      <c r="BA6" s="93" t="s">
        <v>26</v>
      </c>
      <c r="BB6" s="19"/>
      <c r="BC6" s="7"/>
      <c r="BD6" s="7"/>
      <c r="BE6" s="7"/>
      <c r="BF6" s="7"/>
      <c r="BG6" s="26"/>
      <c r="BH6" s="24"/>
      <c r="BI6" s="24"/>
      <c r="BJ6" s="135"/>
      <c r="BK6" s="93" t="s">
        <v>26</v>
      </c>
      <c r="BL6" s="19"/>
      <c r="BM6" s="7"/>
      <c r="BN6" s="7"/>
      <c r="BO6" s="7"/>
      <c r="BP6" s="7"/>
      <c r="BQ6" s="26"/>
      <c r="BR6" s="24"/>
      <c r="BS6" s="24"/>
      <c r="BT6" s="135"/>
      <c r="BU6" s="93" t="s">
        <v>26</v>
      </c>
      <c r="BV6" s="19"/>
      <c r="BW6" s="7"/>
      <c r="BX6" s="7"/>
      <c r="BY6" s="7"/>
      <c r="BZ6" s="7"/>
      <c r="CA6" s="26"/>
      <c r="CB6" s="24"/>
      <c r="CC6" s="24"/>
      <c r="CD6" s="135"/>
      <c r="CE6" s="93" t="s">
        <v>26</v>
      </c>
      <c r="CF6" s="19"/>
      <c r="CG6" s="7"/>
      <c r="CH6" s="7"/>
      <c r="CI6" s="7"/>
      <c r="CJ6" s="7"/>
      <c r="CK6" s="26"/>
      <c r="CL6" s="24"/>
      <c r="CM6" s="24"/>
      <c r="CN6" s="135"/>
      <c r="CO6" s="93" t="s">
        <v>26</v>
      </c>
      <c r="CP6" s="19"/>
      <c r="CQ6" s="7"/>
      <c r="CR6" s="7"/>
      <c r="CS6" s="7"/>
      <c r="CT6" s="7"/>
      <c r="CU6" s="26"/>
      <c r="CV6" s="24"/>
      <c r="CW6" s="24"/>
      <c r="CX6" s="135"/>
      <c r="CY6" s="93" t="s">
        <v>26</v>
      </c>
      <c r="CZ6" s="19"/>
      <c r="DA6" s="7"/>
      <c r="DB6" s="7"/>
      <c r="DC6" s="7"/>
      <c r="DD6" s="7"/>
      <c r="DE6" s="26"/>
      <c r="DF6" s="24"/>
      <c r="DG6" s="24"/>
      <c r="DH6" s="139"/>
      <c r="DI6" s="93" t="s">
        <v>26</v>
      </c>
      <c r="DJ6" s="45">
        <f t="shared" ref="DJ6" si="6">(DM6/100*DM$15+DN6/100*DN$15+DO6/100*DO$15)/(DM$15+DN$15+DO$15)*100</f>
        <v>0</v>
      </c>
      <c r="DK6" s="7"/>
      <c r="DL6" s="7"/>
      <c r="DM6" s="7"/>
      <c r="DN6" s="7"/>
      <c r="DO6" s="26"/>
      <c r="DP6" s="24"/>
      <c r="DQ6" s="24"/>
      <c r="DR6" s="139"/>
      <c r="DS6" s="93" t="s">
        <v>26</v>
      </c>
      <c r="DT6" s="45">
        <f t="shared" ref="DT6" si="7">(DW6/100*DW$15+DX6/100*DX$15+DY6/100*DY$15)/(DW$15+DX$15+DY$15)*100</f>
        <v>0</v>
      </c>
      <c r="DU6" s="7"/>
      <c r="DV6" s="7"/>
      <c r="DW6" s="7"/>
      <c r="DX6" s="7"/>
      <c r="DY6" s="26"/>
      <c r="DZ6" s="24"/>
      <c r="EA6" s="24"/>
      <c r="EB6" s="139"/>
      <c r="EC6" s="93" t="s">
        <v>26</v>
      </c>
      <c r="ED6" s="45">
        <f t="shared" ref="ED6" si="8">(EG6/100*EG$15+EH6/100*EH$15)/(EG$15+EH$15)*100</f>
        <v>0</v>
      </c>
      <c r="EE6" s="7"/>
      <c r="EF6" s="7"/>
      <c r="EG6" s="7"/>
      <c r="EH6" s="7"/>
      <c r="EI6" s="26"/>
      <c r="EJ6" s="24"/>
      <c r="EK6" s="24"/>
      <c r="EL6" s="139"/>
      <c r="EM6" s="93" t="s">
        <v>26</v>
      </c>
      <c r="EN6" s="45"/>
      <c r="EO6" s="7"/>
      <c r="EP6" s="7"/>
      <c r="EQ6" s="7"/>
      <c r="ER6" s="7"/>
      <c r="ES6" s="26"/>
      <c r="ET6" s="24"/>
      <c r="EU6" s="24"/>
      <c r="EV6" s="139"/>
      <c r="EW6" s="93" t="s">
        <v>26</v>
      </c>
      <c r="EX6" s="45">
        <f t="shared" ref="EX6" si="9">(FA6/100*FA$15+FB6/100*FB$15)/(FA$15+FB$15)*100</f>
        <v>0</v>
      </c>
      <c r="EY6" s="7"/>
      <c r="EZ6" s="7"/>
      <c r="FA6" s="7"/>
      <c r="FB6" s="7"/>
      <c r="FC6" s="26"/>
      <c r="FD6" s="24"/>
      <c r="FE6" s="24"/>
      <c r="FF6" s="139"/>
      <c r="FG6" s="93" t="s">
        <v>26</v>
      </c>
      <c r="FH6" s="45"/>
      <c r="FI6" s="7"/>
      <c r="FJ6" s="7"/>
      <c r="FK6" s="7"/>
      <c r="FL6" s="7"/>
      <c r="FM6" s="26"/>
      <c r="FN6" s="24"/>
      <c r="FO6" s="24"/>
      <c r="FP6" s="139"/>
      <c r="FQ6" s="93" t="s">
        <v>26</v>
      </c>
      <c r="FR6" s="45"/>
      <c r="FS6" s="7"/>
      <c r="FT6" s="7"/>
      <c r="FU6" s="7"/>
      <c r="FV6" s="7"/>
      <c r="FW6" s="26"/>
      <c r="FX6" s="24"/>
      <c r="FY6" s="24"/>
      <c r="FZ6" s="139"/>
      <c r="GA6" s="93" t="s">
        <v>26</v>
      </c>
      <c r="GB6" s="45"/>
      <c r="GC6" s="7"/>
      <c r="GD6" s="7"/>
      <c r="GE6" s="7"/>
      <c r="GF6" s="7"/>
      <c r="GG6" s="26"/>
      <c r="GH6" s="24"/>
      <c r="GI6" s="24"/>
      <c r="GJ6" s="139"/>
      <c r="GK6" s="93" t="s">
        <v>26</v>
      </c>
      <c r="GL6" s="45"/>
      <c r="GM6" s="7"/>
      <c r="GN6" s="7"/>
      <c r="GO6" s="7"/>
      <c r="GP6" s="7"/>
      <c r="GQ6" s="26"/>
      <c r="GR6" s="24"/>
      <c r="GS6" s="24"/>
      <c r="GT6" s="139"/>
      <c r="GU6" s="93" t="s">
        <v>26</v>
      </c>
      <c r="GV6" s="45"/>
      <c r="GW6" s="7"/>
      <c r="GX6" s="7"/>
      <c r="GY6" s="7"/>
      <c r="GZ6" s="7"/>
      <c r="HA6" s="26"/>
      <c r="HB6" s="24"/>
      <c r="HC6" s="24"/>
      <c r="HD6" s="139"/>
      <c r="HE6" s="93" t="s">
        <v>26</v>
      </c>
      <c r="HF6" s="45"/>
      <c r="HG6" s="7"/>
      <c r="HH6" s="7"/>
      <c r="HI6" s="7"/>
      <c r="HJ6" s="7"/>
      <c r="HK6" s="26"/>
      <c r="HL6" s="24"/>
      <c r="HM6" s="24"/>
      <c r="HN6" s="139"/>
      <c r="HO6" s="93" t="s">
        <v>26</v>
      </c>
      <c r="HP6" s="45"/>
      <c r="HQ6" s="7"/>
      <c r="HR6" s="7"/>
      <c r="HS6" s="7"/>
      <c r="HT6" s="7"/>
      <c r="HU6" s="26"/>
      <c r="HV6" s="24"/>
      <c r="HW6" s="24"/>
      <c r="HX6" s="139"/>
      <c r="HY6" s="93" t="s">
        <v>26</v>
      </c>
      <c r="HZ6" s="45"/>
      <c r="IA6" s="7"/>
      <c r="IB6" s="7"/>
      <c r="IC6" s="7"/>
      <c r="ID6" s="7"/>
      <c r="IE6" s="26"/>
      <c r="IF6" s="24"/>
      <c r="IG6" s="24"/>
      <c r="IH6" s="139"/>
      <c r="II6" s="93" t="s">
        <v>26</v>
      </c>
      <c r="IJ6" s="45"/>
      <c r="IK6" s="7"/>
      <c r="IL6" s="7"/>
      <c r="IM6" s="7"/>
      <c r="IN6" s="7"/>
      <c r="IO6" s="26"/>
      <c r="IP6" s="24"/>
      <c r="IQ6" s="24"/>
    </row>
    <row xmlns:x14ac="http://schemas.microsoft.com/office/spreadsheetml/2009/9/ac" r="7" s="4" customFormat="true" x14ac:dyDescent="0.25">
      <c r="A7" s="402" t="str">
        <f ca="true">IF(ISBLANK('Data Summary'!A9),"",'Data Summary'!A9)</f>
        <v>CRI_2006_EMIS</v>
      </c>
      <c r="B7" s="124" t="s">
        <v>178</v>
      </c>
      <c r="C7" s="93" t="s">
        <v>141</v>
      </c>
      <c r="D7" s="79">
        <f>(H15*0.603+I15*0.645)/(H15+I15)*100</f>
        <v>60.86289612676056</v>
      </c>
      <c r="E7" s="7"/>
      <c r="F7" s="7"/>
      <c r="G7" s="7"/>
      <c r="H7" s="7">
        <v>60.3</v>
      </c>
      <c r="I7" s="26">
        <v>64.5</v>
      </c>
      <c r="J7" s="24"/>
      <c r="K7" s="24"/>
      <c r="L7" s="124" t="s">
        <v>178</v>
      </c>
      <c r="M7" s="93" t="s">
        <v>141</v>
      </c>
      <c r="N7" s="79">
        <f>(R15*0.587+S15*0.585)/(R15+S15)*100</f>
        <v>58.671718918918913</v>
      </c>
      <c r="O7" s="7"/>
      <c r="P7" s="7"/>
      <c r="Q7" s="7"/>
      <c r="R7" s="7">
        <v>58.7</v>
      </c>
      <c r="S7" s="26">
        <v>58.5</v>
      </c>
      <c r="T7" s="24"/>
      <c r="U7" s="24"/>
      <c r="V7" s="124" t="s">
        <v>178</v>
      </c>
      <c r="W7" s="93" t="s">
        <v>141</v>
      </c>
      <c r="X7" s="79">
        <f>(AB15*0.595+AC15*0.58)/(AB15+AC15)*100</f>
        <v>59.274761399787913</v>
      </c>
      <c r="Y7" s="7"/>
      <c r="Z7" s="7"/>
      <c r="AA7" s="7"/>
      <c r="AB7" s="7">
        <v>59.5</v>
      </c>
      <c r="AC7" s="26">
        <v>58</v>
      </c>
      <c r="AD7" s="24"/>
      <c r="AE7" s="24"/>
      <c r="AF7" s="124" t="s">
        <v>178</v>
      </c>
      <c r="AG7" s="93" t="s">
        <v>141</v>
      </c>
      <c r="AH7" s="79">
        <f>(AL15*0.598+AM15*0.605)/(AL15+AM15)*100</f>
        <v>59.910171619924647</v>
      </c>
      <c r="AI7" s="7"/>
      <c r="AJ7" s="7"/>
      <c r="AK7" s="7"/>
      <c r="AL7" s="7">
        <v>59.8</v>
      </c>
      <c r="AM7" s="26">
        <v>60.5</v>
      </c>
      <c r="AN7" s="24"/>
      <c r="AO7" s="24"/>
      <c r="AP7" s="124"/>
      <c r="AQ7" s="93" t="s">
        <v>141</v>
      </c>
      <c r="AR7" s="79"/>
      <c r="AS7" s="7"/>
      <c r="AT7" s="7"/>
      <c r="AU7" s="7"/>
      <c r="AV7" s="7"/>
      <c r="AW7" s="26"/>
      <c r="AX7" s="24"/>
      <c r="AY7" s="24"/>
      <c r="AZ7" s="124" t="s">
        <v>178</v>
      </c>
      <c r="BA7" s="93" t="s">
        <v>141</v>
      </c>
      <c r="BB7" s="79">
        <f>(BF15*0.585+BG15*0.6)/(BF15+BG15)*100</f>
        <v>58.74616659759635</v>
      </c>
      <c r="BC7" s="7"/>
      <c r="BD7" s="7"/>
      <c r="BE7" s="7"/>
      <c r="BF7" s="7">
        <v>58.5</v>
      </c>
      <c r="BG7" s="26">
        <v>60</v>
      </c>
      <c r="BH7" s="24"/>
      <c r="BI7" s="24"/>
      <c r="BJ7" s="124" t="s">
        <v>178</v>
      </c>
      <c r="BK7" s="93" t="s">
        <v>141</v>
      </c>
      <c r="BL7" s="79">
        <f>(BP15*0.588+BQ15*0.598)/(BP15+BQ15)*100</f>
        <v>58.966872682323853</v>
      </c>
      <c r="BM7" s="7"/>
      <c r="BN7" s="7"/>
      <c r="BO7" s="7"/>
      <c r="BP7" s="7">
        <v>58.8</v>
      </c>
      <c r="BQ7" s="26">
        <v>59.8</v>
      </c>
      <c r="BR7" s="24"/>
      <c r="BS7" s="24"/>
      <c r="BT7" s="124" t="s">
        <v>178</v>
      </c>
      <c r="BU7" s="93" t="s">
        <v>141</v>
      </c>
      <c r="BV7" s="79">
        <f>(BZ15*0.588+CA15*0.598)/(BZ15+CA15)*100</f>
        <v>58.969353193225871</v>
      </c>
      <c r="BW7" s="7"/>
      <c r="BX7" s="7"/>
      <c r="BY7" s="7"/>
      <c r="BZ7" s="7">
        <v>55.9</v>
      </c>
      <c r="CA7" s="26">
        <v>58.4</v>
      </c>
      <c r="CB7" s="24"/>
      <c r="CC7" s="24"/>
      <c r="CD7" s="124" t="s">
        <v>178</v>
      </c>
      <c r="CE7" s="93" t="s">
        <v>141</v>
      </c>
      <c r="CF7" s="79">
        <f>(CJ15*0.614+CK15*0.637)/(CJ15+CK15)*100</f>
        <v>61.794085365853654</v>
      </c>
      <c r="CG7" s="7"/>
      <c r="CH7" s="7"/>
      <c r="CI7" s="7"/>
      <c r="CJ7" s="7">
        <v>61.4</v>
      </c>
      <c r="CK7" s="26">
        <v>63.7</v>
      </c>
      <c r="CL7" s="24"/>
      <c r="CM7" s="24"/>
      <c r="CN7" s="124" t="s">
        <v>178</v>
      </c>
      <c r="CO7" s="93" t="s">
        <v>141</v>
      </c>
      <c r="CP7" s="79">
        <f>(CT15*0.635+CU15*0.641)/(CT15+CU15)*100</f>
        <v>63.605567928730508</v>
      </c>
      <c r="CQ7" s="7"/>
      <c r="CR7" s="7"/>
      <c r="CS7" s="7"/>
      <c r="CT7" s="7">
        <v>63.5</v>
      </c>
      <c r="CU7" s="26">
        <v>64.099999999999994</v>
      </c>
      <c r="CV7" s="24"/>
      <c r="CW7" s="24"/>
      <c r="CX7" s="124"/>
      <c r="CY7" s="93" t="s">
        <v>141</v>
      </c>
      <c r="CZ7" s="79"/>
      <c r="DA7" s="7"/>
      <c r="DB7" s="7"/>
      <c r="DC7" s="7"/>
      <c r="DD7" s="7"/>
      <c r="DE7" s="26"/>
      <c r="DF7" s="24"/>
      <c r="DG7" s="24"/>
      <c r="DH7" s="139" t="s">
        <v>178</v>
      </c>
      <c r="DI7" s="93" t="s">
        <v>141</v>
      </c>
      <c r="DJ7" s="45">
        <v>59.755375813769973</v>
      </c>
      <c r="DK7" s="7">
        <v>51.523947750362844</v>
      </c>
      <c r="DL7" s="7">
        <v>69.563337656722865</v>
      </c>
      <c r="DM7" s="7">
        <v>79.545454545454547</v>
      </c>
      <c r="DN7" s="7">
        <v>55.974219137332668</v>
      </c>
      <c r="DO7" s="26">
        <v>73.457508731082655</v>
      </c>
      <c r="DP7" s="24"/>
      <c r="DQ7" s="24"/>
      <c r="DR7" s="139" t="s">
        <v>178</v>
      </c>
      <c r="DS7" s="93" t="s">
        <v>141</v>
      </c>
      <c r="DT7" s="45">
        <v>74.891689641591171</v>
      </c>
      <c r="DU7" s="7">
        <v>68.548678972131739</v>
      </c>
      <c r="DV7" s="7">
        <v>82.462203023758093</v>
      </c>
      <c r="DW7" s="7">
        <v>87.134502923976612</v>
      </c>
      <c r="DX7" s="7">
        <v>71.806930693069305</v>
      </c>
      <c r="DY7" s="26">
        <v>86.851211072664356</v>
      </c>
      <c r="DZ7" s="24"/>
      <c r="EA7" s="24"/>
      <c r="EB7" s="139" t="s">
        <v>178</v>
      </c>
      <c r="EC7" s="93" t="s">
        <v>141</v>
      </c>
      <c r="ED7" s="45">
        <v>76.096751244960871</v>
      </c>
      <c r="EE7" s="7">
        <v>70.326530612244909</v>
      </c>
      <c r="EF7" s="7">
        <v>84.097340124504811</v>
      </c>
      <c r="EG7" s="7">
        <v>86.390532544378701</v>
      </c>
      <c r="EH7" s="7">
        <v>75.666996047430828</v>
      </c>
      <c r="EI7" s="26"/>
      <c r="EJ7" s="24"/>
      <c r="EK7" s="24"/>
      <c r="EL7" s="139"/>
      <c r="EM7" s="93" t="s">
        <v>141</v>
      </c>
      <c r="EN7" s="45"/>
      <c r="EO7" s="7"/>
      <c r="EP7" s="7"/>
      <c r="EQ7" s="7"/>
      <c r="ER7" s="7"/>
      <c r="ES7" s="26"/>
      <c r="ET7" s="24"/>
      <c r="EU7" s="24"/>
      <c r="EV7" s="139" t="s">
        <v>178</v>
      </c>
      <c r="EW7" s="93" t="s">
        <v>141</v>
      </c>
      <c r="EX7" s="45">
        <v>79.632192999802257</v>
      </c>
      <c r="EY7" s="7">
        <v>73.99054201527828</v>
      </c>
      <c r="EZ7" s="7">
        <v>86.351819757365689</v>
      </c>
      <c r="FA7" s="7">
        <v>87.586206896551715</v>
      </c>
      <c r="FB7" s="7">
        <v>77.276110146365667</v>
      </c>
      <c r="FC7" s="26">
        <v>89.103291713961411</v>
      </c>
      <c r="FD7" s="24"/>
      <c r="FE7" s="24"/>
      <c r="FF7" s="139"/>
      <c r="FG7" s="93" t="s">
        <v>141</v>
      </c>
      <c r="FH7" s="45"/>
      <c r="FI7" s="7"/>
      <c r="FJ7" s="7"/>
      <c r="FK7" s="7"/>
      <c r="FL7" s="7"/>
      <c r="FM7" s="26"/>
      <c r="FN7" s="24"/>
      <c r="FO7" s="24"/>
      <c r="FP7" s="139" t="s">
        <v>178</v>
      </c>
      <c r="FQ7" s="93" t="s">
        <v>141</v>
      </c>
      <c r="FR7" s="45">
        <v>80.031415668564691</v>
      </c>
      <c r="FS7" s="7">
        <v>74.500544860152559</v>
      </c>
      <c r="FT7" s="7">
        <v>86.538461538461547</v>
      </c>
      <c r="FU7" s="7">
        <v>91.379310344827587</v>
      </c>
      <c r="FV7" s="7">
        <v>77.846688166708006</v>
      </c>
      <c r="FW7" s="26">
        <v>87.725225225225216</v>
      </c>
      <c r="FX7" s="24"/>
      <c r="FY7" s="24"/>
      <c r="FZ7" s="139"/>
      <c r="GA7" s="93" t="s">
        <v>141</v>
      </c>
      <c r="GB7" s="45"/>
      <c r="GC7" s="7"/>
      <c r="GD7" s="7"/>
      <c r="GE7" s="7"/>
      <c r="GF7" s="7"/>
      <c r="GG7" s="26"/>
      <c r="GH7" s="24"/>
      <c r="GI7" s="24"/>
      <c r="GJ7" s="139" t="s">
        <v>178</v>
      </c>
      <c r="GK7" s="93" t="s">
        <v>141</v>
      </c>
      <c r="GL7" s="45">
        <v>78.582615505090061</v>
      </c>
      <c r="GM7" s="7">
        <v>73.338176534689424</v>
      </c>
      <c r="GN7" s="7">
        <v>84.713375796178354</v>
      </c>
      <c r="GO7" s="7">
        <v>90.957446808510639</v>
      </c>
      <c r="GP7" s="7">
        <v>76.686507936507937</v>
      </c>
      <c r="GQ7" s="26">
        <v>84.572072072072075</v>
      </c>
      <c r="GR7" s="24"/>
      <c r="GS7" s="24"/>
      <c r="GT7" s="139"/>
      <c r="GU7" s="93" t="s">
        <v>141</v>
      </c>
      <c r="GV7" s="45"/>
      <c r="GW7" s="7"/>
      <c r="GX7" s="7"/>
      <c r="GY7" s="7"/>
      <c r="GZ7" s="7"/>
      <c r="HA7" s="26"/>
      <c r="HB7" s="24"/>
      <c r="HC7" s="24"/>
      <c r="HD7" s="139"/>
      <c r="HE7" s="93" t="s">
        <v>351</v>
      </c>
      <c r="HF7" s="45"/>
      <c r="HG7" s="7"/>
      <c r="HH7" s="7"/>
      <c r="HI7" s="7"/>
      <c r="HJ7" s="7"/>
      <c r="HK7" s="26"/>
      <c r="HL7" s="24"/>
      <c r="HM7" s="24"/>
      <c r="HN7" s="139" t="s">
        <v>178</v>
      </c>
      <c r="HO7" s="93" t="s">
        <v>141</v>
      </c>
      <c r="HP7" s="45">
        <v>82.602792862684254</v>
      </c>
      <c r="HQ7" s="7">
        <v>77.915001816200515</v>
      </c>
      <c r="HR7" s="7">
        <v>87.973366625052023</v>
      </c>
      <c r="HS7" s="7">
        <v>92.056074766355138</v>
      </c>
      <c r="HT7" s="7">
        <v>80.669144981412643</v>
      </c>
      <c r="HU7" s="26">
        <v>88.974641675854457</v>
      </c>
      <c r="HV7" s="24"/>
      <c r="HW7" s="24"/>
      <c r="HX7" s="139"/>
      <c r="HY7" s="93" t="s">
        <v>141</v>
      </c>
      <c r="HZ7" s="45"/>
      <c r="IA7" s="7"/>
      <c r="IB7" s="7"/>
      <c r="IC7" s="7"/>
      <c r="ID7" s="7"/>
      <c r="IE7" s="26"/>
      <c r="IF7" s="24"/>
      <c r="IG7" s="24"/>
      <c r="IH7" s="139"/>
      <c r="II7" s="93" t="s">
        <v>141</v>
      </c>
      <c r="IJ7" s="45"/>
      <c r="IK7" s="7"/>
      <c r="IL7" s="7"/>
      <c r="IM7" s="7"/>
      <c r="IN7" s="7"/>
      <c r="IO7" s="26"/>
      <c r="IP7" s="24"/>
      <c r="IQ7" s="24"/>
    </row>
    <row xmlns:x14ac="http://schemas.microsoft.com/office/spreadsheetml/2009/9/ac" r="8" s="4" customFormat="true" x14ac:dyDescent="0.25">
      <c r="A8" s="402" t="str">
        <f ca="true">IF(ISBLANK('Data Summary'!A10),"",'Data Summary'!A10)</f>
        <v>CRI_2006_LLECE</v>
      </c>
      <c r="B8" s="135"/>
      <c r="C8" s="93" t="s">
        <v>142</v>
      </c>
      <c r="D8" s="19"/>
      <c r="E8" s="7"/>
      <c r="F8" s="7"/>
      <c r="G8" s="7"/>
      <c r="H8" s="7"/>
      <c r="I8" s="26"/>
      <c r="J8" s="24"/>
      <c r="K8" s="24"/>
      <c r="L8" s="135"/>
      <c r="M8" s="93" t="s">
        <v>142</v>
      </c>
      <c r="N8" s="19"/>
      <c r="O8" s="7"/>
      <c r="P8" s="7"/>
      <c r="Q8" s="7"/>
      <c r="R8" s="7"/>
      <c r="S8" s="26"/>
      <c r="T8" s="24"/>
      <c r="U8" s="24"/>
      <c r="V8" s="135"/>
      <c r="W8" s="93" t="s">
        <v>142</v>
      </c>
      <c r="X8" s="19"/>
      <c r="Y8" s="7"/>
      <c r="Z8" s="7"/>
      <c r="AA8" s="7"/>
      <c r="AB8" s="7"/>
      <c r="AC8" s="26"/>
      <c r="AD8" s="24"/>
      <c r="AE8" s="24"/>
      <c r="AF8" s="135"/>
      <c r="AG8" s="93" t="s">
        <v>142</v>
      </c>
      <c r="AH8" s="19"/>
      <c r="AI8" s="7"/>
      <c r="AJ8" s="7"/>
      <c r="AK8" s="7"/>
      <c r="AL8" s="7"/>
      <c r="AM8" s="26"/>
      <c r="AN8" s="24"/>
      <c r="AO8" s="24"/>
      <c r="AP8" s="135"/>
      <c r="AQ8" s="93" t="s">
        <v>142</v>
      </c>
      <c r="AR8" s="19"/>
      <c r="AS8" s="7"/>
      <c r="AT8" s="7"/>
      <c r="AU8" s="7"/>
      <c r="AV8" s="7"/>
      <c r="AW8" s="26"/>
      <c r="AX8" s="24"/>
      <c r="AY8" s="24"/>
      <c r="AZ8" s="135"/>
      <c r="BA8" s="93" t="s">
        <v>142</v>
      </c>
      <c r="BB8" s="19"/>
      <c r="BC8" s="7"/>
      <c r="BD8" s="7"/>
      <c r="BE8" s="7"/>
      <c r="BF8" s="7"/>
      <c r="BG8" s="26"/>
      <c r="BH8" s="24"/>
      <c r="BI8" s="24"/>
      <c r="BJ8" s="135"/>
      <c r="BK8" s="93" t="s">
        <v>142</v>
      </c>
      <c r="BL8" s="19"/>
      <c r="BM8" s="7"/>
      <c r="BN8" s="7"/>
      <c r="BO8" s="7"/>
      <c r="BP8" s="7"/>
      <c r="BQ8" s="26"/>
      <c r="BR8" s="24"/>
      <c r="BS8" s="24"/>
      <c r="BT8" s="135"/>
      <c r="BU8" s="93" t="s">
        <v>142</v>
      </c>
      <c r="BV8" s="19"/>
      <c r="BW8" s="7"/>
      <c r="BX8" s="7"/>
      <c r="BY8" s="7"/>
      <c r="BZ8" s="7"/>
      <c r="CA8" s="26"/>
      <c r="CB8" s="24"/>
      <c r="CC8" s="24"/>
      <c r="CD8" s="135"/>
      <c r="CE8" s="93" t="s">
        <v>142</v>
      </c>
      <c r="CF8" s="19"/>
      <c r="CG8" s="7"/>
      <c r="CH8" s="7"/>
      <c r="CI8" s="7"/>
      <c r="CJ8" s="7"/>
      <c r="CK8" s="26"/>
      <c r="CL8" s="24"/>
      <c r="CM8" s="24"/>
      <c r="CN8" s="135"/>
      <c r="CO8" s="93" t="s">
        <v>142</v>
      </c>
      <c r="CP8" s="19"/>
      <c r="CQ8" s="7"/>
      <c r="CR8" s="7"/>
      <c r="CS8" s="7"/>
      <c r="CT8" s="7"/>
      <c r="CU8" s="26"/>
      <c r="CV8" s="24"/>
      <c r="CW8" s="24"/>
      <c r="CX8" s="135"/>
      <c r="CY8" s="93" t="s">
        <v>142</v>
      </c>
      <c r="CZ8" s="19"/>
      <c r="DA8" s="7"/>
      <c r="DB8" s="7"/>
      <c r="DC8" s="7"/>
      <c r="DD8" s="7"/>
      <c r="DE8" s="26"/>
      <c r="DF8" s="24"/>
      <c r="DG8" s="24"/>
      <c r="DH8" s="135"/>
      <c r="DI8" s="93" t="s">
        <v>142</v>
      </c>
      <c r="DJ8" s="19"/>
      <c r="DK8" s="7"/>
      <c r="DL8" s="7"/>
      <c r="DM8" s="7"/>
      <c r="DN8" s="7"/>
      <c r="DO8" s="26"/>
      <c r="DP8" s="24"/>
      <c r="DQ8" s="24"/>
      <c r="DR8" s="135"/>
      <c r="DS8" s="93" t="s">
        <v>142</v>
      </c>
      <c r="DT8" s="19"/>
      <c r="DU8" s="7"/>
      <c r="DV8" s="7"/>
      <c r="DW8" s="7"/>
      <c r="DX8" s="7"/>
      <c r="DY8" s="26"/>
      <c r="DZ8" s="24"/>
      <c r="EA8" s="24"/>
      <c r="EB8" s="135"/>
      <c r="EC8" s="93" t="s">
        <v>142</v>
      </c>
      <c r="ED8" s="19"/>
      <c r="EE8" s="7"/>
      <c r="EF8" s="7"/>
      <c r="EG8" s="7"/>
      <c r="EH8" s="7"/>
      <c r="EI8" s="26"/>
      <c r="EJ8" s="24"/>
      <c r="EK8" s="24"/>
      <c r="EL8" s="135"/>
      <c r="EM8" s="93" t="s">
        <v>142</v>
      </c>
      <c r="EN8" s="19"/>
      <c r="EO8" s="7"/>
      <c r="EP8" s="7"/>
      <c r="EQ8" s="7"/>
      <c r="ER8" s="7"/>
      <c r="ES8" s="26"/>
      <c r="ET8" s="24"/>
      <c r="EU8" s="24"/>
      <c r="EV8" s="135"/>
      <c r="EW8" s="93" t="s">
        <v>142</v>
      </c>
      <c r="EX8" s="19"/>
      <c r="EY8" s="7"/>
      <c r="EZ8" s="7"/>
      <c r="FA8" s="7"/>
      <c r="FB8" s="7"/>
      <c r="FC8" s="26"/>
      <c r="FD8" s="24"/>
      <c r="FE8" s="24"/>
      <c r="FF8" s="135"/>
      <c r="FG8" s="93" t="s">
        <v>142</v>
      </c>
      <c r="FH8" s="19"/>
      <c r="FI8" s="7"/>
      <c r="FJ8" s="7"/>
      <c r="FK8" s="7"/>
      <c r="FL8" s="7"/>
      <c r="FM8" s="26"/>
      <c r="FN8" s="24"/>
      <c r="FO8" s="24"/>
      <c r="FP8" s="135"/>
      <c r="FQ8" s="93" t="s">
        <v>142</v>
      </c>
      <c r="FR8" s="19"/>
      <c r="FS8" s="7"/>
      <c r="FT8" s="7"/>
      <c r="FU8" s="7"/>
      <c r="FV8" s="7"/>
      <c r="FW8" s="26"/>
      <c r="FX8" s="24"/>
      <c r="FY8" s="24"/>
      <c r="FZ8" s="135"/>
      <c r="GA8" s="93" t="s">
        <v>142</v>
      </c>
      <c r="GB8" s="19"/>
      <c r="GC8" s="7"/>
      <c r="GD8" s="7"/>
      <c r="GE8" s="7"/>
      <c r="GF8" s="7"/>
      <c r="GG8" s="26"/>
      <c r="GH8" s="24"/>
      <c r="GI8" s="24"/>
      <c r="GJ8" s="135"/>
      <c r="GK8" s="93" t="s">
        <v>142</v>
      </c>
      <c r="GL8" s="19"/>
      <c r="GM8" s="7"/>
      <c r="GN8" s="7"/>
      <c r="GO8" s="7"/>
      <c r="GP8" s="7"/>
      <c r="GQ8" s="26"/>
      <c r="GR8" s="24"/>
      <c r="GS8" s="24"/>
      <c r="GT8" s="135"/>
      <c r="GU8" s="93" t="s">
        <v>142</v>
      </c>
      <c r="GV8" s="19"/>
      <c r="GW8" s="7"/>
      <c r="GX8" s="7"/>
      <c r="GY8" s="7"/>
      <c r="GZ8" s="7"/>
      <c r="HA8" s="26"/>
      <c r="HB8" s="24"/>
      <c r="HC8" s="24"/>
      <c r="HD8" s="135"/>
      <c r="HE8" s="93" t="s">
        <v>352</v>
      </c>
      <c r="HF8" s="19"/>
      <c r="HG8" s="7"/>
      <c r="HH8" s="7"/>
      <c r="HI8" s="7"/>
      <c r="HJ8" s="7"/>
      <c r="HK8" s="26"/>
      <c r="HL8" s="24"/>
      <c r="HM8" s="24"/>
      <c r="HN8" s="135"/>
      <c r="HO8" s="93" t="s">
        <v>142</v>
      </c>
      <c r="HP8" s="19"/>
      <c r="HQ8" s="7"/>
      <c r="HR8" s="7"/>
      <c r="HS8" s="7"/>
      <c r="HT8" s="7"/>
      <c r="HU8" s="26"/>
      <c r="HV8" s="24"/>
      <c r="HW8" s="24"/>
      <c r="HX8" s="135"/>
      <c r="HY8" s="93" t="s">
        <v>142</v>
      </c>
      <c r="HZ8" s="19"/>
      <c r="IA8" s="7"/>
      <c r="IB8" s="7"/>
      <c r="IC8" s="7"/>
      <c r="ID8" s="7"/>
      <c r="IE8" s="26"/>
      <c r="IF8" s="24"/>
      <c r="IG8" s="24"/>
      <c r="IH8" s="135"/>
      <c r="II8" s="93" t="s">
        <v>142</v>
      </c>
      <c r="IJ8" s="19"/>
      <c r="IK8" s="7"/>
      <c r="IL8" s="7"/>
      <c r="IM8" s="7"/>
      <c r="IN8" s="7"/>
      <c r="IO8" s="26"/>
      <c r="IP8" s="24"/>
      <c r="IQ8" s="24"/>
    </row>
    <row xmlns:x14ac="http://schemas.microsoft.com/office/spreadsheetml/2009/9/ac" r="9" s="4" customFormat="true" x14ac:dyDescent="0.25">
      <c r="A9" s="402" t="str">
        <f ca="true">IF(ISBLANK('Data Summary'!A11),"",'Data Summary'!A11)</f>
        <v>CRI_2007_EMIS</v>
      </c>
      <c r="B9" s="124"/>
      <c r="C9" s="93" t="s">
        <v>191</v>
      </c>
      <c r="D9" s="19"/>
      <c r="E9" s="7"/>
      <c r="F9" s="7"/>
      <c r="G9" s="7"/>
      <c r="H9" s="7"/>
      <c r="I9" s="26"/>
      <c r="J9" s="24"/>
      <c r="K9" s="24"/>
      <c r="L9" s="135"/>
      <c r="M9" s="93" t="s">
        <v>191</v>
      </c>
      <c r="N9" s="19"/>
      <c r="O9" s="7"/>
      <c r="P9" s="7"/>
      <c r="Q9" s="7"/>
      <c r="R9" s="7"/>
      <c r="S9" s="26"/>
      <c r="T9" s="24"/>
      <c r="U9" s="24"/>
      <c r="V9" s="135"/>
      <c r="W9" s="93" t="s">
        <v>191</v>
      </c>
      <c r="X9" s="19"/>
      <c r="Y9" s="7"/>
      <c r="Z9" s="7"/>
      <c r="AA9" s="7"/>
      <c r="AB9" s="7"/>
      <c r="AC9" s="26"/>
      <c r="AD9" s="24"/>
      <c r="AE9" s="24"/>
      <c r="AF9" s="135"/>
      <c r="AG9" s="93" t="s">
        <v>191</v>
      </c>
      <c r="AH9" s="19"/>
      <c r="AI9" s="7"/>
      <c r="AJ9" s="7"/>
      <c r="AK9" s="7"/>
      <c r="AL9" s="7"/>
      <c r="AM9" s="26"/>
      <c r="AN9" s="24"/>
      <c r="AO9" s="24"/>
      <c r="AP9" s="135"/>
      <c r="AQ9" s="111" t="s">
        <v>191</v>
      </c>
      <c r="AR9" s="112"/>
      <c r="AS9" s="67"/>
      <c r="AT9" s="67"/>
      <c r="AU9" s="67"/>
      <c r="AV9" s="67"/>
      <c r="AW9" s="68"/>
      <c r="AX9" s="24"/>
      <c r="AY9" s="24"/>
      <c r="AZ9" s="135"/>
      <c r="BA9" s="111" t="s">
        <v>191</v>
      </c>
      <c r="BB9" s="112"/>
      <c r="BC9" s="67"/>
      <c r="BD9" s="67"/>
      <c r="BE9" s="67"/>
      <c r="BF9" s="67"/>
      <c r="BG9" s="68"/>
      <c r="BH9" s="24"/>
      <c r="BI9" s="24"/>
      <c r="BJ9" s="135"/>
      <c r="BK9" s="93" t="s">
        <v>191</v>
      </c>
      <c r="BL9" s="19"/>
      <c r="BM9" s="7"/>
      <c r="BN9" s="7"/>
      <c r="BO9" s="7"/>
      <c r="BP9" s="7"/>
      <c r="BQ9" s="26"/>
      <c r="BR9" s="24"/>
      <c r="BS9" s="24"/>
      <c r="BT9" s="135"/>
      <c r="BU9" s="93" t="s">
        <v>191</v>
      </c>
      <c r="BV9" s="19"/>
      <c r="BW9" s="7"/>
      <c r="BX9" s="7"/>
      <c r="BY9" s="7"/>
      <c r="BZ9" s="7"/>
      <c r="CA9" s="26"/>
      <c r="CB9" s="24"/>
      <c r="CC9" s="24"/>
      <c r="CD9" s="135"/>
      <c r="CE9" s="93" t="s">
        <v>191</v>
      </c>
      <c r="CF9" s="19"/>
      <c r="CG9" s="7"/>
      <c r="CH9" s="7"/>
      <c r="CI9" s="7"/>
      <c r="CJ9" s="7"/>
      <c r="CK9" s="26"/>
      <c r="CL9" s="24"/>
      <c r="CM9" s="24"/>
      <c r="CN9" s="135"/>
      <c r="CO9" s="93" t="s">
        <v>191</v>
      </c>
      <c r="CP9" s="19"/>
      <c r="CQ9" s="7"/>
      <c r="CR9" s="7"/>
      <c r="CS9" s="7"/>
      <c r="CT9" s="7"/>
      <c r="CU9" s="26"/>
      <c r="CV9" s="24"/>
      <c r="CW9" s="24"/>
      <c r="CX9" s="135"/>
      <c r="CY9" s="111" t="s">
        <v>191</v>
      </c>
      <c r="CZ9" s="112"/>
      <c r="DA9" s="67"/>
      <c r="DB9" s="67"/>
      <c r="DC9" s="67"/>
      <c r="DD9" s="67"/>
      <c r="DE9" s="68"/>
      <c r="DF9" s="24"/>
      <c r="DG9" s="24"/>
      <c r="DH9" s="135"/>
      <c r="DI9" s="111" t="s">
        <v>191</v>
      </c>
      <c r="DJ9" s="112"/>
      <c r="DK9" s="67"/>
      <c r="DL9" s="67"/>
      <c r="DM9" s="67"/>
      <c r="DN9" s="67"/>
      <c r="DO9" s="68"/>
      <c r="DP9" s="24"/>
      <c r="DQ9" s="24"/>
      <c r="DR9" s="135"/>
      <c r="DS9" s="111" t="s">
        <v>191</v>
      </c>
      <c r="DT9" s="112"/>
      <c r="DU9" s="67"/>
      <c r="DV9" s="67"/>
      <c r="DW9" s="67"/>
      <c r="DX9" s="67"/>
      <c r="DY9" s="68"/>
      <c r="DZ9" s="24"/>
      <c r="EA9" s="24"/>
      <c r="EB9" s="135"/>
      <c r="EC9" s="111" t="s">
        <v>191</v>
      </c>
      <c r="ED9" s="112"/>
      <c r="EE9" s="67"/>
      <c r="EF9" s="67"/>
      <c r="EG9" s="67"/>
      <c r="EH9" s="67"/>
      <c r="EI9" s="68"/>
      <c r="EJ9" s="24"/>
      <c r="EK9" s="24"/>
      <c r="EL9" s="124" t="s">
        <v>214</v>
      </c>
      <c r="EM9" s="111" t="s">
        <v>191</v>
      </c>
      <c r="EN9" s="8">
        <f>(ER9*4048+ES9*881)/(4048+881)</f>
        <v>79.426356258876027</v>
      </c>
      <c r="EO9" s="67"/>
      <c r="EP9" s="67"/>
      <c r="EQ9" s="67"/>
      <c r="ER9" s="67">
        <v>80.27</v>
      </c>
      <c r="ES9" s="68">
        <v>75.55</v>
      </c>
      <c r="ET9" s="24"/>
      <c r="EU9" s="24"/>
      <c r="EV9" s="135"/>
      <c r="EW9" s="111" t="s">
        <v>191</v>
      </c>
      <c r="EX9" s="112"/>
      <c r="EY9" s="67"/>
      <c r="EZ9" s="67"/>
      <c r="FA9" s="67"/>
      <c r="FB9" s="67"/>
      <c r="FC9" s="68"/>
      <c r="FD9" s="24"/>
      <c r="FE9" s="24"/>
      <c r="FF9" s="124" t="s">
        <v>214</v>
      </c>
      <c r="FG9" s="111" t="s">
        <v>191</v>
      </c>
      <c r="FH9" s="112">
        <f>FL9</f>
        <v>87.8</v>
      </c>
      <c r="FI9" s="67"/>
      <c r="FJ9" s="67"/>
      <c r="FK9" s="67"/>
      <c r="FL9" s="67">
        <v>87.8</v>
      </c>
      <c r="FM9" s="68"/>
      <c r="FN9" s="24"/>
      <c r="FO9" s="24"/>
      <c r="FP9" s="135"/>
      <c r="FQ9" s="111" t="s">
        <v>191</v>
      </c>
      <c r="FR9" s="112"/>
      <c r="FS9" s="67"/>
      <c r="FT9" s="67"/>
      <c r="FU9" s="67"/>
      <c r="FV9" s="67"/>
      <c r="FW9" s="68"/>
      <c r="FX9" s="24"/>
      <c r="FY9" s="24"/>
      <c r="FZ9" s="124" t="s">
        <v>214</v>
      </c>
      <c r="GA9" s="111" t="s">
        <v>191</v>
      </c>
      <c r="GB9" s="8">
        <f>(GF9*4031+GG9*888)/(4031+888)</f>
        <v>71.261174832122677</v>
      </c>
      <c r="GC9" s="67"/>
      <c r="GD9" s="67"/>
      <c r="GE9" s="67"/>
      <c r="GF9" s="67">
        <v>66.036829999999995</v>
      </c>
      <c r="GG9" s="68">
        <v>94.976641068931798</v>
      </c>
      <c r="GH9" s="24"/>
      <c r="GI9" s="24"/>
      <c r="GJ9" s="124"/>
      <c r="GK9" s="111" t="s">
        <v>191</v>
      </c>
      <c r="GL9" s="8"/>
      <c r="GM9" s="67"/>
      <c r="GN9" s="67"/>
      <c r="GO9" s="67"/>
      <c r="GP9" s="67"/>
      <c r="GQ9" s="68"/>
      <c r="GR9" s="24"/>
      <c r="GS9" s="24"/>
      <c r="GT9" s="124" t="s">
        <v>214</v>
      </c>
      <c r="GU9" s="111" t="s">
        <v>191</v>
      </c>
      <c r="GV9" s="8">
        <f>(GZ9*4032+HA9*888)/(4032+888)</f>
        <v>83.173599410934074</v>
      </c>
      <c r="GW9" s="67"/>
      <c r="GX9" s="67"/>
      <c r="GY9" s="67"/>
      <c r="GZ9" s="67">
        <v>84.812579999999997</v>
      </c>
      <c r="HA9" s="68">
        <v>75.731741601121229</v>
      </c>
      <c r="HB9" s="24"/>
      <c r="HC9" s="24"/>
      <c r="HD9" s="124"/>
      <c r="HE9" s="111" t="s">
        <v>191</v>
      </c>
      <c r="HF9" s="8"/>
      <c r="HG9" s="67"/>
      <c r="HH9" s="67"/>
      <c r="HI9" s="67"/>
      <c r="HJ9" s="67"/>
      <c r="HK9" s="68"/>
      <c r="HL9" s="24"/>
      <c r="HM9" s="24"/>
      <c r="HN9" s="124"/>
      <c r="HO9" s="111" t="s">
        <v>191</v>
      </c>
      <c r="HP9" s="8"/>
      <c r="HQ9" s="67"/>
      <c r="HR9" s="67"/>
      <c r="HS9" s="67"/>
      <c r="HT9" s="67"/>
      <c r="HU9" s="68"/>
      <c r="HV9" s="24"/>
      <c r="HW9" s="24"/>
      <c r="HX9" s="124" t="s">
        <v>214</v>
      </c>
      <c r="HY9" s="111" t="s">
        <v>191</v>
      </c>
      <c r="HZ9" s="8">
        <f>(ID9*4035+IE9*907)/(4035+907)</f>
        <v>94.290900759835552</v>
      </c>
      <c r="IA9" s="67"/>
      <c r="IB9" s="67"/>
      <c r="IC9" s="67"/>
      <c r="ID9" s="67">
        <v>95.649019999999993</v>
      </c>
      <c r="IE9" s="68">
        <v>88.2489921224998</v>
      </c>
      <c r="IF9" s="24"/>
      <c r="IG9" s="24"/>
      <c r="IH9" s="124"/>
      <c r="II9" s="111" t="s">
        <v>191</v>
      </c>
      <c r="IJ9" s="8"/>
      <c r="IK9" s="67"/>
      <c r="IL9" s="67"/>
      <c r="IM9" s="67"/>
      <c r="IN9" s="67"/>
      <c r="IO9" s="68"/>
      <c r="IP9" s="24"/>
      <c r="IQ9" s="24"/>
    </row>
    <row xmlns:x14ac="http://schemas.microsoft.com/office/spreadsheetml/2009/9/ac" r="10" s="2" customFormat="true" ht="86.45" customHeight="true" x14ac:dyDescent="0.25">
      <c r="A10" s="402" t="str">
        <f ca="true">IF(ISBLANK('Data Summary'!A12),"",'Data Summary'!A12)</f>
        <v>CRI_2008_EMIS</v>
      </c>
      <c r="B10" s="127" t="s">
        <v>12</v>
      </c>
      <c r="C10" s="583" t="s">
        <v>179</v>
      </c>
      <c r="D10" s="583"/>
      <c r="E10" s="583"/>
      <c r="F10" s="583"/>
      <c r="G10" s="583"/>
      <c r="H10" s="583"/>
      <c r="I10" s="584"/>
      <c r="J10" s="11"/>
      <c r="K10" s="11"/>
      <c r="L10" s="127" t="s">
        <v>12</v>
      </c>
      <c r="M10" s="583" t="s">
        <v>179</v>
      </c>
      <c r="N10" s="583"/>
      <c r="O10" s="583"/>
      <c r="P10" s="583"/>
      <c r="Q10" s="583"/>
      <c r="R10" s="583"/>
      <c r="S10" s="584"/>
      <c r="T10" s="11"/>
      <c r="U10" s="11"/>
      <c r="V10" s="127" t="s">
        <v>12</v>
      </c>
      <c r="W10" s="583" t="s">
        <v>179</v>
      </c>
      <c r="X10" s="583"/>
      <c r="Y10" s="583"/>
      <c r="Z10" s="583"/>
      <c r="AA10" s="583"/>
      <c r="AB10" s="583"/>
      <c r="AC10" s="584"/>
      <c r="AD10" s="11"/>
      <c r="AE10" s="11"/>
      <c r="AF10" s="127" t="s">
        <v>12</v>
      </c>
      <c r="AG10" s="583" t="s">
        <v>179</v>
      </c>
      <c r="AH10" s="583"/>
      <c r="AI10" s="583"/>
      <c r="AJ10" s="583"/>
      <c r="AK10" s="583"/>
      <c r="AL10" s="583"/>
      <c r="AM10" s="584"/>
      <c r="AN10" s="11"/>
      <c r="AO10" s="11"/>
      <c r="AP10" s="127" t="s">
        <v>12</v>
      </c>
      <c r="AQ10" s="583" t="s">
        <v>180</v>
      </c>
      <c r="AR10" s="583"/>
      <c r="AS10" s="583"/>
      <c r="AT10" s="583"/>
      <c r="AU10" s="583"/>
      <c r="AV10" s="583"/>
      <c r="AW10" s="584"/>
      <c r="AX10" s="11"/>
      <c r="AY10" s="11"/>
      <c r="AZ10" s="127" t="s">
        <v>12</v>
      </c>
      <c r="BA10" s="582" t="s">
        <v>179</v>
      </c>
      <c r="BB10" s="583"/>
      <c r="BC10" s="583"/>
      <c r="BD10" s="583"/>
      <c r="BE10" s="583"/>
      <c r="BF10" s="583"/>
      <c r="BG10" s="584"/>
      <c r="BH10" s="11"/>
      <c r="BI10" s="11"/>
      <c r="BJ10" s="127" t="s">
        <v>12</v>
      </c>
      <c r="BK10" s="583" t="s">
        <v>179</v>
      </c>
      <c r="BL10" s="583"/>
      <c r="BM10" s="583"/>
      <c r="BN10" s="583"/>
      <c r="BO10" s="583"/>
      <c r="BP10" s="583"/>
      <c r="BQ10" s="584"/>
      <c r="BR10" s="11"/>
      <c r="BS10" s="11"/>
      <c r="BT10" s="127" t="s">
        <v>12</v>
      </c>
      <c r="BU10" s="583" t="s">
        <v>179</v>
      </c>
      <c r="BV10" s="583"/>
      <c r="BW10" s="583"/>
      <c r="BX10" s="583"/>
      <c r="BY10" s="583"/>
      <c r="BZ10" s="583"/>
      <c r="CA10" s="584"/>
      <c r="CB10" s="11"/>
      <c r="CC10" s="11"/>
      <c r="CD10" s="127" t="s">
        <v>12</v>
      </c>
      <c r="CE10" s="583" t="s">
        <v>179</v>
      </c>
      <c r="CF10" s="583"/>
      <c r="CG10" s="583"/>
      <c r="CH10" s="583"/>
      <c r="CI10" s="583"/>
      <c r="CJ10" s="583"/>
      <c r="CK10" s="584"/>
      <c r="CL10" s="11"/>
      <c r="CM10" s="11"/>
      <c r="CN10" s="127" t="s">
        <v>12</v>
      </c>
      <c r="CO10" s="583" t="s">
        <v>179</v>
      </c>
      <c r="CP10" s="583"/>
      <c r="CQ10" s="583"/>
      <c r="CR10" s="583"/>
      <c r="CS10" s="583"/>
      <c r="CT10" s="583"/>
      <c r="CU10" s="584"/>
      <c r="CV10" s="11"/>
      <c r="CW10" s="11"/>
      <c r="CX10" s="127" t="s">
        <v>12</v>
      </c>
      <c r="CY10" s="583" t="s">
        <v>180</v>
      </c>
      <c r="CZ10" s="583"/>
      <c r="DA10" s="583"/>
      <c r="DB10" s="583"/>
      <c r="DC10" s="583"/>
      <c r="DD10" s="583"/>
      <c r="DE10" s="584"/>
      <c r="DF10" s="11"/>
      <c r="DG10" s="11"/>
      <c r="DH10" s="127" t="s">
        <v>12</v>
      </c>
      <c r="DI10" s="583"/>
      <c r="DJ10" s="583"/>
      <c r="DK10" s="583"/>
      <c r="DL10" s="583"/>
      <c r="DM10" s="583"/>
      <c r="DN10" s="583"/>
      <c r="DO10" s="584"/>
      <c r="DP10" s="11"/>
      <c r="DQ10" s="11"/>
      <c r="DR10" s="127" t="s">
        <v>12</v>
      </c>
      <c r="DS10" s="583"/>
      <c r="DT10" s="583"/>
      <c r="DU10" s="583"/>
      <c r="DV10" s="583"/>
      <c r="DW10" s="583"/>
      <c r="DX10" s="583"/>
      <c r="DY10" s="584"/>
      <c r="DZ10" s="11"/>
      <c r="EA10" s="11"/>
      <c r="EB10" s="127" t="s">
        <v>12</v>
      </c>
      <c r="EC10" s="583" t="s">
        <v>252</v>
      </c>
      <c r="ED10" s="583"/>
      <c r="EE10" s="583"/>
      <c r="EF10" s="583"/>
      <c r="EG10" s="583"/>
      <c r="EH10" s="583"/>
      <c r="EI10" s="584"/>
      <c r="EJ10" s="11"/>
      <c r="EK10" s="11"/>
      <c r="EL10" s="127" t="s">
        <v>12</v>
      </c>
      <c r="EM10" s="582" t="s">
        <v>257</v>
      </c>
      <c r="EN10" s="583"/>
      <c r="EO10" s="583"/>
      <c r="EP10" s="583"/>
      <c r="EQ10" s="583"/>
      <c r="ER10" s="583"/>
      <c r="ES10" s="584"/>
      <c r="ET10" s="11"/>
      <c r="EU10" s="11"/>
      <c r="EV10" s="127" t="s">
        <v>12</v>
      </c>
      <c r="EW10" s="583"/>
      <c r="EX10" s="583"/>
      <c r="EY10" s="583"/>
      <c r="EZ10" s="583"/>
      <c r="FA10" s="583"/>
      <c r="FB10" s="583"/>
      <c r="FC10" s="584"/>
      <c r="FD10" s="11"/>
      <c r="FE10" s="11"/>
      <c r="FF10" s="127" t="s">
        <v>12</v>
      </c>
      <c r="FG10" s="582" t="s">
        <v>264</v>
      </c>
      <c r="FH10" s="583"/>
      <c r="FI10" s="583"/>
      <c r="FJ10" s="583"/>
      <c r="FK10" s="583"/>
      <c r="FL10" s="583"/>
      <c r="FM10" s="584"/>
      <c r="FN10" s="11"/>
      <c r="FO10" s="11"/>
      <c r="FP10" s="127" t="s">
        <v>12</v>
      </c>
      <c r="FQ10" s="583"/>
      <c r="FR10" s="583"/>
      <c r="FS10" s="583"/>
      <c r="FT10" s="583"/>
      <c r="FU10" s="583"/>
      <c r="FV10" s="583"/>
      <c r="FW10" s="584"/>
      <c r="FX10" s="11"/>
      <c r="FY10" s="11"/>
      <c r="FZ10" s="127" t="s">
        <v>12</v>
      </c>
      <c r="GA10" s="582" t="s">
        <v>256</v>
      </c>
      <c r="GB10" s="583"/>
      <c r="GC10" s="583"/>
      <c r="GD10" s="583"/>
      <c r="GE10" s="583"/>
      <c r="GF10" s="583"/>
      <c r="GG10" s="584"/>
      <c r="GH10" s="11"/>
      <c r="GI10" s="11"/>
      <c r="GJ10" s="127" t="s">
        <v>12</v>
      </c>
      <c r="GK10" s="582"/>
      <c r="GL10" s="583"/>
      <c r="GM10" s="583"/>
      <c r="GN10" s="583"/>
      <c r="GO10" s="583"/>
      <c r="GP10" s="583"/>
      <c r="GQ10" s="584"/>
      <c r="GR10" s="11"/>
      <c r="GS10" s="11"/>
      <c r="GT10" s="127" t="s">
        <v>12</v>
      </c>
      <c r="GU10" s="582" t="s">
        <v>329</v>
      </c>
      <c r="GV10" s="583"/>
      <c r="GW10" s="583"/>
      <c r="GX10" s="583"/>
      <c r="GY10" s="583"/>
      <c r="GZ10" s="583"/>
      <c r="HA10" s="584"/>
      <c r="HB10" s="11"/>
      <c r="HC10" s="11"/>
      <c r="HD10" s="127" t="s">
        <v>12</v>
      </c>
      <c r="HE10" s="582" t="s">
        <v>353</v>
      </c>
      <c r="HF10" s="583"/>
      <c r="HG10" s="583"/>
      <c r="HH10" s="583"/>
      <c r="HI10" s="583"/>
      <c r="HJ10" s="583"/>
      <c r="HK10" s="584"/>
      <c r="HL10" s="11"/>
      <c r="HM10" s="11"/>
      <c r="HN10" s="127" t="s">
        <v>12</v>
      </c>
      <c r="HO10" s="582"/>
      <c r="HP10" s="583"/>
      <c r="HQ10" s="583"/>
      <c r="HR10" s="583"/>
      <c r="HS10" s="583"/>
      <c r="HT10" s="583"/>
      <c r="HU10" s="584"/>
      <c r="HV10" s="11"/>
      <c r="HW10" s="11"/>
      <c r="HX10" s="127" t="s">
        <v>12</v>
      </c>
      <c r="HY10" s="582" t="s">
        <v>331</v>
      </c>
      <c r="HZ10" s="583"/>
      <c r="IA10" s="583"/>
      <c r="IB10" s="583"/>
      <c r="IC10" s="583"/>
      <c r="ID10" s="583"/>
      <c r="IE10" s="584"/>
      <c r="IF10" s="11"/>
      <c r="IG10" s="11"/>
      <c r="IH10" s="127" t="s">
        <v>12</v>
      </c>
      <c r="II10" s="582" t="s">
        <v>366</v>
      </c>
      <c r="IJ10" s="583"/>
      <c r="IK10" s="583"/>
      <c r="IL10" s="583"/>
      <c r="IM10" s="583"/>
      <c r="IN10" s="583"/>
      <c r="IO10" s="584"/>
      <c r="IP10" s="11"/>
      <c r="IQ10" s="11"/>
    </row>
    <row xmlns:x14ac="http://schemas.microsoft.com/office/spreadsheetml/2009/9/ac" r="11" s="2" customFormat="true" ht="15.6" customHeight="true" x14ac:dyDescent="0.25">
      <c r="A11" s="402" t="str">
        <f ca="true">IF(ISBLANK('Data Summary'!A13),"",'Data Summary'!A13)</f>
        <v>CRI_2009_EMIS</v>
      </c>
      <c r="B11" s="127"/>
      <c r="C11" s="104" t="s">
        <v>120</v>
      </c>
      <c r="D11" s="53"/>
      <c r="E11" s="53"/>
      <c r="F11" s="53"/>
      <c r="G11" s="53"/>
      <c r="H11" s="53"/>
      <c r="I11" s="103"/>
      <c r="J11" s="11"/>
      <c r="K11" s="11"/>
      <c r="L11" s="127"/>
      <c r="M11" s="104" t="s">
        <v>120</v>
      </c>
      <c r="N11" s="102"/>
      <c r="O11" s="102"/>
      <c r="P11" s="102"/>
      <c r="Q11" s="102"/>
      <c r="R11" s="102"/>
      <c r="S11" s="103"/>
      <c r="T11" s="11"/>
      <c r="U11" s="11"/>
      <c r="V11" s="127"/>
      <c r="W11" s="104" t="s">
        <v>120</v>
      </c>
      <c r="X11" s="102"/>
      <c r="Y11" s="102"/>
      <c r="Z11" s="102"/>
      <c r="AA11" s="102"/>
      <c r="AB11" s="102"/>
      <c r="AC11" s="103"/>
      <c r="AD11" s="11"/>
      <c r="AE11" s="11"/>
      <c r="AF11" s="127"/>
      <c r="AG11" s="104" t="s">
        <v>120</v>
      </c>
      <c r="AH11" s="102"/>
      <c r="AI11" s="102"/>
      <c r="AJ11" s="102"/>
      <c r="AK11" s="102"/>
      <c r="AL11" s="102"/>
      <c r="AM11" s="103"/>
      <c r="AN11" s="11"/>
      <c r="AO11" s="11"/>
      <c r="AP11" s="127"/>
      <c r="AQ11" s="104" t="s">
        <v>120</v>
      </c>
      <c r="AR11" s="106"/>
      <c r="AS11" s="106"/>
      <c r="AT11" s="106"/>
      <c r="AU11" s="106"/>
      <c r="AV11" s="106"/>
      <c r="AW11" s="113"/>
      <c r="AX11" s="11"/>
      <c r="AY11" s="11"/>
      <c r="AZ11" s="127"/>
      <c r="BA11" s="104" t="s">
        <v>120</v>
      </c>
      <c r="BB11" s="52"/>
      <c r="BC11" s="52"/>
      <c r="BD11" s="52"/>
      <c r="BE11" s="52"/>
      <c r="BF11" s="52"/>
      <c r="BG11" s="138"/>
      <c r="BH11" s="11"/>
      <c r="BI11" s="11"/>
      <c r="BJ11" s="127"/>
      <c r="BK11" s="104" t="s">
        <v>120</v>
      </c>
      <c r="BL11" s="53"/>
      <c r="BM11" s="102"/>
      <c r="BN11" s="102"/>
      <c r="BO11" s="102"/>
      <c r="BP11" s="102"/>
      <c r="BQ11" s="103"/>
      <c r="BR11" s="11"/>
      <c r="BS11" s="11"/>
      <c r="BT11" s="127"/>
      <c r="BU11" s="104" t="s">
        <v>120</v>
      </c>
      <c r="BV11" s="102"/>
      <c r="BW11" s="102"/>
      <c r="BX11" s="102"/>
      <c r="BY11" s="102"/>
      <c r="BZ11" s="102"/>
      <c r="CA11" s="103"/>
      <c r="CB11" s="11"/>
      <c r="CC11" s="11"/>
      <c r="CD11" s="127"/>
      <c r="CE11" s="104" t="s">
        <v>120</v>
      </c>
      <c r="CF11" s="53"/>
      <c r="CG11" s="102"/>
      <c r="CH11" s="102"/>
      <c r="CI11" s="102"/>
      <c r="CJ11" s="53"/>
      <c r="CK11" s="100"/>
      <c r="CL11" s="11"/>
      <c r="CM11" s="11"/>
      <c r="CN11" s="127"/>
      <c r="CO11" s="104" t="s">
        <v>120</v>
      </c>
      <c r="CP11" s="102"/>
      <c r="CQ11" s="102"/>
      <c r="CR11" s="102"/>
      <c r="CS11" s="102"/>
      <c r="CT11" s="102"/>
      <c r="CU11" s="103"/>
      <c r="CV11" s="11"/>
      <c r="CW11" s="11"/>
      <c r="CX11" s="127"/>
      <c r="CY11" s="104" t="s">
        <v>120</v>
      </c>
      <c r="CZ11" s="106"/>
      <c r="DA11" s="106"/>
      <c r="DB11" s="106"/>
      <c r="DC11" s="106"/>
      <c r="DD11" s="106"/>
      <c r="DE11" s="113"/>
      <c r="DF11" s="11"/>
      <c r="DG11" s="11"/>
      <c r="DH11" s="127"/>
      <c r="DI11" s="104" t="s">
        <v>120</v>
      </c>
      <c r="DJ11" s="52" t="s">
        <v>168</v>
      </c>
      <c r="DK11" s="52" t="s">
        <v>168</v>
      </c>
      <c r="DL11" s="52" t="s">
        <v>168</v>
      </c>
      <c r="DM11" s="52" t="s">
        <v>168</v>
      </c>
      <c r="DN11" s="52" t="s">
        <v>168</v>
      </c>
      <c r="DO11" s="138" t="s">
        <v>168</v>
      </c>
      <c r="DP11" s="11"/>
      <c r="DQ11" s="11"/>
      <c r="DR11" s="127"/>
      <c r="DS11" s="104" t="s">
        <v>120</v>
      </c>
      <c r="DT11" s="52" t="s">
        <v>168</v>
      </c>
      <c r="DU11" s="52" t="s">
        <v>168</v>
      </c>
      <c r="DV11" s="52" t="s">
        <v>168</v>
      </c>
      <c r="DW11" s="52" t="s">
        <v>168</v>
      </c>
      <c r="DX11" s="52" t="s">
        <v>168</v>
      </c>
      <c r="DY11" s="138" t="s">
        <v>168</v>
      </c>
      <c r="DZ11" s="11"/>
      <c r="EA11" s="11"/>
      <c r="EB11" s="127"/>
      <c r="EC11" s="104" t="s">
        <v>120</v>
      </c>
      <c r="ED11" s="52" t="s">
        <v>168</v>
      </c>
      <c r="EE11" s="52" t="s">
        <v>168</v>
      </c>
      <c r="EF11" s="52" t="s">
        <v>168</v>
      </c>
      <c r="EG11" s="52" t="s">
        <v>168</v>
      </c>
      <c r="EH11" s="52" t="s">
        <v>168</v>
      </c>
      <c r="EI11" s="138"/>
      <c r="EJ11" s="11"/>
      <c r="EK11" s="11"/>
      <c r="EL11" s="127"/>
      <c r="EM11" s="104" t="s">
        <v>120</v>
      </c>
      <c r="EN11" s="52"/>
      <c r="EO11" s="52"/>
      <c r="EP11" s="52"/>
      <c r="EQ11" s="52"/>
      <c r="ER11" s="52"/>
      <c r="ES11" s="138"/>
      <c r="ET11" s="11"/>
      <c r="EU11" s="11"/>
      <c r="EV11" s="127"/>
      <c r="EW11" s="104" t="s">
        <v>120</v>
      </c>
      <c r="EX11" s="52" t="s">
        <v>168</v>
      </c>
      <c r="EY11" s="52" t="s">
        <v>168</v>
      </c>
      <c r="EZ11" s="52" t="s">
        <v>168</v>
      </c>
      <c r="FA11" s="52" t="s">
        <v>168</v>
      </c>
      <c r="FB11" s="52" t="s">
        <v>168</v>
      </c>
      <c r="FC11" s="138" t="s">
        <v>168</v>
      </c>
      <c r="FD11" s="11"/>
      <c r="FE11" s="11"/>
      <c r="FF11" s="127"/>
      <c r="FG11" s="104" t="s">
        <v>120</v>
      </c>
      <c r="FH11" s="52"/>
      <c r="FI11" s="52"/>
      <c r="FJ11" s="52"/>
      <c r="FK11" s="52"/>
      <c r="FL11" s="52"/>
      <c r="FM11" s="138"/>
      <c r="FN11" s="11"/>
      <c r="FO11" s="11"/>
      <c r="FP11" s="127"/>
      <c r="FQ11" s="104" t="s">
        <v>120</v>
      </c>
      <c r="FR11" s="52" t="s">
        <v>168</v>
      </c>
      <c r="FS11" s="52" t="s">
        <v>168</v>
      </c>
      <c r="FT11" s="52" t="s">
        <v>168</v>
      </c>
      <c r="FU11" s="52" t="s">
        <v>168</v>
      </c>
      <c r="FV11" s="52" t="s">
        <v>168</v>
      </c>
      <c r="FW11" s="138" t="s">
        <v>168</v>
      </c>
      <c r="FX11" s="11"/>
      <c r="FY11" s="11"/>
      <c r="FZ11" s="127"/>
      <c r="GA11" s="104" t="s">
        <v>120</v>
      </c>
      <c r="GB11" s="52"/>
      <c r="GC11" s="52"/>
      <c r="GD11" s="52"/>
      <c r="GE11" s="52"/>
      <c r="GF11" s="52"/>
      <c r="GG11" s="138"/>
      <c r="GH11" s="11"/>
      <c r="GI11" s="11"/>
      <c r="GJ11" s="127"/>
      <c r="GK11" s="104" t="s">
        <v>120</v>
      </c>
      <c r="GL11" s="52" t="s">
        <v>168</v>
      </c>
      <c r="GM11" s="52" t="s">
        <v>168</v>
      </c>
      <c r="GN11" s="52" t="s">
        <v>168</v>
      </c>
      <c r="GO11" s="52" t="s">
        <v>168</v>
      </c>
      <c r="GP11" s="52" t="s">
        <v>168</v>
      </c>
      <c r="GQ11" s="138" t="s">
        <v>168</v>
      </c>
      <c r="GR11" s="11"/>
      <c r="GS11" s="11"/>
      <c r="GT11" s="127"/>
      <c r="GU11" s="104" t="s">
        <v>120</v>
      </c>
      <c r="GV11" s="52"/>
      <c r="GW11" s="52"/>
      <c r="GX11" s="52"/>
      <c r="GY11" s="52"/>
      <c r="GZ11" s="52"/>
      <c r="HA11" s="138"/>
      <c r="HB11" s="11"/>
      <c r="HC11" s="11"/>
      <c r="HD11" s="127"/>
      <c r="HE11" s="104" t="s">
        <v>120</v>
      </c>
      <c r="HF11" s="52"/>
      <c r="HG11" s="52"/>
      <c r="HH11" s="52"/>
      <c r="HI11" s="52"/>
      <c r="HJ11" s="52"/>
      <c r="HK11" s="138"/>
      <c r="HL11" s="11"/>
      <c r="HM11" s="11"/>
      <c r="HN11" s="127"/>
      <c r="HO11" s="104" t="s">
        <v>120</v>
      </c>
      <c r="HP11" s="52" t="s">
        <v>168</v>
      </c>
      <c r="HQ11" s="52" t="s">
        <v>168</v>
      </c>
      <c r="HR11" s="52" t="s">
        <v>168</v>
      </c>
      <c r="HS11" s="52" t="s">
        <v>168</v>
      </c>
      <c r="HT11" s="52" t="s">
        <v>168</v>
      </c>
      <c r="HU11" s="138" t="s">
        <v>168</v>
      </c>
      <c r="HV11" s="11"/>
      <c r="HW11" s="11"/>
      <c r="HX11" s="127"/>
      <c r="HY11" s="104" t="s">
        <v>120</v>
      </c>
      <c r="HZ11" s="52"/>
      <c r="IA11" s="52"/>
      <c r="IB11" s="52"/>
      <c r="IC11" s="52"/>
      <c r="ID11" s="52"/>
      <c r="IE11" s="138"/>
      <c r="IF11" s="11"/>
      <c r="IG11" s="11"/>
      <c r="IH11" s="127"/>
      <c r="II11" s="104" t="s">
        <v>120</v>
      </c>
      <c r="IJ11" s="52"/>
      <c r="IK11" s="52"/>
      <c r="IL11" s="52"/>
      <c r="IM11" s="52"/>
      <c r="IN11" s="52"/>
      <c r="IO11" s="138"/>
      <c r="IP11" s="11"/>
      <c r="IQ11" s="11"/>
    </row>
    <row xmlns:x14ac="http://schemas.microsoft.com/office/spreadsheetml/2009/9/ac" r="12" s="2" customFormat="true" ht="15" customHeight="true" x14ac:dyDescent="0.25">
      <c r="A12" s="402" t="str">
        <f ca="true">IF(ISBLANK('Data Summary'!A14),"",'Data Summary'!A14)</f>
        <v>CRI_2010_EMIS</v>
      </c>
      <c r="B12" s="127"/>
      <c r="C12" s="104" t="s">
        <v>126</v>
      </c>
      <c r="D12" s="53" t="s">
        <v>168</v>
      </c>
      <c r="E12" s="53"/>
      <c r="F12" s="53"/>
      <c r="G12" s="53"/>
      <c r="H12" s="53" t="s">
        <v>168</v>
      </c>
      <c r="I12" s="100" t="s">
        <v>168</v>
      </c>
      <c r="J12" s="11"/>
      <c r="K12" s="11"/>
      <c r="L12" s="127"/>
      <c r="M12" s="104" t="s">
        <v>126</v>
      </c>
      <c r="N12" s="53" t="s">
        <v>168</v>
      </c>
      <c r="O12" s="53"/>
      <c r="P12" s="53"/>
      <c r="Q12" s="53"/>
      <c r="R12" s="53" t="s">
        <v>168</v>
      </c>
      <c r="S12" s="100" t="s">
        <v>168</v>
      </c>
      <c r="T12" s="11"/>
      <c r="U12" s="11"/>
      <c r="V12" s="127"/>
      <c r="W12" s="104" t="s">
        <v>126</v>
      </c>
      <c r="X12" s="53" t="s">
        <v>168</v>
      </c>
      <c r="Y12" s="53"/>
      <c r="Z12" s="53"/>
      <c r="AA12" s="53"/>
      <c r="AB12" s="53" t="s">
        <v>168</v>
      </c>
      <c r="AC12" s="100" t="s">
        <v>168</v>
      </c>
      <c r="AD12" s="11"/>
      <c r="AE12" s="11"/>
      <c r="AF12" s="127"/>
      <c r="AG12" s="104" t="s">
        <v>126</v>
      </c>
      <c r="AH12" s="53" t="s">
        <v>168</v>
      </c>
      <c r="AI12" s="53"/>
      <c r="AJ12" s="53"/>
      <c r="AK12" s="53"/>
      <c r="AL12" s="53" t="s">
        <v>168</v>
      </c>
      <c r="AM12" s="100" t="s">
        <v>168</v>
      </c>
      <c r="AN12" s="11"/>
      <c r="AO12" s="11"/>
      <c r="AP12" s="127"/>
      <c r="AQ12" s="104" t="s">
        <v>126</v>
      </c>
      <c r="AR12" s="53"/>
      <c r="AS12" s="53"/>
      <c r="AT12" s="53"/>
      <c r="AU12" s="53"/>
      <c r="AV12" s="53"/>
      <c r="AW12" s="100"/>
      <c r="AX12" s="11"/>
      <c r="AY12" s="11"/>
      <c r="AZ12" s="127"/>
      <c r="BA12" s="104" t="s">
        <v>126</v>
      </c>
      <c r="BB12" s="53" t="s">
        <v>168</v>
      </c>
      <c r="BC12" s="53"/>
      <c r="BD12" s="53"/>
      <c r="BE12" s="53"/>
      <c r="BF12" s="53" t="s">
        <v>168</v>
      </c>
      <c r="BG12" s="100" t="s">
        <v>168</v>
      </c>
      <c r="BH12" s="11"/>
      <c r="BI12" s="11"/>
      <c r="BJ12" s="127"/>
      <c r="BK12" s="104" t="s">
        <v>126</v>
      </c>
      <c r="BL12" s="53" t="s">
        <v>168</v>
      </c>
      <c r="BM12" s="53"/>
      <c r="BN12" s="53"/>
      <c r="BO12" s="53"/>
      <c r="BP12" s="53" t="s">
        <v>168</v>
      </c>
      <c r="BQ12" s="100" t="s">
        <v>168</v>
      </c>
      <c r="BR12" s="11"/>
      <c r="BS12" s="11"/>
      <c r="BT12" s="127"/>
      <c r="BU12" s="104" t="s">
        <v>126</v>
      </c>
      <c r="BV12" s="53" t="s">
        <v>168</v>
      </c>
      <c r="BW12" s="53"/>
      <c r="BX12" s="53"/>
      <c r="BY12" s="53"/>
      <c r="BZ12" s="53" t="s">
        <v>168</v>
      </c>
      <c r="CA12" s="100" t="s">
        <v>168</v>
      </c>
      <c r="CB12" s="11"/>
      <c r="CC12" s="11"/>
      <c r="CD12" s="127"/>
      <c r="CE12" s="104" t="s">
        <v>126</v>
      </c>
      <c r="CF12" s="53" t="s">
        <v>168</v>
      </c>
      <c r="CG12" s="53"/>
      <c r="CH12" s="53"/>
      <c r="CI12" s="53"/>
      <c r="CJ12" s="53" t="s">
        <v>168</v>
      </c>
      <c r="CK12" s="100" t="s">
        <v>168</v>
      </c>
      <c r="CL12" s="11"/>
      <c r="CM12" s="11"/>
      <c r="CN12" s="127"/>
      <c r="CO12" s="104" t="s">
        <v>126</v>
      </c>
      <c r="CP12" s="53" t="s">
        <v>168</v>
      </c>
      <c r="CQ12" s="53"/>
      <c r="CR12" s="53"/>
      <c r="CS12" s="53"/>
      <c r="CT12" s="53" t="s">
        <v>168</v>
      </c>
      <c r="CU12" s="100" t="s">
        <v>168</v>
      </c>
      <c r="CV12" s="11"/>
      <c r="CW12" s="11"/>
      <c r="CX12" s="127"/>
      <c r="CY12" s="104" t="s">
        <v>126</v>
      </c>
      <c r="CZ12" s="53"/>
      <c r="DA12" s="53"/>
      <c r="DB12" s="53"/>
      <c r="DC12" s="53"/>
      <c r="DD12" s="53"/>
      <c r="DE12" s="100"/>
      <c r="DF12" s="11"/>
      <c r="DG12" s="11"/>
      <c r="DH12" s="127"/>
      <c r="DI12" s="104" t="s">
        <v>126</v>
      </c>
      <c r="DJ12" s="53" t="s">
        <v>168</v>
      </c>
      <c r="DK12" s="53" t="s">
        <v>168</v>
      </c>
      <c r="DL12" s="53" t="s">
        <v>168</v>
      </c>
      <c r="DM12" s="53" t="s">
        <v>168</v>
      </c>
      <c r="DN12" s="53" t="s">
        <v>168</v>
      </c>
      <c r="DO12" s="100" t="s">
        <v>168</v>
      </c>
      <c r="DP12" s="11"/>
      <c r="DQ12" s="11"/>
      <c r="DR12" s="127"/>
      <c r="DS12" s="104" t="s">
        <v>126</v>
      </c>
      <c r="DT12" s="53" t="s">
        <v>168</v>
      </c>
      <c r="DU12" s="53" t="s">
        <v>168</v>
      </c>
      <c r="DV12" s="53" t="s">
        <v>168</v>
      </c>
      <c r="DW12" s="53" t="s">
        <v>168</v>
      </c>
      <c r="DX12" s="53" t="s">
        <v>168</v>
      </c>
      <c r="DY12" s="100" t="s">
        <v>168</v>
      </c>
      <c r="DZ12" s="11"/>
      <c r="EA12" s="11"/>
      <c r="EB12" s="127"/>
      <c r="EC12" s="104" t="s">
        <v>126</v>
      </c>
      <c r="ED12" s="53" t="s">
        <v>168</v>
      </c>
      <c r="EE12" s="53" t="s">
        <v>168</v>
      </c>
      <c r="EF12" s="53" t="s">
        <v>168</v>
      </c>
      <c r="EG12" s="53" t="s">
        <v>168</v>
      </c>
      <c r="EH12" s="53" t="s">
        <v>168</v>
      </c>
      <c r="EI12" s="100"/>
      <c r="EJ12" s="11"/>
      <c r="EK12" s="11"/>
      <c r="EL12" s="127"/>
      <c r="EM12" s="104" t="s">
        <v>126</v>
      </c>
      <c r="EN12" s="53"/>
      <c r="EO12" s="53"/>
      <c r="EP12" s="53"/>
      <c r="EQ12" s="53"/>
      <c r="ER12" s="53"/>
      <c r="ES12" s="100"/>
      <c r="ET12" s="11"/>
      <c r="EU12" s="11"/>
      <c r="EV12" s="127"/>
      <c r="EW12" s="104" t="s">
        <v>126</v>
      </c>
      <c r="EX12" s="53" t="s">
        <v>168</v>
      </c>
      <c r="EY12" s="53" t="s">
        <v>168</v>
      </c>
      <c r="EZ12" s="53" t="s">
        <v>168</v>
      </c>
      <c r="FA12" s="53" t="s">
        <v>168</v>
      </c>
      <c r="FB12" s="53" t="s">
        <v>168</v>
      </c>
      <c r="FC12" s="100" t="s">
        <v>168</v>
      </c>
      <c r="FD12" s="11"/>
      <c r="FE12" s="11"/>
      <c r="FF12" s="127"/>
      <c r="FG12" s="104" t="s">
        <v>126</v>
      </c>
      <c r="FH12" s="53"/>
      <c r="FI12" s="53"/>
      <c r="FJ12" s="53"/>
      <c r="FK12" s="53"/>
      <c r="FL12" s="53"/>
      <c r="FM12" s="100"/>
      <c r="FN12" s="11"/>
      <c r="FO12" s="11"/>
      <c r="FP12" s="127"/>
      <c r="FQ12" s="104" t="s">
        <v>126</v>
      </c>
      <c r="FR12" s="53" t="s">
        <v>168</v>
      </c>
      <c r="FS12" s="53" t="s">
        <v>168</v>
      </c>
      <c r="FT12" s="53" t="s">
        <v>168</v>
      </c>
      <c r="FU12" s="53" t="s">
        <v>168</v>
      </c>
      <c r="FV12" s="53" t="s">
        <v>168</v>
      </c>
      <c r="FW12" s="100" t="s">
        <v>168</v>
      </c>
      <c r="FX12" s="11"/>
      <c r="FY12" s="11"/>
      <c r="FZ12" s="127"/>
      <c r="GA12" s="104" t="s">
        <v>126</v>
      </c>
      <c r="GB12" s="53"/>
      <c r="GC12" s="53"/>
      <c r="GD12" s="53"/>
      <c r="GE12" s="53"/>
      <c r="GF12" s="53"/>
      <c r="GG12" s="100"/>
      <c r="GH12" s="11"/>
      <c r="GI12" s="11"/>
      <c r="GJ12" s="127"/>
      <c r="GK12" s="104" t="s">
        <v>126</v>
      </c>
      <c r="GL12" s="53" t="s">
        <v>168</v>
      </c>
      <c r="GM12" s="53" t="s">
        <v>168</v>
      </c>
      <c r="GN12" s="53" t="s">
        <v>168</v>
      </c>
      <c r="GO12" s="53" t="s">
        <v>168</v>
      </c>
      <c r="GP12" s="53" t="s">
        <v>168</v>
      </c>
      <c r="GQ12" s="100" t="s">
        <v>168</v>
      </c>
      <c r="GR12" s="11"/>
      <c r="GS12" s="11"/>
      <c r="GT12" s="127"/>
      <c r="GU12" s="104" t="s">
        <v>126</v>
      </c>
      <c r="GV12" s="53"/>
      <c r="GW12" s="53"/>
      <c r="GX12" s="53"/>
      <c r="GY12" s="53"/>
      <c r="GZ12" s="53"/>
      <c r="HA12" s="100"/>
      <c r="HB12" s="11"/>
      <c r="HC12" s="11"/>
      <c r="HD12" s="127"/>
      <c r="HE12" s="104" t="s">
        <v>126</v>
      </c>
      <c r="HF12" s="53"/>
      <c r="HG12" s="53"/>
      <c r="HH12" s="53"/>
      <c r="HI12" s="53"/>
      <c r="HJ12" s="53"/>
      <c r="HK12" s="100"/>
      <c r="HL12" s="11"/>
      <c r="HM12" s="11"/>
      <c r="HN12" s="127"/>
      <c r="HO12" s="104" t="s">
        <v>126</v>
      </c>
      <c r="HP12" s="53" t="s">
        <v>168</v>
      </c>
      <c r="HQ12" s="53" t="s">
        <v>168</v>
      </c>
      <c r="HR12" s="53" t="s">
        <v>168</v>
      </c>
      <c r="HS12" s="53" t="s">
        <v>168</v>
      </c>
      <c r="HT12" s="53" t="s">
        <v>168</v>
      </c>
      <c r="HU12" s="100" t="s">
        <v>168</v>
      </c>
      <c r="HV12" s="11"/>
      <c r="HW12" s="11"/>
      <c r="HX12" s="127"/>
      <c r="HY12" s="104" t="s">
        <v>126</v>
      </c>
      <c r="HZ12" s="53"/>
      <c r="IA12" s="53"/>
      <c r="IB12" s="53"/>
      <c r="IC12" s="53"/>
      <c r="ID12" s="53"/>
      <c r="IE12" s="100"/>
      <c r="IF12" s="11"/>
      <c r="IG12" s="11"/>
      <c r="IH12" s="127"/>
      <c r="II12" s="104" t="s">
        <v>126</v>
      </c>
      <c r="IJ12" s="53"/>
      <c r="IK12" s="53"/>
      <c r="IL12" s="53"/>
      <c r="IM12" s="53"/>
      <c r="IN12" s="53"/>
      <c r="IO12" s="100"/>
      <c r="IP12" s="11"/>
      <c r="IQ12" s="11"/>
    </row>
    <row xmlns:x14ac="http://schemas.microsoft.com/office/spreadsheetml/2009/9/ac" r="13" s="2" customFormat="true" ht="15" customHeight="true" x14ac:dyDescent="0.25">
      <c r="A13" s="402" t="str">
        <f ca="true">IF(ISBLANK('Data Summary'!A15),"",'Data Summary'!A15)</f>
        <v>CRI_2011_EMIS</v>
      </c>
      <c r="B13" s="127"/>
      <c r="C13" s="104" t="s">
        <v>103</v>
      </c>
      <c r="D13" s="53"/>
      <c r="E13" s="53"/>
      <c r="F13" s="53"/>
      <c r="G13" s="53"/>
      <c r="H13" s="53"/>
      <c r="I13" s="100"/>
      <c r="J13" s="11"/>
      <c r="K13" s="11"/>
      <c r="L13" s="127"/>
      <c r="M13" s="104" t="s">
        <v>103</v>
      </c>
      <c r="N13" s="53"/>
      <c r="O13" s="53"/>
      <c r="P13" s="53"/>
      <c r="Q13" s="53"/>
      <c r="R13" s="53"/>
      <c r="S13" s="100"/>
      <c r="T13" s="11"/>
      <c r="U13" s="11"/>
      <c r="V13" s="127"/>
      <c r="W13" s="104" t="s">
        <v>103</v>
      </c>
      <c r="X13" s="53"/>
      <c r="Y13" s="53"/>
      <c r="Z13" s="53"/>
      <c r="AA13" s="53"/>
      <c r="AB13" s="53"/>
      <c r="AC13" s="100"/>
      <c r="AD13" s="11"/>
      <c r="AE13" s="11"/>
      <c r="AF13" s="127"/>
      <c r="AG13" s="104" t="s">
        <v>103</v>
      </c>
      <c r="AH13" s="53"/>
      <c r="AI13" s="53"/>
      <c r="AJ13" s="53"/>
      <c r="AK13" s="53"/>
      <c r="AL13" s="53"/>
      <c r="AM13" s="100"/>
      <c r="AN13" s="11"/>
      <c r="AO13" s="11"/>
      <c r="AP13" s="127"/>
      <c r="AQ13" s="104" t="s">
        <v>103</v>
      </c>
      <c r="AR13" s="53"/>
      <c r="AS13" s="53"/>
      <c r="AT13" s="53"/>
      <c r="AU13" s="53"/>
      <c r="AV13" s="53"/>
      <c r="AW13" s="100"/>
      <c r="AX13" s="11"/>
      <c r="AY13" s="11"/>
      <c r="AZ13" s="127"/>
      <c r="BA13" s="104" t="s">
        <v>103</v>
      </c>
      <c r="BB13" s="53"/>
      <c r="BC13" s="53"/>
      <c r="BD13" s="53"/>
      <c r="BE13" s="53"/>
      <c r="BF13" s="53"/>
      <c r="BG13" s="100"/>
      <c r="BH13" s="11"/>
      <c r="BI13" s="11"/>
      <c r="BJ13" s="127"/>
      <c r="BK13" s="104" t="s">
        <v>103</v>
      </c>
      <c r="BL13" s="53"/>
      <c r="BM13" s="53"/>
      <c r="BN13" s="53"/>
      <c r="BO13" s="53"/>
      <c r="BP13" s="53"/>
      <c r="BQ13" s="100"/>
      <c r="BR13" s="11"/>
      <c r="BS13" s="11"/>
      <c r="BT13" s="127"/>
      <c r="BU13" s="104" t="s">
        <v>103</v>
      </c>
      <c r="BV13" s="53"/>
      <c r="BW13" s="53"/>
      <c r="BX13" s="53"/>
      <c r="BY13" s="53"/>
      <c r="BZ13" s="53"/>
      <c r="CA13" s="100"/>
      <c r="CB13" s="11"/>
      <c r="CC13" s="11"/>
      <c r="CD13" s="127"/>
      <c r="CE13" s="104" t="s">
        <v>103</v>
      </c>
      <c r="CF13" s="53"/>
      <c r="CG13" s="53"/>
      <c r="CH13" s="53"/>
      <c r="CI13" s="53"/>
      <c r="CJ13" s="53"/>
      <c r="CK13" s="100"/>
      <c r="CL13" s="11"/>
      <c r="CM13" s="11"/>
      <c r="CN13" s="127"/>
      <c r="CO13" s="104" t="s">
        <v>103</v>
      </c>
      <c r="CP13" s="53"/>
      <c r="CQ13" s="53"/>
      <c r="CR13" s="53"/>
      <c r="CS13" s="53"/>
      <c r="CT13" s="53"/>
      <c r="CU13" s="100"/>
      <c r="CV13" s="11"/>
      <c r="CW13" s="11"/>
      <c r="CX13" s="127"/>
      <c r="CY13" s="104" t="s">
        <v>103</v>
      </c>
      <c r="CZ13" s="53"/>
      <c r="DA13" s="53"/>
      <c r="DB13" s="53"/>
      <c r="DC13" s="53"/>
      <c r="DD13" s="53"/>
      <c r="DE13" s="100"/>
      <c r="DF13" s="11"/>
      <c r="DG13" s="11"/>
      <c r="DH13" s="127"/>
      <c r="DI13" s="104" t="s">
        <v>103</v>
      </c>
      <c r="DJ13" s="53"/>
      <c r="DK13" s="53"/>
      <c r="DL13" s="53"/>
      <c r="DM13" s="53"/>
      <c r="DN13" s="53"/>
      <c r="DO13" s="100"/>
      <c r="DP13" s="11"/>
      <c r="DQ13" s="11"/>
      <c r="DR13" s="127"/>
      <c r="DS13" s="104" t="s">
        <v>103</v>
      </c>
      <c r="DT13" s="53"/>
      <c r="DU13" s="53"/>
      <c r="DV13" s="53"/>
      <c r="DW13" s="53"/>
      <c r="DX13" s="53"/>
      <c r="DY13" s="100"/>
      <c r="DZ13" s="11"/>
      <c r="EA13" s="11"/>
      <c r="EB13" s="127"/>
      <c r="EC13" s="104" t="s">
        <v>103</v>
      </c>
      <c r="ED13" s="53"/>
      <c r="EE13" s="53"/>
      <c r="EF13" s="53"/>
      <c r="EG13" s="53"/>
      <c r="EH13" s="53"/>
      <c r="EI13" s="100"/>
      <c r="EJ13" s="11"/>
      <c r="EK13" s="11"/>
      <c r="EL13" s="127"/>
      <c r="EM13" s="104" t="s">
        <v>103</v>
      </c>
      <c r="EN13" s="53" t="s">
        <v>168</v>
      </c>
      <c r="EO13" s="53"/>
      <c r="EP13" s="53"/>
      <c r="EQ13" s="53"/>
      <c r="ER13" s="53" t="s">
        <v>168</v>
      </c>
      <c r="ES13" s="100" t="s">
        <v>168</v>
      </c>
      <c r="ET13" s="11"/>
      <c r="EU13" s="11"/>
      <c r="EV13" s="127"/>
      <c r="EW13" s="104" t="s">
        <v>103</v>
      </c>
      <c r="EX13" s="53"/>
      <c r="EY13" s="53"/>
      <c r="EZ13" s="53"/>
      <c r="FA13" s="53"/>
      <c r="FB13" s="53"/>
      <c r="FC13" s="100"/>
      <c r="FD13" s="11"/>
      <c r="FE13" s="11"/>
      <c r="FF13" s="127"/>
      <c r="FG13" s="104" t="s">
        <v>103</v>
      </c>
      <c r="FH13" s="53" t="s">
        <v>168</v>
      </c>
      <c r="FI13" s="53"/>
      <c r="FJ13" s="53"/>
      <c r="FK13" s="53"/>
      <c r="FL13" s="53" t="s">
        <v>168</v>
      </c>
      <c r="FM13" s="100"/>
      <c r="FN13" s="11"/>
      <c r="FO13" s="11"/>
      <c r="FP13" s="127"/>
      <c r="FQ13" s="104" t="s">
        <v>103</v>
      </c>
      <c r="FR13" s="53"/>
      <c r="FS13" s="53"/>
      <c r="FT13" s="53"/>
      <c r="FU13" s="53"/>
      <c r="FV13" s="53"/>
      <c r="FW13" s="100"/>
      <c r="FX13" s="11"/>
      <c r="FY13" s="11"/>
      <c r="FZ13" s="127"/>
      <c r="GA13" s="104" t="s">
        <v>103</v>
      </c>
      <c r="GB13" s="53" t="s">
        <v>168</v>
      </c>
      <c r="GC13" s="53"/>
      <c r="GD13" s="53"/>
      <c r="GE13" s="53"/>
      <c r="GF13" s="53" t="s">
        <v>168</v>
      </c>
      <c r="GG13" s="100" t="s">
        <v>168</v>
      </c>
      <c r="GH13" s="11"/>
      <c r="GI13" s="11"/>
      <c r="GJ13" s="127"/>
      <c r="GK13" s="104" t="s">
        <v>103</v>
      </c>
      <c r="GL13" s="53"/>
      <c r="GM13" s="53"/>
      <c r="GN13" s="53"/>
      <c r="GO13" s="53"/>
      <c r="GP13" s="53"/>
      <c r="GQ13" s="100"/>
      <c r="GR13" s="11"/>
      <c r="GS13" s="11"/>
      <c r="GT13" s="127"/>
      <c r="GU13" s="104" t="s">
        <v>103</v>
      </c>
      <c r="GV13" s="53" t="s">
        <v>168</v>
      </c>
      <c r="GW13" s="53"/>
      <c r="GX13" s="53"/>
      <c r="GY13" s="53"/>
      <c r="GZ13" s="53" t="s">
        <v>168</v>
      </c>
      <c r="HA13" s="100" t="s">
        <v>168</v>
      </c>
      <c r="HB13" s="11"/>
      <c r="HC13" s="11"/>
      <c r="HD13" s="127"/>
      <c r="HE13" s="104" t="s">
        <v>103</v>
      </c>
      <c r="HF13" s="53"/>
      <c r="HG13" s="53"/>
      <c r="HH13" s="53"/>
      <c r="HI13" s="53"/>
      <c r="HJ13" s="53"/>
      <c r="HK13" s="100"/>
      <c r="HL13" s="11"/>
      <c r="HM13" s="11"/>
      <c r="HN13" s="127"/>
      <c r="HO13" s="104" t="s">
        <v>103</v>
      </c>
      <c r="HP13" s="53"/>
      <c r="HQ13" s="53"/>
      <c r="HR13" s="53"/>
      <c r="HS13" s="53"/>
      <c r="HT13" s="53"/>
      <c r="HU13" s="100"/>
      <c r="HV13" s="11"/>
      <c r="HW13" s="11"/>
      <c r="HX13" s="127"/>
      <c r="HY13" s="104" t="s">
        <v>103</v>
      </c>
      <c r="HZ13" s="53" t="s">
        <v>168</v>
      </c>
      <c r="IA13" s="53"/>
      <c r="IB13" s="53"/>
      <c r="IC13" s="53"/>
      <c r="ID13" s="53" t="s">
        <v>168</v>
      </c>
      <c r="IE13" s="100" t="s">
        <v>168</v>
      </c>
      <c r="IF13" s="11"/>
      <c r="IG13" s="11"/>
      <c r="IH13" s="127"/>
      <c r="II13" s="104" t="s">
        <v>103</v>
      </c>
      <c r="IJ13" s="53"/>
      <c r="IK13" s="53"/>
      <c r="IL13" s="53"/>
      <c r="IM13" s="53"/>
      <c r="IN13" s="53"/>
      <c r="IO13" s="100"/>
      <c r="IP13" s="11"/>
      <c r="IQ13" s="11"/>
    </row>
    <row xmlns:x14ac="http://schemas.microsoft.com/office/spreadsheetml/2009/9/ac" r="14" ht="15.75" customHeight="true" x14ac:dyDescent="0.25">
      <c r="A14" s="402" t="str">
        <f ca="true">IF(ISBLANK('Data Summary'!A16),"",'Data Summary'!A16)</f>
        <v>CRI_2013_LLECE</v>
      </c>
      <c r="B14" s="128"/>
      <c r="C14" s="94" t="s">
        <v>23</v>
      </c>
      <c r="D14" s="10"/>
      <c r="E14" s="10"/>
      <c r="F14" s="10"/>
      <c r="G14" s="72"/>
      <c r="H14" s="73"/>
      <c r="I14" s="74"/>
      <c r="J14" s="11"/>
      <c r="K14" s="11"/>
      <c r="L14" s="128"/>
      <c r="M14" s="94" t="s">
        <v>23</v>
      </c>
      <c r="N14" s="10"/>
      <c r="O14" s="10"/>
      <c r="P14" s="10"/>
      <c r="Q14" s="72"/>
      <c r="R14" s="73"/>
      <c r="S14" s="74"/>
      <c r="T14" s="11"/>
      <c r="U14" s="11"/>
      <c r="V14" s="128"/>
      <c r="W14" s="94" t="s">
        <v>23</v>
      </c>
      <c r="X14" s="10"/>
      <c r="Y14" s="10"/>
      <c r="Z14" s="10"/>
      <c r="AA14" s="72"/>
      <c r="AB14" s="73"/>
      <c r="AC14" s="74"/>
      <c r="AD14" s="11"/>
      <c r="AE14" s="11"/>
      <c r="AF14" s="128"/>
      <c r="AG14" s="94" t="s">
        <v>23</v>
      </c>
      <c r="AH14" s="10"/>
      <c r="AI14" s="10"/>
      <c r="AJ14" s="10"/>
      <c r="AK14" s="72"/>
      <c r="AL14" s="73"/>
      <c r="AM14" s="74"/>
      <c r="AN14" s="11"/>
      <c r="AO14" s="11"/>
      <c r="AP14" s="128"/>
      <c r="AQ14" s="94" t="s">
        <v>23</v>
      </c>
      <c r="AR14" s="10"/>
      <c r="AS14" s="10"/>
      <c r="AT14" s="10"/>
      <c r="AU14" s="72"/>
      <c r="AV14" s="73"/>
      <c r="AW14" s="74"/>
      <c r="AX14" s="11"/>
      <c r="AY14" s="11"/>
      <c r="AZ14" s="128"/>
      <c r="BA14" s="94" t="s">
        <v>23</v>
      </c>
      <c r="BB14" s="10"/>
      <c r="BC14" s="10"/>
      <c r="BD14" s="10"/>
      <c r="BE14" s="72"/>
      <c r="BF14" s="73"/>
      <c r="BG14" s="74"/>
      <c r="BH14" s="11"/>
      <c r="BI14" s="11"/>
      <c r="BJ14" s="128"/>
      <c r="BK14" s="94" t="s">
        <v>23</v>
      </c>
      <c r="BL14" s="10"/>
      <c r="BM14" s="10"/>
      <c r="BN14" s="10"/>
      <c r="BO14" s="72"/>
      <c r="BP14" s="73"/>
      <c r="BQ14" s="74"/>
      <c r="BR14" s="11"/>
      <c r="BS14" s="11"/>
      <c r="BT14" s="128"/>
      <c r="BU14" s="94" t="s">
        <v>23</v>
      </c>
      <c r="BV14" s="10"/>
      <c r="BW14" s="10"/>
      <c r="BX14" s="10"/>
      <c r="BY14" s="72"/>
      <c r="BZ14" s="73"/>
      <c r="CA14" s="74"/>
      <c r="CB14" s="11"/>
      <c r="CC14" s="11"/>
      <c r="CD14" s="128"/>
      <c r="CE14" s="94" t="s">
        <v>23</v>
      </c>
      <c r="CF14" s="10"/>
      <c r="CG14" s="10"/>
      <c r="CH14" s="10"/>
      <c r="CI14" s="72"/>
      <c r="CJ14" s="73"/>
      <c r="CK14" s="74"/>
      <c r="CL14" s="11"/>
      <c r="CM14" s="11"/>
      <c r="CN14" s="128"/>
      <c r="CO14" s="94" t="s">
        <v>23</v>
      </c>
      <c r="CP14" s="10"/>
      <c r="CQ14" s="10"/>
      <c r="CR14" s="10"/>
      <c r="CS14" s="72"/>
      <c r="CT14" s="73"/>
      <c r="CU14" s="74"/>
      <c r="CV14" s="11"/>
      <c r="CW14" s="11"/>
      <c r="CX14" s="128"/>
      <c r="CY14" s="94" t="s">
        <v>23</v>
      </c>
      <c r="CZ14" s="10"/>
      <c r="DA14" s="10"/>
      <c r="DB14" s="10"/>
      <c r="DC14" s="72"/>
      <c r="DD14" s="73"/>
      <c r="DE14" s="74"/>
      <c r="DF14" s="11"/>
      <c r="DG14" s="11"/>
      <c r="DH14" s="128"/>
      <c r="DI14" s="94" t="s">
        <v>23</v>
      </c>
      <c r="DJ14" s="10"/>
      <c r="DK14" s="10"/>
      <c r="DL14" s="10"/>
      <c r="DM14" s="72"/>
      <c r="DN14" s="73"/>
      <c r="DO14" s="74"/>
      <c r="DP14" s="11"/>
      <c r="DQ14" s="11"/>
      <c r="DR14" s="128"/>
      <c r="DS14" s="94" t="s">
        <v>23</v>
      </c>
      <c r="DT14" s="10"/>
      <c r="DU14" s="10"/>
      <c r="DV14" s="10"/>
      <c r="DW14" s="72"/>
      <c r="DX14" s="73"/>
      <c r="DY14" s="74"/>
      <c r="DZ14" s="11"/>
      <c r="EA14" s="11"/>
      <c r="EB14" s="128"/>
      <c r="EC14" s="94" t="s">
        <v>23</v>
      </c>
      <c r="ED14" s="10"/>
      <c r="EE14" s="10"/>
      <c r="EF14" s="10"/>
      <c r="EG14" s="72"/>
      <c r="EH14" s="73"/>
      <c r="EI14" s="74"/>
      <c r="EJ14" s="11"/>
      <c r="EK14" s="11"/>
      <c r="EL14" s="128"/>
      <c r="EM14" s="94" t="s">
        <v>23</v>
      </c>
      <c r="EN14" s="10"/>
      <c r="EO14" s="10"/>
      <c r="EP14" s="10"/>
      <c r="EQ14" s="72"/>
      <c r="ER14" s="73"/>
      <c r="ES14" s="74"/>
      <c r="ET14" s="11"/>
      <c r="EU14" s="11"/>
      <c r="EV14" s="128"/>
      <c r="EW14" s="94" t="s">
        <v>23</v>
      </c>
      <c r="EX14" s="10"/>
      <c r="EY14" s="10"/>
      <c r="EZ14" s="10"/>
      <c r="FA14" s="72"/>
      <c r="FB14" s="73"/>
      <c r="FC14" s="74"/>
      <c r="FD14" s="11"/>
      <c r="FE14" s="11"/>
      <c r="FF14" s="128"/>
      <c r="FG14" s="94" t="s">
        <v>23</v>
      </c>
      <c r="FH14" s="10"/>
      <c r="FI14" s="10"/>
      <c r="FJ14" s="10"/>
      <c r="FK14" s="72"/>
      <c r="FL14" s="73"/>
      <c r="FM14" s="74"/>
      <c r="FN14" s="11"/>
      <c r="FO14" s="11"/>
      <c r="FP14" s="128"/>
      <c r="FQ14" s="94" t="s">
        <v>23</v>
      </c>
      <c r="FR14" s="10"/>
      <c r="FS14" s="10"/>
      <c r="FT14" s="10"/>
      <c r="FU14" s="72"/>
      <c r="FV14" s="73"/>
      <c r="FW14" s="74"/>
      <c r="FX14" s="11"/>
      <c r="FY14" s="11"/>
      <c r="FZ14" s="128"/>
      <c r="GA14" s="94" t="s">
        <v>23</v>
      </c>
      <c r="GB14" s="10"/>
      <c r="GC14" s="10"/>
      <c r="GD14" s="10"/>
      <c r="GE14" s="72"/>
      <c r="GF14" s="73"/>
      <c r="GG14" s="74"/>
      <c r="GH14" s="11"/>
      <c r="GI14" s="11"/>
      <c r="GJ14" s="128"/>
      <c r="GK14" s="94" t="s">
        <v>23</v>
      </c>
      <c r="GL14" s="10">
        <v>5108</v>
      </c>
      <c r="GM14" s="10">
        <v>2753</v>
      </c>
      <c r="GN14" s="10">
        <v>2355</v>
      </c>
      <c r="GO14" s="72">
        <v>188</v>
      </c>
      <c r="GP14" s="73">
        <v>4032</v>
      </c>
      <c r="GQ14" s="74">
        <v>888</v>
      </c>
      <c r="GR14" s="11"/>
      <c r="GS14" s="11"/>
      <c r="GT14" s="128"/>
      <c r="GU14" s="94" t="s">
        <v>23</v>
      </c>
      <c r="GV14" s="10"/>
      <c r="GW14" s="10"/>
      <c r="GX14" s="10"/>
      <c r="GY14" s="72"/>
      <c r="GZ14" s="73"/>
      <c r="HA14" s="74"/>
      <c r="HB14" s="11"/>
      <c r="HC14" s="11"/>
      <c r="HD14" s="128"/>
      <c r="HE14" s="94" t="s">
        <v>23</v>
      </c>
      <c r="HF14" s="10" t="s">
        <v>346</v>
      </c>
      <c r="HG14" s="10" t="s">
        <v>346</v>
      </c>
      <c r="HH14" s="10" t="s">
        <v>346</v>
      </c>
      <c r="HI14" s="72" t="s">
        <v>346</v>
      </c>
      <c r="HJ14" s="73" t="s">
        <v>346</v>
      </c>
      <c r="HK14" s="74" t="s">
        <v>346</v>
      </c>
      <c r="HL14" s="11"/>
      <c r="HM14" s="11"/>
      <c r="HN14" s="128"/>
      <c r="HO14" s="94" t="s">
        <v>23</v>
      </c>
      <c r="HP14" s="10">
        <v>5156</v>
      </c>
      <c r="HQ14" s="10">
        <v>2753</v>
      </c>
      <c r="HR14" s="10">
        <v>2403</v>
      </c>
      <c r="HS14" s="72">
        <v>214</v>
      </c>
      <c r="HT14" s="73">
        <v>4035</v>
      </c>
      <c r="HU14" s="74">
        <v>907</v>
      </c>
      <c r="HV14" s="11"/>
      <c r="HW14" s="11"/>
      <c r="HX14" s="128"/>
      <c r="HY14" s="94" t="s">
        <v>23</v>
      </c>
      <c r="HZ14" s="10"/>
      <c r="IA14" s="10"/>
      <c r="IB14" s="10"/>
      <c r="IC14" s="72"/>
      <c r="ID14" s="73"/>
      <c r="IE14" s="74"/>
      <c r="IF14" s="11"/>
      <c r="IG14" s="11"/>
      <c r="IH14" s="128"/>
      <c r="II14" s="94" t="s">
        <v>23</v>
      </c>
      <c r="IJ14" s="10" t="s">
        <v>346</v>
      </c>
      <c r="IK14" s="10" t="s">
        <v>346</v>
      </c>
      <c r="IL14" s="10" t="s">
        <v>346</v>
      </c>
      <c r="IM14" s="72" t="s">
        <v>346</v>
      </c>
      <c r="IN14" s="73" t="s">
        <v>346</v>
      </c>
      <c r="IO14" s="74" t="s">
        <v>346</v>
      </c>
      <c r="IP14" s="11"/>
      <c r="IQ14" s="11"/>
    </row>
    <row xmlns:x14ac="http://schemas.microsoft.com/office/spreadsheetml/2009/9/ac" r="15" ht="15.75" customHeight="true" thickBot="true" x14ac:dyDescent="0.3">
      <c r="A15" s="402" t="str">
        <f ca="true">IF(ISBLANK('Data Summary'!A17),"",'Data Summary'!A17)</f>
        <v>CRI_2014_EMIS</v>
      </c>
      <c r="B15" s="129"/>
      <c r="C15" s="95" t="s">
        <v>20</v>
      </c>
      <c r="D15" s="76">
        <f>H15+I15</f>
        <v>4544</v>
      </c>
      <c r="E15" s="76"/>
      <c r="F15" s="76"/>
      <c r="G15" s="76">
        <v>159</v>
      </c>
      <c r="H15" s="76">
        <v>3935</v>
      </c>
      <c r="I15" s="83">
        <v>609</v>
      </c>
      <c r="J15" s="25"/>
      <c r="K15" s="25"/>
      <c r="L15" s="129"/>
      <c r="M15" s="95" t="s">
        <v>20</v>
      </c>
      <c r="N15" s="76">
        <f>R15+S15</f>
        <v>4625</v>
      </c>
      <c r="O15" s="81"/>
      <c r="P15" s="81"/>
      <c r="Q15" s="82">
        <v>160</v>
      </c>
      <c r="R15" s="81">
        <v>3971</v>
      </c>
      <c r="S15" s="83">
        <v>654</v>
      </c>
      <c r="T15" s="25"/>
      <c r="U15" s="25"/>
      <c r="V15" s="129"/>
      <c r="W15" s="95" t="s">
        <v>20</v>
      </c>
      <c r="X15" s="76">
        <f>AB15+AC15</f>
        <v>4715</v>
      </c>
      <c r="Y15" s="81"/>
      <c r="Z15" s="81"/>
      <c r="AA15" s="82">
        <v>170</v>
      </c>
      <c r="AB15" s="81">
        <v>4007</v>
      </c>
      <c r="AC15" s="83">
        <v>708</v>
      </c>
      <c r="AD15" s="25"/>
      <c r="AE15" s="25"/>
      <c r="AF15" s="129"/>
      <c r="AG15" s="95" t="s">
        <v>20</v>
      </c>
      <c r="AH15" s="76">
        <f>AL15+AM15</f>
        <v>4778</v>
      </c>
      <c r="AI15" s="81"/>
      <c r="AJ15" s="81"/>
      <c r="AK15" s="82">
        <v>180</v>
      </c>
      <c r="AL15" s="81">
        <v>4026</v>
      </c>
      <c r="AM15" s="83">
        <v>752</v>
      </c>
      <c r="AN15" s="25"/>
      <c r="AO15" s="25"/>
      <c r="AP15" s="129"/>
      <c r="AQ15" s="95" t="s">
        <v>20</v>
      </c>
      <c r="AR15" s="76"/>
      <c r="AS15" s="81"/>
      <c r="AT15" s="81"/>
      <c r="AU15" s="82"/>
      <c r="AV15" s="81"/>
      <c r="AW15" s="83"/>
      <c r="AX15" s="25"/>
      <c r="AY15" s="25"/>
      <c r="AZ15" s="129"/>
      <c r="BA15" s="95" t="s">
        <v>20</v>
      </c>
      <c r="BB15" s="76">
        <f>BF15+BG15</f>
        <v>4826</v>
      </c>
      <c r="BC15" s="81"/>
      <c r="BD15" s="81"/>
      <c r="BE15" s="82">
        <v>181</v>
      </c>
      <c r="BF15" s="81">
        <v>4034</v>
      </c>
      <c r="BG15" s="83">
        <v>792</v>
      </c>
      <c r="BH15" s="25"/>
      <c r="BI15" s="25"/>
      <c r="BJ15" s="129"/>
      <c r="BK15" s="95" t="s">
        <v>20</v>
      </c>
      <c r="BL15" s="76">
        <f>BP15+BQ15</f>
        <v>4854</v>
      </c>
      <c r="BM15" s="81"/>
      <c r="BN15" s="81"/>
      <c r="BO15" s="82">
        <v>183</v>
      </c>
      <c r="BP15" s="81">
        <v>4044</v>
      </c>
      <c r="BQ15" s="83">
        <v>810</v>
      </c>
      <c r="BR15" s="25"/>
      <c r="BS15" s="25"/>
      <c r="BT15" s="129"/>
      <c r="BU15" s="95" t="s">
        <v>20</v>
      </c>
      <c r="BV15" s="76">
        <f>BZ15+CA15</f>
        <v>4901</v>
      </c>
      <c r="BW15" s="81"/>
      <c r="BX15" s="81"/>
      <c r="BY15" s="82">
        <v>184</v>
      </c>
      <c r="BZ15" s="81">
        <v>4071</v>
      </c>
      <c r="CA15" s="83">
        <v>830</v>
      </c>
      <c r="CB15" s="25"/>
      <c r="CC15" s="25"/>
      <c r="CD15" s="129"/>
      <c r="CE15" s="95" t="s">
        <v>20</v>
      </c>
      <c r="CF15" s="76">
        <f>CJ15+CK15</f>
        <v>4920</v>
      </c>
      <c r="CG15" s="81"/>
      <c r="CH15" s="81"/>
      <c r="CI15" s="82">
        <v>190</v>
      </c>
      <c r="CJ15" s="81">
        <v>4077</v>
      </c>
      <c r="CK15" s="83">
        <v>843</v>
      </c>
      <c r="CL15" s="25"/>
      <c r="CM15" s="25"/>
      <c r="CN15" s="129"/>
      <c r="CO15" s="95" t="s">
        <v>20</v>
      </c>
      <c r="CP15" s="76">
        <f>CT15+CU15</f>
        <v>4939</v>
      </c>
      <c r="CQ15" s="81"/>
      <c r="CR15" s="81"/>
      <c r="CS15" s="82">
        <v>186</v>
      </c>
      <c r="CT15" s="81">
        <v>4070</v>
      </c>
      <c r="CU15" s="83">
        <v>869</v>
      </c>
      <c r="CV15" s="25"/>
      <c r="CW15" s="25"/>
      <c r="CX15" s="129"/>
      <c r="CY15" s="95" t="s">
        <v>20</v>
      </c>
      <c r="CZ15" s="76"/>
      <c r="DA15" s="81"/>
      <c r="DB15" s="81"/>
      <c r="DC15" s="82"/>
      <c r="DD15" s="81"/>
      <c r="DE15" s="83"/>
      <c r="DF15" s="25"/>
      <c r="DG15" s="25"/>
      <c r="DH15" s="129"/>
      <c r="DI15" s="95" t="s">
        <v>20</v>
      </c>
      <c r="DJ15" s="76">
        <v>5069</v>
      </c>
      <c r="DK15" s="76">
        <v>2756</v>
      </c>
      <c r="DL15" s="76">
        <v>2313</v>
      </c>
      <c r="DM15" s="76">
        <v>176</v>
      </c>
      <c r="DN15" s="76">
        <v>4034</v>
      </c>
      <c r="DO15" s="83">
        <v>859</v>
      </c>
      <c r="DP15" s="25"/>
      <c r="DQ15" s="25"/>
      <c r="DR15" s="129"/>
      <c r="DS15" s="95" t="s">
        <v>20</v>
      </c>
      <c r="DT15" s="76">
        <v>5078</v>
      </c>
      <c r="DU15" s="76">
        <v>2763</v>
      </c>
      <c r="DV15" s="76">
        <v>2315</v>
      </c>
      <c r="DW15" s="76">
        <v>171</v>
      </c>
      <c r="DX15" s="76">
        <v>4040</v>
      </c>
      <c r="DY15" s="83">
        <v>867</v>
      </c>
      <c r="DZ15" s="25"/>
      <c r="EA15" s="25"/>
      <c r="EB15" s="129"/>
      <c r="EC15" s="95" t="s">
        <v>20</v>
      </c>
      <c r="ED15" s="76">
        <v>5098</v>
      </c>
      <c r="EE15" s="76">
        <v>2762</v>
      </c>
      <c r="EF15" s="76">
        <v>2336</v>
      </c>
      <c r="EG15" s="76">
        <v>169</v>
      </c>
      <c r="EH15" s="76">
        <v>4048</v>
      </c>
      <c r="EI15" s="83">
        <v>881</v>
      </c>
      <c r="EJ15" s="25"/>
      <c r="EK15" s="25"/>
      <c r="EL15" s="129"/>
      <c r="EM15" s="95" t="s">
        <v>20</v>
      </c>
      <c r="EN15" s="76"/>
      <c r="EO15" s="76"/>
      <c r="EP15" s="76"/>
      <c r="EQ15" s="76"/>
      <c r="ER15" s="76"/>
      <c r="ES15" s="83"/>
      <c r="ET15" s="25"/>
      <c r="EU15" s="25"/>
      <c r="EV15" s="129"/>
      <c r="EW15" s="95" t="s">
        <v>20</v>
      </c>
      <c r="EX15" s="76">
        <v>5057</v>
      </c>
      <c r="EY15" s="76">
        <v>2749</v>
      </c>
      <c r="EZ15" s="76">
        <v>2308</v>
      </c>
      <c r="FA15" s="76">
        <v>145</v>
      </c>
      <c r="FB15" s="76">
        <v>4031</v>
      </c>
      <c r="FC15" s="83">
        <v>881</v>
      </c>
      <c r="FD15" s="25"/>
      <c r="FE15" s="25"/>
      <c r="FF15" s="129"/>
      <c r="FG15" s="95" t="s">
        <v>20</v>
      </c>
      <c r="FH15" s="76"/>
      <c r="FI15" s="76"/>
      <c r="FJ15" s="76"/>
      <c r="FK15" s="76"/>
      <c r="FL15" s="76"/>
      <c r="FM15" s="83"/>
      <c r="FN15" s="25"/>
      <c r="FO15" s="25"/>
      <c r="FP15" s="129"/>
      <c r="FQ15" s="95" t="s">
        <v>20</v>
      </c>
      <c r="FR15" s="76">
        <v>5093</v>
      </c>
      <c r="FS15" s="76">
        <v>2753</v>
      </c>
      <c r="FT15" s="76">
        <v>2340</v>
      </c>
      <c r="FU15" s="76">
        <v>174</v>
      </c>
      <c r="FV15" s="76">
        <v>4031</v>
      </c>
      <c r="FW15" s="83">
        <v>888</v>
      </c>
      <c r="FX15" s="25"/>
      <c r="FY15" s="25"/>
      <c r="FZ15" s="129"/>
      <c r="GA15" s="95" t="s">
        <v>20</v>
      </c>
      <c r="GB15" s="76"/>
      <c r="GC15" s="76"/>
      <c r="GD15" s="76"/>
      <c r="GE15" s="76"/>
      <c r="GF15" s="76"/>
      <c r="GG15" s="83"/>
      <c r="GH15" s="25"/>
      <c r="GI15" s="25"/>
      <c r="GJ15" s="129"/>
      <c r="GK15" s="95" t="s">
        <v>20</v>
      </c>
      <c r="GL15" s="76">
        <v>5108</v>
      </c>
      <c r="GM15" s="76">
        <v>2753</v>
      </c>
      <c r="GN15" s="76">
        <v>2355</v>
      </c>
      <c r="GO15" s="76">
        <v>188</v>
      </c>
      <c r="GP15" s="76">
        <v>4032</v>
      </c>
      <c r="GQ15" s="83">
        <v>888</v>
      </c>
      <c r="GR15" s="25"/>
      <c r="GS15" s="25"/>
      <c r="GT15" s="129"/>
      <c r="GU15" s="95" t="s">
        <v>20</v>
      </c>
      <c r="GV15" s="76"/>
      <c r="GW15" s="76"/>
      <c r="GX15" s="76"/>
      <c r="GY15" s="76"/>
      <c r="GZ15" s="76"/>
      <c r="HA15" s="83"/>
      <c r="HB15" s="25"/>
      <c r="HC15" s="25"/>
      <c r="HD15" s="129"/>
      <c r="HE15" s="95" t="s">
        <v>20</v>
      </c>
      <c r="HF15" s="76">
        <v>210</v>
      </c>
      <c r="HG15" s="76">
        <v>149</v>
      </c>
      <c r="HH15" s="76">
        <v>61</v>
      </c>
      <c r="HI15" s="76" t="s">
        <v>346</v>
      </c>
      <c r="HJ15" s="76">
        <v>210</v>
      </c>
      <c r="HK15" s="83">
        <v>64</v>
      </c>
      <c r="HL15" s="25"/>
      <c r="HM15" s="25"/>
      <c r="HN15" s="129"/>
      <c r="HO15" s="95" t="s">
        <v>20</v>
      </c>
      <c r="HP15" s="76">
        <v>5156</v>
      </c>
      <c r="HQ15" s="76">
        <v>2753</v>
      </c>
      <c r="HR15" s="76">
        <v>2403</v>
      </c>
      <c r="HS15" s="76">
        <v>214</v>
      </c>
      <c r="HT15" s="76">
        <v>4035</v>
      </c>
      <c r="HU15" s="83">
        <v>907</v>
      </c>
      <c r="HV15" s="25"/>
      <c r="HW15" s="25"/>
      <c r="HX15" s="129"/>
      <c r="HY15" s="95" t="s">
        <v>20</v>
      </c>
      <c r="HZ15" s="76"/>
      <c r="IA15" s="76"/>
      <c r="IB15" s="76"/>
      <c r="IC15" s="76"/>
      <c r="ID15" s="76"/>
      <c r="IE15" s="83"/>
      <c r="IF15" s="25"/>
      <c r="IG15" s="25"/>
      <c r="IH15" s="129"/>
      <c r="II15" s="95" t="s">
        <v>20</v>
      </c>
      <c r="IJ15" s="76">
        <v>4918</v>
      </c>
      <c r="IK15" s="76"/>
      <c r="IL15" s="76"/>
      <c r="IM15" s="76"/>
      <c r="IN15" s="76">
        <v>4026</v>
      </c>
      <c r="IO15" s="83">
        <v>892</v>
      </c>
      <c r="IP15" s="25"/>
      <c r="IQ15" s="25"/>
    </row>
    <row xmlns:x14ac="http://schemas.microsoft.com/office/spreadsheetml/2009/9/ac" r="16" s="3" customFormat="true" x14ac:dyDescent="0.25">
      <c r="A16" s="402" t="str">
        <f ca="true">IF(ISBLANK('Data Summary'!A18),"",'Data Summary'!A18)</f>
        <v>CRI_2015_EMIS</v>
      </c>
      <c r="B16" s="130"/>
      <c r="L16" s="130"/>
      <c r="V16" s="130"/>
      <c r="AF16" s="130"/>
      <c r="AP16" s="130"/>
      <c r="AZ16" s="130"/>
      <c r="BA16" s="130"/>
      <c r="BB16" s="130"/>
      <c r="BC16" s="130"/>
      <c r="BD16" s="130"/>
      <c r="BE16" s="130"/>
      <c r="BF16" s="130"/>
      <c r="BG16" s="130"/>
      <c r="BJ16" s="130"/>
      <c r="BT16" s="130"/>
      <c r="CD16" s="130"/>
      <c r="CN16" s="130"/>
      <c r="CX16" s="130"/>
      <c r="DH16" s="130"/>
      <c r="DR16" s="130"/>
      <c r="EB16" s="130"/>
      <c r="EL16" s="130"/>
      <c r="EV16" s="130"/>
      <c r="FF16" s="130"/>
      <c r="FP16" s="130"/>
      <c r="FZ16" s="130"/>
      <c r="GJ16" s="130"/>
      <c r="GT16" s="130"/>
      <c r="HD16" s="130"/>
      <c r="HN16" s="130"/>
      <c r="HX16" s="130"/>
      <c r="IH16" s="130"/>
    </row>
    <row xmlns:x14ac="http://schemas.microsoft.com/office/spreadsheetml/2009/9/ac" r="17" s="3" customFormat="true" x14ac:dyDescent="0.25">
      <c r="A17" s="402" t="str">
        <f ca="true">IF(ISBLANK('Data Summary'!A19),"",'Data Summary'!A19)</f>
        <v>CRI_2016_EMIS</v>
      </c>
      <c r="B17" s="130"/>
      <c r="L17" s="130"/>
      <c r="V17" s="130"/>
      <c r="AF17" s="130"/>
      <c r="AP17" s="130"/>
      <c r="AZ17" s="130"/>
      <c r="BA17" s="130"/>
      <c r="BB17" s="130"/>
      <c r="BC17" s="130"/>
      <c r="BD17" s="130"/>
      <c r="BE17" s="130"/>
      <c r="BF17" s="130"/>
      <c r="BG17" s="130"/>
      <c r="BJ17" s="130"/>
      <c r="BT17" s="130"/>
      <c r="CD17" s="130"/>
      <c r="CN17" s="130"/>
      <c r="CX17" s="130"/>
      <c r="DH17" s="130"/>
      <c r="DR17" s="130"/>
      <c r="EB17" s="130"/>
      <c r="EL17" s="130"/>
      <c r="EV17" s="130"/>
      <c r="FF17" s="130"/>
      <c r="FP17" s="130"/>
      <c r="FZ17" s="130"/>
      <c r="GJ17" s="130"/>
      <c r="GT17" s="130"/>
      <c r="HD17" s="130"/>
      <c r="HN17" s="130"/>
      <c r="HX17" s="130"/>
      <c r="IH17" s="130"/>
    </row>
    <row xmlns:x14ac="http://schemas.microsoft.com/office/spreadsheetml/2009/9/ac" r="18" s="3" customFormat="true" x14ac:dyDescent="0.25">
      <c r="A18" s="402" t="str">
        <f ca="true">IF(ISBLANK('Data Summary'!A20),"",'Data Summary'!A20)</f>
        <v>CRI_2016_UIS</v>
      </c>
      <c r="B18" s="130"/>
      <c r="L18" s="130"/>
      <c r="V18" s="130"/>
      <c r="AF18" s="130"/>
      <c r="AP18" s="130"/>
      <c r="AZ18" s="130"/>
      <c r="BA18" s="130"/>
      <c r="BB18" s="130"/>
      <c r="BC18" s="130"/>
      <c r="BD18" s="130"/>
      <c r="BE18" s="130"/>
      <c r="BF18" s="130"/>
      <c r="BG18" s="130"/>
      <c r="BJ18" s="130"/>
      <c r="BT18" s="130"/>
      <c r="CD18" s="130"/>
      <c r="CN18" s="130"/>
      <c r="CX18" s="130"/>
      <c r="DH18" s="130"/>
      <c r="DR18" s="130"/>
      <c r="EB18" s="130"/>
      <c r="EL18" s="130"/>
      <c r="EV18" s="130"/>
      <c r="FF18" s="130"/>
      <c r="FP18" s="130"/>
      <c r="FZ18" s="130"/>
      <c r="GJ18" s="130"/>
      <c r="GT18" s="130"/>
      <c r="HD18" s="130"/>
      <c r="HN18" s="130"/>
      <c r="HX18" s="130"/>
      <c r="IH18" s="130"/>
    </row>
    <row xmlns:x14ac="http://schemas.microsoft.com/office/spreadsheetml/2009/9/ac" r="19" s="3" customFormat="true" x14ac:dyDescent="0.25">
      <c r="A19" s="402" t="str">
        <f ca="true">IF(ISBLANK('Data Summary'!A21),"",'Data Summary'!A21)</f>
        <v>CRI_2017_EMIS</v>
      </c>
      <c r="B19" s="130"/>
      <c r="L19" s="130"/>
      <c r="V19" s="130"/>
      <c r="AF19" s="130"/>
      <c r="AP19" s="130"/>
      <c r="AZ19" s="130"/>
      <c r="BA19" s="130"/>
      <c r="BB19" s="130"/>
      <c r="BC19" s="130"/>
      <c r="BD19" s="130"/>
      <c r="BE19" s="130"/>
      <c r="BF19" s="130"/>
      <c r="BG19" s="130"/>
      <c r="BJ19" s="130"/>
      <c r="BT19" s="130"/>
      <c r="CD19" s="130"/>
      <c r="CN19" s="130"/>
      <c r="CX19" s="130"/>
      <c r="DH19" s="130"/>
      <c r="DR19" s="130"/>
      <c r="EB19" s="130"/>
      <c r="EL19" s="130"/>
      <c r="EV19" s="130"/>
      <c r="FF19" s="130"/>
      <c r="FP19" s="130"/>
      <c r="FZ19" s="130"/>
      <c r="GJ19" s="130"/>
      <c r="GT19" s="130"/>
      <c r="HD19" s="130"/>
      <c r="HN19" s="130"/>
      <c r="HX19" s="130"/>
      <c r="IH19" s="130"/>
    </row>
    <row xmlns:x14ac="http://schemas.microsoft.com/office/spreadsheetml/2009/9/ac" r="20" s="3" customFormat="true" x14ac:dyDescent="0.25">
      <c r="A20" s="402" t="str">
        <f ca="true">IF(ISBLANK('Data Summary'!A22),"",'Data Summary'!A22)</f>
        <v>CRI_2017_UIS</v>
      </c>
      <c r="B20" s="130"/>
      <c r="L20" s="130"/>
      <c r="V20" s="130"/>
      <c r="AF20" s="130"/>
      <c r="AP20" s="130"/>
      <c r="AZ20" s="130"/>
      <c r="BA20" s="130"/>
      <c r="BB20" s="130"/>
      <c r="BC20" s="130"/>
      <c r="BD20" s="130"/>
      <c r="BE20" s="130"/>
      <c r="BF20" s="130"/>
      <c r="BG20" s="130"/>
      <c r="BJ20" s="130"/>
      <c r="BT20" s="130"/>
      <c r="CD20" s="130"/>
      <c r="CN20" s="130"/>
      <c r="CX20" s="130"/>
      <c r="DH20" s="130"/>
      <c r="DR20" s="130"/>
      <c r="EB20" s="130"/>
      <c r="EL20" s="130"/>
      <c r="EV20" s="130"/>
      <c r="FF20" s="130"/>
      <c r="FP20" s="130"/>
      <c r="FZ20" s="130"/>
      <c r="GJ20" s="130"/>
      <c r="GT20" s="130"/>
      <c r="HD20" s="130"/>
      <c r="HN20" s="130"/>
      <c r="HX20" s="130"/>
      <c r="IH20" s="130"/>
    </row>
    <row xmlns:x14ac="http://schemas.microsoft.com/office/spreadsheetml/2009/9/ac" r="21" s="3" customFormat="true" x14ac:dyDescent="0.25">
      <c r="A21" s="402" t="str">
        <f ca="true">IF(ISBLANK('Data Summary'!A23),"",'Data Summary'!A23)</f>
        <v>CRI_2018_EMIS</v>
      </c>
      <c r="B21" s="130"/>
      <c r="L21" s="130"/>
      <c r="V21" s="130"/>
      <c r="AF21" s="130"/>
      <c r="AP21" s="130"/>
      <c r="AZ21" s="130"/>
      <c r="BA21" s="130"/>
      <c r="BB21" s="130"/>
      <c r="BC21" s="130"/>
      <c r="BD21" s="130"/>
      <c r="BE21" s="130"/>
      <c r="BF21" s="130"/>
      <c r="BG21" s="130"/>
      <c r="BJ21" s="130"/>
      <c r="BT21" s="130"/>
      <c r="CD21" s="130"/>
      <c r="CN21" s="130"/>
      <c r="CX21" s="130"/>
      <c r="DH21" s="130"/>
      <c r="DR21" s="130"/>
      <c r="EB21" s="130"/>
      <c r="EL21" s="130"/>
      <c r="EV21" s="130"/>
      <c r="FF21" s="130"/>
      <c r="FP21" s="130"/>
      <c r="FZ21" s="130"/>
      <c r="GJ21" s="130"/>
      <c r="GT21" s="130"/>
      <c r="HD21" s="130"/>
      <c r="HN21" s="130"/>
      <c r="HX21" s="130"/>
      <c r="IH21" s="130"/>
    </row>
    <row xmlns:x14ac="http://schemas.microsoft.com/office/spreadsheetml/2009/9/ac" r="22" s="3" customFormat="true" x14ac:dyDescent="0.25">
      <c r="A22" s="402" t="str">
        <f ca="true">IF(ISBLANK('Data Summary'!A24),"",'Data Summary'!A24)</f>
        <v>CRI_2018_UIS</v>
      </c>
      <c r="B22" s="130"/>
      <c r="L22" s="130"/>
      <c r="V22" s="130"/>
      <c r="AF22" s="130"/>
      <c r="AP22" s="130"/>
      <c r="AZ22" s="130"/>
      <c r="BA22" s="130"/>
      <c r="BB22" s="130"/>
      <c r="BC22" s="130"/>
      <c r="BD22" s="130"/>
      <c r="BE22" s="130"/>
      <c r="BF22" s="130"/>
      <c r="BG22" s="130"/>
      <c r="BJ22" s="130"/>
      <c r="BT22" s="130"/>
      <c r="CD22" s="130"/>
      <c r="CN22" s="130"/>
      <c r="CX22" s="130"/>
      <c r="DH22" s="130"/>
      <c r="DR22" s="130"/>
      <c r="EB22" s="130"/>
      <c r="EL22" s="130"/>
      <c r="EV22" s="130"/>
      <c r="FF22" s="130"/>
      <c r="FP22" s="130"/>
      <c r="FZ22" s="130"/>
      <c r="GJ22" s="130"/>
      <c r="GT22" s="130"/>
      <c r="HD22" s="130"/>
      <c r="HN22" s="130"/>
      <c r="HX22" s="130"/>
      <c r="IH22" s="130"/>
    </row>
    <row xmlns:x14ac="http://schemas.microsoft.com/office/spreadsheetml/2009/9/ac" r="23" s="3" customFormat="true" x14ac:dyDescent="0.25">
      <c r="A23" s="402" t="str">
        <f ca="true">IF(ISBLANK('Data Summary'!A25),"",'Data Summary'!A25)</f>
        <v>CRI_2019_EMIS</v>
      </c>
      <c r="B23" s="130"/>
      <c r="L23" s="130"/>
      <c r="V23" s="130"/>
      <c r="AF23" s="130"/>
      <c r="AP23" s="130"/>
      <c r="AZ23" s="130"/>
      <c r="BA23" s="130"/>
      <c r="BB23" s="130"/>
      <c r="BC23" s="130"/>
      <c r="BD23" s="130"/>
      <c r="BE23" s="130"/>
      <c r="BF23" s="130"/>
      <c r="BG23" s="130"/>
      <c r="BJ23" s="130"/>
      <c r="BT23" s="130"/>
      <c r="CD23" s="130"/>
      <c r="CN23" s="130"/>
      <c r="CX23" s="130"/>
      <c r="DH23" s="130"/>
      <c r="DR23" s="130"/>
      <c r="EB23" s="130"/>
      <c r="EL23" s="130"/>
      <c r="EV23" s="130"/>
      <c r="FF23" s="130"/>
      <c r="FP23" s="130"/>
      <c r="FZ23" s="130"/>
      <c r="GJ23" s="130"/>
      <c r="GT23" s="130"/>
      <c r="HD23" s="130"/>
      <c r="HN23" s="130"/>
      <c r="HX23" s="130"/>
      <c r="IH23" s="130"/>
    </row>
    <row xmlns:x14ac="http://schemas.microsoft.com/office/spreadsheetml/2009/9/ac" r="24" s="3" customFormat="true" x14ac:dyDescent="0.25">
      <c r="A24" s="402" t="str">
        <f ca="true">IF(ISBLANK('Data Summary'!A26),"",'Data Summary'!A26)</f>
        <v>CRI_2019_UIS</v>
      </c>
      <c r="B24" s="130"/>
      <c r="L24" s="130"/>
      <c r="V24" s="130"/>
      <c r="AF24" s="130"/>
      <c r="AP24" s="130"/>
      <c r="AZ24" s="130"/>
      <c r="BA24" s="130"/>
      <c r="BB24" s="130"/>
      <c r="BC24" s="130"/>
      <c r="BD24" s="130"/>
      <c r="BE24" s="130"/>
      <c r="BF24" s="130"/>
      <c r="BG24" s="130"/>
      <c r="BJ24" s="130"/>
      <c r="BT24" s="130"/>
      <c r="CD24" s="130"/>
      <c r="CN24" s="130"/>
      <c r="CX24" s="130"/>
      <c r="DH24" s="130"/>
      <c r="DR24" s="130"/>
      <c r="EB24" s="130"/>
      <c r="EL24" s="130"/>
      <c r="EV24" s="130"/>
      <c r="FF24" s="130"/>
      <c r="FP24" s="130"/>
      <c r="FZ24" s="130"/>
      <c r="GJ24" s="130"/>
      <c r="GT24" s="130"/>
      <c r="HD24" s="130"/>
      <c r="HN24" s="130"/>
      <c r="HX24" s="130"/>
      <c r="IH24" s="130"/>
    </row>
    <row xmlns:x14ac="http://schemas.microsoft.com/office/spreadsheetml/2009/9/ac" r="25" s="3" customFormat="true" x14ac:dyDescent="0.25">
      <c r="A25" s="402" t="str">
        <f ca="true">IF(ISBLANK('Data Summary'!A27),"",'Data Summary'!A27)</f>
        <v>CRI_2019_LLECE</v>
      </c>
      <c r="B25" s="130"/>
      <c r="L25" s="130"/>
      <c r="V25" s="130"/>
      <c r="AF25" s="130"/>
      <c r="AP25" s="130"/>
      <c r="AZ25" s="130"/>
      <c r="BA25" s="130"/>
      <c r="BB25" s="130"/>
      <c r="BC25" s="130"/>
      <c r="BD25" s="130"/>
      <c r="BE25" s="130"/>
      <c r="BF25" s="130"/>
      <c r="BG25" s="130"/>
      <c r="BJ25" s="130"/>
      <c r="BT25" s="130"/>
      <c r="CD25" s="130"/>
      <c r="CN25" s="130"/>
      <c r="CX25" s="130"/>
      <c r="DH25" s="130"/>
      <c r="DR25" s="130"/>
      <c r="EB25" s="130"/>
      <c r="EL25" s="130"/>
      <c r="EV25" s="130"/>
      <c r="FF25" s="130"/>
      <c r="FP25" s="130"/>
      <c r="FZ25" s="130"/>
      <c r="GJ25" s="130"/>
      <c r="GT25" s="130"/>
      <c r="HD25" s="130"/>
      <c r="HN25" s="130"/>
      <c r="HX25" s="130"/>
      <c r="IH25" s="130"/>
    </row>
    <row xmlns:x14ac="http://schemas.microsoft.com/office/spreadsheetml/2009/9/ac" r="26" s="3" customFormat="true" x14ac:dyDescent="0.25">
      <c r="A26" s="402" t="str">
        <f ca="true">IF(ISBLANK('Data Summary'!A28),"",'Data Summary'!A28)</f>
        <v>CRI_2020_EMIS</v>
      </c>
      <c r="B26" s="130"/>
      <c r="L26" s="130"/>
      <c r="V26" s="130"/>
      <c r="AF26" s="130"/>
      <c r="AP26" s="130"/>
      <c r="AZ26" s="130"/>
      <c r="BA26" s="130"/>
      <c r="BB26" s="130"/>
      <c r="BC26" s="130"/>
      <c r="BD26" s="130"/>
      <c r="BE26" s="130"/>
      <c r="BF26" s="130"/>
      <c r="BG26" s="130"/>
      <c r="BJ26" s="130"/>
      <c r="BT26" s="130"/>
      <c r="CD26" s="130"/>
      <c r="CN26" s="130"/>
      <c r="CX26" s="130"/>
      <c r="DH26" s="130"/>
      <c r="DR26" s="130"/>
      <c r="EB26" s="130"/>
      <c r="EL26" s="130"/>
      <c r="EV26" s="130"/>
      <c r="FF26" s="130"/>
      <c r="FP26" s="130"/>
      <c r="FZ26" s="130"/>
      <c r="GJ26" s="130"/>
      <c r="GT26" s="130"/>
      <c r="HD26" s="130"/>
      <c r="HN26" s="130"/>
      <c r="HX26" s="130"/>
      <c r="IH26" s="130"/>
    </row>
    <row xmlns:x14ac="http://schemas.microsoft.com/office/spreadsheetml/2009/9/ac" r="27" s="3" customFormat="true" x14ac:dyDescent="0.25">
      <c r="A27" s="402" t="str">
        <f ca="true">IF(ISBLANK('Data Summary'!A29),"",'Data Summary'!A29)</f>
        <v>CRI_2020_UIS</v>
      </c>
      <c r="B27" s="130"/>
      <c r="L27" s="130"/>
      <c r="V27" s="130"/>
      <c r="AF27" s="130"/>
      <c r="AP27" s="130"/>
      <c r="AZ27" s="130"/>
      <c r="BA27" s="130"/>
      <c r="BB27" s="130"/>
      <c r="BC27" s="130"/>
      <c r="BD27" s="130"/>
      <c r="BE27" s="130"/>
      <c r="BF27" s="130"/>
      <c r="BG27" s="130"/>
      <c r="BJ27" s="130"/>
      <c r="BT27" s="130"/>
      <c r="CD27" s="130"/>
      <c r="CN27" s="130"/>
      <c r="CX27" s="130"/>
      <c r="DH27" s="130"/>
      <c r="DR27" s="130"/>
      <c r="EB27" s="130"/>
      <c r="EL27" s="130"/>
      <c r="EV27" s="130"/>
      <c r="FF27" s="130"/>
      <c r="FP27" s="130"/>
      <c r="FZ27" s="130"/>
      <c r="GJ27" s="130"/>
      <c r="GT27" s="130"/>
      <c r="HD27" s="130"/>
      <c r="HN27" s="130"/>
      <c r="HX27" s="130"/>
      <c r="IH27" s="130"/>
    </row>
    <row xmlns:x14ac="http://schemas.microsoft.com/office/spreadsheetml/2009/9/ac" r="28" s="3" customFormat="true" x14ac:dyDescent="0.25">
      <c r="A28" s="402" t="str">
        <f ca="true">IF(ISBLANK('Data Summary'!A30),"",'Data Summary'!A30)</f>
        <v>CRI_2021_EMIS</v>
      </c>
      <c r="B28" s="130"/>
      <c r="L28" s="130"/>
      <c r="V28" s="130"/>
      <c r="AF28" s="130"/>
      <c r="AP28" s="130"/>
      <c r="AZ28" s="130"/>
      <c r="BA28" s="130"/>
      <c r="BB28" s="130"/>
      <c r="BC28" s="130"/>
      <c r="BD28" s="130"/>
      <c r="BE28" s="130"/>
      <c r="BF28" s="130"/>
      <c r="BG28" s="130"/>
      <c r="BJ28" s="130"/>
      <c r="BT28" s="130"/>
      <c r="CD28" s="130"/>
      <c r="CN28" s="130"/>
      <c r="CX28" s="130"/>
      <c r="DH28" s="130"/>
      <c r="DR28" s="130"/>
      <c r="EB28" s="130"/>
      <c r="EL28" s="130"/>
      <c r="EV28" s="130"/>
      <c r="FF28" s="130"/>
      <c r="FP28" s="130"/>
      <c r="FZ28" s="130"/>
      <c r="GJ28" s="130"/>
      <c r="GT28" s="130"/>
      <c r="HD28" s="130"/>
      <c r="HN28" s="130"/>
      <c r="HX28" s="130"/>
      <c r="IH28" s="130"/>
    </row>
    <row xmlns:x14ac="http://schemas.microsoft.com/office/spreadsheetml/2009/9/ac" r="29" s="3" customFormat="true" x14ac:dyDescent="0.25">
      <c r="A29" s="403" t="str">
        <f ca="true">IF(ISBLANK('Data Summary'!A31),"",'Data Summary'!A31)</f>
        <v/>
      </c>
      <c r="B29" s="130"/>
      <c r="L29" s="130"/>
      <c r="V29" s="130"/>
      <c r="AF29" s="130"/>
      <c r="AP29" s="130"/>
      <c r="AZ29" s="130"/>
      <c r="BA29" s="130"/>
      <c r="BB29" s="130"/>
      <c r="BC29" s="130"/>
      <c r="BD29" s="130"/>
      <c r="BE29" s="130"/>
      <c r="BF29" s="130"/>
      <c r="BG29" s="130"/>
      <c r="BJ29" s="130"/>
      <c r="BT29" s="130"/>
      <c r="CD29" s="130"/>
      <c r="CN29" s="130"/>
      <c r="CX29" s="130"/>
      <c r="DH29" s="130"/>
      <c r="DR29" s="130"/>
      <c r="EB29" s="130"/>
      <c r="EL29" s="130"/>
      <c r="EV29" s="130"/>
      <c r="FF29" s="130"/>
      <c r="FP29" s="130"/>
      <c r="FZ29" s="130"/>
      <c r="GJ29" s="130"/>
      <c r="GT29" s="130"/>
      <c r="HD29" s="130"/>
      <c r="HN29" s="130"/>
      <c r="HX29" s="130"/>
      <c r="IH29" s="130"/>
    </row>
    <row xmlns:x14ac="http://schemas.microsoft.com/office/spreadsheetml/2009/9/ac" r="30" s="3" customFormat="true" x14ac:dyDescent="0.25">
      <c r="A30" s="403" t="str">
        <f ca="true">IF(ISBLANK('Data Summary'!A32),"",'Data Summary'!A32)</f>
        <v/>
      </c>
      <c r="B30" s="130"/>
      <c r="L30" s="130"/>
      <c r="V30" s="130"/>
      <c r="AF30" s="130"/>
      <c r="AP30" s="130"/>
      <c r="AZ30" s="130"/>
      <c r="BA30" s="130"/>
      <c r="BB30" s="130"/>
      <c r="BC30" s="130"/>
      <c r="BD30" s="130"/>
      <c r="BE30" s="130"/>
      <c r="BF30" s="130"/>
      <c r="BG30" s="130"/>
      <c r="BJ30" s="130"/>
      <c r="BT30" s="130"/>
      <c r="CD30" s="130"/>
      <c r="CN30" s="130"/>
      <c r="CX30" s="130"/>
      <c r="DH30" s="130"/>
      <c r="DR30" s="130"/>
      <c r="EB30" s="130"/>
      <c r="EL30" s="130"/>
      <c r="EV30" s="130"/>
      <c r="FF30" s="130"/>
      <c r="FP30" s="130"/>
      <c r="FZ30" s="130"/>
      <c r="GJ30" s="130"/>
      <c r="GT30" s="130"/>
      <c r="HD30" s="130"/>
      <c r="HN30" s="130"/>
      <c r="HX30" s="130"/>
      <c r="IH30" s="130"/>
    </row>
    <row xmlns:x14ac="http://schemas.microsoft.com/office/spreadsheetml/2009/9/ac" r="31" s="3" customFormat="true" x14ac:dyDescent="0.25">
      <c r="A31" s="403" t="str">
        <f ca="true">IF(ISBLANK('Data Summary'!A33),"",'Data Summary'!A33)</f>
        <v/>
      </c>
      <c r="B31" s="130"/>
      <c r="L31" s="130"/>
      <c r="V31" s="130"/>
      <c r="AF31" s="130"/>
      <c r="AP31" s="130"/>
      <c r="AZ31" s="130"/>
      <c r="BA31" s="130"/>
      <c r="BB31" s="130"/>
      <c r="BC31" s="130"/>
      <c r="BD31" s="130"/>
      <c r="BE31" s="130"/>
      <c r="BF31" s="130"/>
      <c r="BG31" s="130"/>
      <c r="BJ31" s="130"/>
      <c r="BT31" s="130"/>
      <c r="CD31" s="130"/>
      <c r="CN31" s="130"/>
      <c r="CX31" s="130"/>
      <c r="DH31" s="130"/>
      <c r="DR31" s="130"/>
      <c r="EB31" s="130"/>
      <c r="EL31" s="130"/>
      <c r="EV31" s="130"/>
      <c r="FF31" s="130"/>
      <c r="FP31" s="130"/>
      <c r="FZ31" s="130"/>
      <c r="GJ31" s="130"/>
      <c r="GT31" s="130"/>
      <c r="HD31" s="130"/>
      <c r="HN31" s="130"/>
      <c r="HX31" s="130"/>
      <c r="IH31" s="130"/>
    </row>
    <row xmlns:x14ac="http://schemas.microsoft.com/office/spreadsheetml/2009/9/ac" r="32" s="3" customFormat="true" x14ac:dyDescent="0.25">
      <c r="A32" s="403" t="str">
        <f ca="true">IF(ISBLANK('Data Summary'!A34),"",'Data Summary'!A34)</f>
        <v/>
      </c>
      <c r="B32" s="130"/>
      <c r="L32" s="130"/>
      <c r="V32" s="130"/>
      <c r="AF32" s="130"/>
      <c r="AP32" s="130"/>
      <c r="AZ32" s="130"/>
      <c r="BA32" s="130"/>
      <c r="BB32" s="130"/>
      <c r="BC32" s="130"/>
      <c r="BD32" s="130"/>
      <c r="BE32" s="130"/>
      <c r="BF32" s="130"/>
      <c r="BG32" s="130"/>
      <c r="BJ32" s="130"/>
      <c r="BT32" s="130"/>
      <c r="CD32" s="130"/>
      <c r="CN32" s="130"/>
      <c r="CX32" s="130"/>
      <c r="DH32" s="130"/>
      <c r="DR32" s="130"/>
      <c r="EB32" s="130"/>
      <c r="EL32" s="130"/>
      <c r="EV32" s="130"/>
      <c r="FF32" s="130"/>
      <c r="FP32" s="130"/>
      <c r="FZ32" s="130"/>
      <c r="GJ32" s="130"/>
      <c r="GT32" s="130"/>
      <c r="HD32" s="130"/>
      <c r="HN32" s="130"/>
      <c r="HX32" s="130"/>
      <c r="IH32" s="130"/>
    </row>
    <row xmlns:x14ac="http://schemas.microsoft.com/office/spreadsheetml/2009/9/ac" r="33" s="3" customFormat="true" x14ac:dyDescent="0.25">
      <c r="A33" s="403" t="str">
        <f ca="true">IF(ISBLANK('Data Summary'!A35),"",'Data Summary'!A35)</f>
        <v/>
      </c>
      <c r="B33" s="130"/>
      <c r="L33" s="130"/>
      <c r="V33" s="130"/>
      <c r="AF33" s="130"/>
      <c r="AP33" s="130"/>
      <c r="AZ33" s="130"/>
      <c r="BA33" s="130"/>
      <c r="BB33" s="130"/>
      <c r="BC33" s="130"/>
      <c r="BD33" s="130"/>
      <c r="BE33" s="130"/>
      <c r="BF33" s="130"/>
      <c r="BG33" s="130"/>
      <c r="BJ33" s="130"/>
      <c r="BT33" s="130"/>
      <c r="CD33" s="130"/>
      <c r="CN33" s="130"/>
      <c r="CX33" s="130"/>
      <c r="DH33" s="130"/>
      <c r="DR33" s="130"/>
      <c r="EB33" s="130"/>
      <c r="EL33" s="130"/>
      <c r="EV33" s="130"/>
      <c r="FF33" s="130"/>
      <c r="FP33" s="130"/>
      <c r="FZ33" s="130"/>
      <c r="GJ33" s="130"/>
      <c r="GT33" s="130"/>
      <c r="HD33" s="130"/>
      <c r="HN33" s="130"/>
      <c r="HX33" s="130"/>
      <c r="IH33" s="130"/>
    </row>
    <row xmlns:x14ac="http://schemas.microsoft.com/office/spreadsheetml/2009/9/ac" r="34" s="3" customFormat="true" x14ac:dyDescent="0.25">
      <c r="A34" s="403" t="str">
        <f ca="true">IF(ISBLANK('Data Summary'!A36),"",'Data Summary'!A36)</f>
        <v/>
      </c>
      <c r="B34" s="130"/>
      <c r="L34" s="130"/>
      <c r="V34" s="130"/>
      <c r="AF34" s="130"/>
      <c r="AP34" s="130"/>
      <c r="AZ34" s="130"/>
      <c r="BA34" s="130"/>
      <c r="BB34" s="130"/>
      <c r="BC34" s="130"/>
      <c r="BD34" s="130"/>
      <c r="BE34" s="130"/>
      <c r="BF34" s="130"/>
      <c r="BG34" s="130"/>
      <c r="BJ34" s="130"/>
      <c r="BT34" s="130"/>
      <c r="CD34" s="130"/>
      <c r="CN34" s="130"/>
      <c r="CX34" s="130"/>
      <c r="DH34" s="130"/>
      <c r="DR34" s="130"/>
      <c r="EB34" s="130"/>
      <c r="EL34" s="130"/>
      <c r="EV34" s="130"/>
      <c r="FF34" s="130"/>
      <c r="FP34" s="130"/>
      <c r="FZ34" s="130"/>
      <c r="GJ34" s="130"/>
      <c r="GT34" s="130"/>
      <c r="HD34" s="130"/>
      <c r="HN34" s="130"/>
      <c r="HX34" s="130"/>
      <c r="IH34" s="130"/>
    </row>
    <row xmlns:x14ac="http://schemas.microsoft.com/office/spreadsheetml/2009/9/ac" r="35" s="3" customFormat="true" x14ac:dyDescent="0.25">
      <c r="A35" s="403" t="str">
        <f ca="true">IF(ISBLANK('Data Summary'!A37),"",'Data Summary'!A37)</f>
        <v/>
      </c>
      <c r="B35" s="130"/>
      <c r="L35" s="130"/>
      <c r="V35" s="130"/>
      <c r="AF35" s="130"/>
      <c r="AP35" s="130"/>
      <c r="AZ35" s="130"/>
      <c r="BA35" s="130"/>
      <c r="BB35" s="130"/>
      <c r="BC35" s="130"/>
      <c r="BD35" s="130"/>
      <c r="BE35" s="130"/>
      <c r="BF35" s="130"/>
      <c r="BG35" s="130"/>
      <c r="BJ35" s="130"/>
      <c r="BT35" s="130"/>
      <c r="CD35" s="130"/>
      <c r="CN35" s="130"/>
      <c r="CX35" s="130"/>
      <c r="DH35" s="130"/>
      <c r="DR35" s="130"/>
      <c r="EB35" s="130"/>
      <c r="EL35" s="130"/>
      <c r="EV35" s="130"/>
      <c r="FF35" s="130"/>
      <c r="FP35" s="130"/>
      <c r="FZ35" s="130"/>
      <c r="GJ35" s="130"/>
      <c r="GT35" s="130"/>
      <c r="HD35" s="130"/>
      <c r="HN35" s="130"/>
      <c r="HX35" s="130"/>
      <c r="IH35" s="130"/>
    </row>
    <row xmlns:x14ac="http://schemas.microsoft.com/office/spreadsheetml/2009/9/ac" r="36" s="3" customFormat="true" x14ac:dyDescent="0.25">
      <c r="A36" s="403" t="str">
        <f ca="true">IF(ISBLANK('Data Summary'!A38),"",'Data Summary'!A38)</f>
        <v/>
      </c>
      <c r="B36" s="130"/>
      <c r="L36" s="130"/>
      <c r="V36" s="130"/>
      <c r="AF36" s="130"/>
      <c r="AP36" s="130"/>
      <c r="AZ36" s="130"/>
      <c r="BA36" s="130"/>
      <c r="BB36" s="130"/>
      <c r="BC36" s="130"/>
      <c r="BD36" s="130"/>
      <c r="BE36" s="130"/>
      <c r="BF36" s="130"/>
      <c r="BG36" s="130"/>
      <c r="BJ36" s="130"/>
      <c r="BT36" s="130"/>
      <c r="CD36" s="130"/>
      <c r="CN36" s="130"/>
      <c r="CX36" s="130"/>
      <c r="DH36" s="130"/>
      <c r="DR36" s="130"/>
      <c r="EB36" s="130"/>
      <c r="EL36" s="130"/>
      <c r="EV36" s="130"/>
      <c r="FF36" s="130"/>
      <c r="FP36" s="130"/>
      <c r="FZ36" s="130"/>
      <c r="GJ36" s="130"/>
      <c r="GT36" s="130"/>
      <c r="HD36" s="130"/>
      <c r="HN36" s="130"/>
      <c r="HX36" s="130"/>
      <c r="IH36" s="130"/>
    </row>
    <row xmlns:x14ac="http://schemas.microsoft.com/office/spreadsheetml/2009/9/ac" r="37" s="3" customFormat="true" x14ac:dyDescent="0.25">
      <c r="A37" s="403" t="str">
        <f ca="true">IF(ISBLANK('Data Summary'!A39),"",'Data Summary'!A39)</f>
        <v/>
      </c>
      <c r="B37" s="130"/>
      <c r="L37" s="130"/>
      <c r="V37" s="130"/>
      <c r="AF37" s="130"/>
      <c r="AP37" s="130"/>
      <c r="AZ37" s="130"/>
      <c r="BA37" s="130"/>
      <c r="BB37" s="130"/>
      <c r="BC37" s="130"/>
      <c r="BD37" s="130"/>
      <c r="BE37" s="130"/>
      <c r="BF37" s="130"/>
      <c r="BG37" s="130"/>
      <c r="BJ37" s="130"/>
      <c r="BT37" s="130"/>
      <c r="CD37" s="130"/>
      <c r="CN37" s="130"/>
      <c r="CX37" s="130"/>
      <c r="DH37" s="130"/>
      <c r="DR37" s="130"/>
      <c r="EB37" s="130"/>
      <c r="EL37" s="130"/>
      <c r="EV37" s="130"/>
      <c r="FF37" s="130"/>
      <c r="FP37" s="130"/>
      <c r="FZ37" s="130"/>
      <c r="GJ37" s="130"/>
      <c r="GT37" s="130"/>
      <c r="HD37" s="130"/>
      <c r="HN37" s="130"/>
      <c r="HX37" s="130"/>
      <c r="IH37" s="130"/>
    </row>
    <row xmlns:x14ac="http://schemas.microsoft.com/office/spreadsheetml/2009/9/ac" r="38" s="3" customFormat="true" x14ac:dyDescent="0.25">
      <c r="A38" s="403" t="str">
        <f ca="true">IF(ISBLANK('Data Summary'!A40),"",'Data Summary'!A40)</f>
        <v/>
      </c>
      <c r="B38" s="130"/>
      <c r="L38" s="130"/>
      <c r="V38" s="130"/>
      <c r="AF38" s="130"/>
      <c r="AP38" s="130"/>
      <c r="AZ38" s="130"/>
      <c r="BA38" s="130"/>
      <c r="BB38" s="130"/>
      <c r="BC38" s="130"/>
      <c r="BD38" s="130"/>
      <c r="BE38" s="130"/>
      <c r="BF38" s="130"/>
      <c r="BG38" s="130"/>
      <c r="BJ38" s="130"/>
      <c r="BT38" s="130"/>
      <c r="CD38" s="130"/>
      <c r="CN38" s="130"/>
      <c r="CX38" s="130"/>
      <c r="DH38" s="130"/>
      <c r="DR38" s="130"/>
      <c r="EB38" s="130"/>
      <c r="EL38" s="130"/>
      <c r="EV38" s="130"/>
      <c r="FF38" s="130"/>
      <c r="FP38" s="130"/>
      <c r="FZ38" s="130"/>
      <c r="GJ38" s="130"/>
      <c r="GT38" s="130"/>
      <c r="HD38" s="130"/>
      <c r="HN38" s="130"/>
      <c r="HX38" s="130"/>
      <c r="IH38" s="130"/>
    </row>
    <row xmlns:x14ac="http://schemas.microsoft.com/office/spreadsheetml/2009/9/ac" r="39" s="3" customFormat="true" x14ac:dyDescent="0.25">
      <c r="A39" s="403" t="str">
        <f ca="true">IF(ISBLANK('Data Summary'!A41),"",'Data Summary'!A41)</f>
        <v/>
      </c>
      <c r="B39" s="130"/>
      <c r="L39" s="130"/>
      <c r="V39" s="130"/>
      <c r="AF39" s="130"/>
      <c r="AP39" s="130"/>
      <c r="AZ39" s="130"/>
      <c r="BA39" s="130"/>
      <c r="BB39" s="130"/>
      <c r="BC39" s="130"/>
      <c r="BD39" s="130"/>
      <c r="BE39" s="130"/>
      <c r="BF39" s="130"/>
      <c r="BG39" s="130"/>
      <c r="BJ39" s="130"/>
      <c r="BT39" s="130"/>
      <c r="CD39" s="130"/>
      <c r="CN39" s="130"/>
      <c r="CX39" s="130"/>
      <c r="DH39" s="130"/>
      <c r="DR39" s="130"/>
      <c r="EB39" s="130"/>
      <c r="EL39" s="130"/>
      <c r="EV39" s="130"/>
      <c r="FF39" s="130"/>
      <c r="FP39" s="130"/>
      <c r="FZ39" s="130"/>
      <c r="GJ39" s="130"/>
      <c r="GT39" s="130"/>
      <c r="HD39" s="130"/>
      <c r="HN39" s="130"/>
      <c r="HX39" s="130"/>
      <c r="IH39" s="130"/>
    </row>
    <row xmlns:x14ac="http://schemas.microsoft.com/office/spreadsheetml/2009/9/ac" r="40" s="3" customFormat="true" x14ac:dyDescent="0.25">
      <c r="A40" s="403" t="str">
        <f ca="true">IF(ISBLANK('Data Summary'!A42),"",'Data Summary'!A42)</f>
        <v/>
      </c>
      <c r="B40" s="130"/>
      <c r="L40" s="130"/>
      <c r="V40" s="130"/>
      <c r="AF40" s="130"/>
      <c r="AP40" s="130"/>
      <c r="AZ40" s="130"/>
      <c r="BA40" s="130"/>
      <c r="BB40" s="130"/>
      <c r="BC40" s="130"/>
      <c r="BD40" s="130"/>
      <c r="BE40" s="130"/>
      <c r="BF40" s="130"/>
      <c r="BG40" s="130"/>
      <c r="BJ40" s="130"/>
      <c r="BT40" s="130"/>
      <c r="CD40" s="130"/>
      <c r="CN40" s="130"/>
      <c r="CX40" s="130"/>
      <c r="DH40" s="130"/>
      <c r="DR40" s="130"/>
      <c r="EB40" s="130"/>
      <c r="EL40" s="130"/>
      <c r="EV40" s="130"/>
      <c r="FF40" s="130"/>
      <c r="FP40" s="130"/>
      <c r="FZ40" s="130"/>
      <c r="GJ40" s="130"/>
      <c r="GT40" s="130"/>
      <c r="HD40" s="130"/>
      <c r="HN40" s="130"/>
      <c r="HX40" s="130"/>
      <c r="IH40" s="130"/>
    </row>
    <row xmlns:x14ac="http://schemas.microsoft.com/office/spreadsheetml/2009/9/ac" r="41" s="3" customFormat="true" x14ac:dyDescent="0.25">
      <c r="A41" s="403" t="str">
        <f ca="true">IF(ISBLANK('Data Summary'!A43),"",'Data Summary'!A43)</f>
        <v/>
      </c>
      <c r="B41" s="130"/>
      <c r="L41" s="130"/>
      <c r="V41" s="130"/>
      <c r="AF41" s="130"/>
      <c r="AP41" s="130"/>
      <c r="AZ41" s="130"/>
      <c r="BA41" s="130"/>
      <c r="BB41" s="130"/>
      <c r="BC41" s="130"/>
      <c r="BD41" s="130"/>
      <c r="BE41" s="130"/>
      <c r="BF41" s="130"/>
      <c r="BG41" s="130"/>
      <c r="BJ41" s="130"/>
      <c r="BT41" s="130"/>
      <c r="CD41" s="130"/>
      <c r="CN41" s="130"/>
      <c r="CX41" s="130"/>
      <c r="DH41" s="130"/>
      <c r="DR41" s="130"/>
      <c r="EB41" s="130"/>
      <c r="EL41" s="130"/>
      <c r="EV41" s="130"/>
      <c r="FF41" s="130"/>
      <c r="FP41" s="130"/>
      <c r="FZ41" s="130"/>
      <c r="GJ41" s="130"/>
      <c r="GT41" s="130"/>
      <c r="HD41" s="130"/>
      <c r="HN41" s="130"/>
      <c r="HX41" s="130"/>
      <c r="IH41" s="130"/>
    </row>
    <row xmlns:x14ac="http://schemas.microsoft.com/office/spreadsheetml/2009/9/ac" r="42" s="3" customFormat="true" x14ac:dyDescent="0.25">
      <c r="A42" s="403" t="str">
        <f ca="true">IF(ISBLANK('Data Summary'!A44),"",'Data Summary'!A44)</f>
        <v/>
      </c>
      <c r="B42" s="130"/>
      <c r="L42" s="130"/>
      <c r="V42" s="130"/>
      <c r="AF42" s="130"/>
      <c r="AP42" s="130"/>
      <c r="AZ42" s="130"/>
      <c r="BA42" s="130"/>
      <c r="BB42" s="130"/>
      <c r="BC42" s="130"/>
      <c r="BD42" s="130"/>
      <c r="BE42" s="130"/>
      <c r="BF42" s="130"/>
      <c r="BG42" s="130"/>
      <c r="BJ42" s="130"/>
      <c r="BT42" s="130"/>
      <c r="CD42" s="130"/>
      <c r="CN42" s="130"/>
      <c r="CX42" s="130"/>
      <c r="DH42" s="130"/>
      <c r="DR42" s="130"/>
      <c r="EB42" s="130"/>
      <c r="EL42" s="130"/>
      <c r="EV42" s="130"/>
      <c r="FF42" s="130"/>
      <c r="FP42" s="130"/>
      <c r="FZ42" s="130"/>
      <c r="GJ42" s="130"/>
      <c r="GT42" s="130"/>
      <c r="HD42" s="130"/>
      <c r="HN42" s="130"/>
      <c r="HX42" s="130"/>
      <c r="IH42" s="130"/>
    </row>
    <row xmlns:x14ac="http://schemas.microsoft.com/office/spreadsheetml/2009/9/ac" r="43" s="3" customFormat="true" x14ac:dyDescent="0.25">
      <c r="A43" s="403" t="str">
        <f ca="true">IF(ISBLANK('Data Summary'!A45),"",'Data Summary'!A45)</f>
        <v/>
      </c>
      <c r="B43" s="130"/>
      <c r="L43" s="130"/>
      <c r="V43" s="130"/>
      <c r="AF43" s="130"/>
      <c r="AP43" s="130"/>
      <c r="AZ43" s="130"/>
      <c r="BA43" s="130"/>
      <c r="BB43" s="130"/>
      <c r="BC43" s="130"/>
      <c r="BD43" s="130"/>
      <c r="BE43" s="130"/>
      <c r="BF43" s="130"/>
      <c r="BG43" s="130"/>
      <c r="BJ43" s="130"/>
      <c r="BT43" s="130"/>
      <c r="CD43" s="130"/>
      <c r="CN43" s="130"/>
      <c r="CX43" s="130"/>
      <c r="DH43" s="130"/>
      <c r="DR43" s="130"/>
      <c r="EB43" s="130"/>
      <c r="EL43" s="130"/>
      <c r="EV43" s="130"/>
      <c r="FF43" s="130"/>
      <c r="FP43" s="130"/>
      <c r="FZ43" s="130"/>
      <c r="GJ43" s="130"/>
      <c r="GT43" s="130"/>
      <c r="HD43" s="130"/>
      <c r="HN43" s="130"/>
      <c r="HX43" s="130"/>
      <c r="IH43" s="130"/>
    </row>
    <row xmlns:x14ac="http://schemas.microsoft.com/office/spreadsheetml/2009/9/ac" r="44" s="3" customFormat="true" x14ac:dyDescent="0.25">
      <c r="A44" s="403" t="str">
        <f ca="true">IF(ISBLANK('Data Summary'!A46),"",'Data Summary'!A46)</f>
        <v/>
      </c>
      <c r="B44" s="130"/>
      <c r="L44" s="130"/>
      <c r="V44" s="130"/>
      <c r="AF44" s="130"/>
      <c r="AP44" s="130"/>
      <c r="AZ44" s="130"/>
      <c r="BA44" s="130"/>
      <c r="BB44" s="130"/>
      <c r="BC44" s="130"/>
      <c r="BD44" s="130"/>
      <c r="BE44" s="130"/>
      <c r="BF44" s="130"/>
      <c r="BG44" s="130"/>
      <c r="BJ44" s="130"/>
      <c r="BT44" s="130"/>
      <c r="CD44" s="130"/>
      <c r="CN44" s="130"/>
      <c r="CX44" s="130"/>
      <c r="DH44" s="130"/>
      <c r="DR44" s="130"/>
      <c r="EB44" s="130"/>
      <c r="EL44" s="130"/>
      <c r="EV44" s="130"/>
      <c r="FF44" s="130"/>
      <c r="FP44" s="130"/>
      <c r="FZ44" s="130"/>
      <c r="GJ44" s="130"/>
      <c r="GT44" s="130"/>
      <c r="HD44" s="130"/>
      <c r="HN44" s="130"/>
      <c r="HX44" s="130"/>
      <c r="IH44" s="130"/>
    </row>
    <row xmlns:x14ac="http://schemas.microsoft.com/office/spreadsheetml/2009/9/ac" r="45" s="3" customFormat="true" x14ac:dyDescent="0.25">
      <c r="A45" s="403" t="str">
        <f ca="true">IF(ISBLANK('Data Summary'!A47),"",'Data Summary'!A47)</f>
        <v/>
      </c>
      <c r="B45" s="130"/>
      <c r="L45" s="130"/>
      <c r="V45" s="130"/>
      <c r="AF45" s="130"/>
      <c r="AP45" s="130"/>
      <c r="AZ45" s="130"/>
      <c r="BA45" s="130"/>
      <c r="BB45" s="130"/>
      <c r="BC45" s="130"/>
      <c r="BD45" s="130"/>
      <c r="BE45" s="130"/>
      <c r="BF45" s="130"/>
      <c r="BG45" s="130"/>
      <c r="BJ45" s="130"/>
      <c r="BT45" s="130"/>
      <c r="CD45" s="130"/>
      <c r="CN45" s="130"/>
      <c r="CX45" s="130"/>
      <c r="DH45" s="130"/>
      <c r="DR45" s="130"/>
      <c r="EB45" s="130"/>
      <c r="EL45" s="130"/>
      <c r="EV45" s="130"/>
      <c r="FF45" s="130"/>
      <c r="FP45" s="130"/>
      <c r="FZ45" s="130"/>
      <c r="GJ45" s="130"/>
      <c r="GT45" s="130"/>
      <c r="HD45" s="130"/>
      <c r="HN45" s="130"/>
      <c r="HX45" s="130"/>
      <c r="IH45" s="130"/>
    </row>
    <row xmlns:x14ac="http://schemas.microsoft.com/office/spreadsheetml/2009/9/ac" r="46" s="3" customFormat="true" x14ac:dyDescent="0.25">
      <c r="A46" s="403" t="str">
        <f ca="true">IF(ISBLANK('Data Summary'!A48),"",'Data Summary'!A48)</f>
        <v/>
      </c>
      <c r="B46" s="130"/>
      <c r="L46" s="130"/>
      <c r="V46" s="130"/>
      <c r="AF46" s="130"/>
      <c r="AP46" s="130"/>
      <c r="AZ46" s="130"/>
      <c r="BA46" s="130"/>
      <c r="BB46" s="130"/>
      <c r="BC46" s="130"/>
      <c r="BD46" s="130"/>
      <c r="BE46" s="130"/>
      <c r="BF46" s="130"/>
      <c r="BG46" s="130"/>
      <c r="BJ46" s="130"/>
      <c r="BT46" s="130"/>
      <c r="CD46" s="130"/>
      <c r="CN46" s="130"/>
      <c r="CX46" s="130"/>
      <c r="DH46" s="130"/>
      <c r="DR46" s="130"/>
      <c r="EB46" s="130"/>
      <c r="EL46" s="130"/>
      <c r="EV46" s="130"/>
      <c r="FF46" s="130"/>
      <c r="FP46" s="130"/>
      <c r="FZ46" s="130"/>
      <c r="GJ46" s="130"/>
      <c r="GT46" s="130"/>
      <c r="HD46" s="130"/>
      <c r="HN46" s="130"/>
      <c r="HX46" s="130"/>
      <c r="IH46" s="130"/>
    </row>
    <row xmlns:x14ac="http://schemas.microsoft.com/office/spreadsheetml/2009/9/ac" r="47" s="3" customFormat="true" x14ac:dyDescent="0.25">
      <c r="A47" s="403" t="str">
        <f ca="true">IF(ISBLANK('Data Summary'!A49),"",'Data Summary'!A49)</f>
        <v/>
      </c>
      <c r="B47" s="130"/>
      <c r="L47" s="130"/>
      <c r="V47" s="130"/>
      <c r="AF47" s="130"/>
      <c r="AP47" s="130"/>
      <c r="AZ47" s="130"/>
      <c r="BA47" s="130"/>
      <c r="BB47" s="130"/>
      <c r="BC47" s="130"/>
      <c r="BD47" s="130"/>
      <c r="BE47" s="130"/>
      <c r="BF47" s="130"/>
      <c r="BG47" s="130"/>
      <c r="BJ47" s="130"/>
      <c r="BT47" s="130"/>
      <c r="CD47" s="130"/>
      <c r="CN47" s="130"/>
      <c r="CX47" s="130"/>
      <c r="DH47" s="130"/>
      <c r="DR47" s="130"/>
      <c r="EB47" s="130"/>
      <c r="EL47" s="130"/>
      <c r="EV47" s="130"/>
      <c r="FF47" s="130"/>
      <c r="FP47" s="130"/>
      <c r="FZ47" s="130"/>
      <c r="GJ47" s="130"/>
      <c r="GT47" s="130"/>
      <c r="HD47" s="130"/>
      <c r="HN47" s="130"/>
      <c r="HX47" s="130"/>
      <c r="IH47" s="130"/>
    </row>
    <row xmlns:x14ac="http://schemas.microsoft.com/office/spreadsheetml/2009/9/ac" r="48" s="3" customFormat="true" x14ac:dyDescent="0.25">
      <c r="A48" s="403" t="str">
        <f ca="true">IF(ISBLANK('Data Summary'!A50),"",'Data Summary'!A50)</f>
        <v/>
      </c>
      <c r="B48" s="130"/>
      <c r="L48" s="130"/>
      <c r="V48" s="130"/>
      <c r="AF48" s="130"/>
      <c r="AP48" s="130"/>
      <c r="AZ48" s="130"/>
      <c r="BA48" s="130"/>
      <c r="BB48" s="130"/>
      <c r="BC48" s="130"/>
      <c r="BD48" s="130"/>
      <c r="BE48" s="130"/>
      <c r="BF48" s="130"/>
      <c r="BG48" s="130"/>
      <c r="BJ48" s="130"/>
      <c r="BT48" s="130"/>
      <c r="CD48" s="130"/>
      <c r="CN48" s="130"/>
      <c r="CX48" s="130"/>
      <c r="DH48" s="130"/>
      <c r="DR48" s="130"/>
      <c r="EB48" s="130"/>
      <c r="EL48" s="130"/>
      <c r="EV48" s="130"/>
      <c r="FF48" s="130"/>
      <c r="FP48" s="130"/>
      <c r="FZ48" s="130"/>
      <c r="GJ48" s="130"/>
      <c r="GT48" s="130"/>
      <c r="HD48" s="130"/>
      <c r="HN48" s="130"/>
      <c r="HX48" s="130"/>
      <c r="IH48" s="130"/>
    </row>
    <row xmlns:x14ac="http://schemas.microsoft.com/office/spreadsheetml/2009/9/ac" r="49" s="3" customFormat="true" x14ac:dyDescent="0.25">
      <c r="A49" s="403" t="str">
        <f ca="true">IF(ISBLANK('Data Summary'!A51),"",'Data Summary'!A51)</f>
        <v/>
      </c>
      <c r="B49" s="130"/>
      <c r="L49" s="130"/>
      <c r="V49" s="130"/>
      <c r="AF49" s="130"/>
      <c r="AP49" s="130"/>
      <c r="AZ49" s="130"/>
      <c r="BA49" s="130"/>
      <c r="BB49" s="130"/>
      <c r="BC49" s="130"/>
      <c r="BD49" s="130"/>
      <c r="BE49" s="130"/>
      <c r="BF49" s="130"/>
      <c r="BG49" s="130"/>
      <c r="BJ49" s="130"/>
      <c r="BT49" s="130"/>
      <c r="CD49" s="130"/>
      <c r="CN49" s="130"/>
      <c r="CX49" s="130"/>
      <c r="DH49" s="130"/>
      <c r="DR49" s="130"/>
      <c r="EB49" s="130"/>
      <c r="EL49" s="130"/>
      <c r="EV49" s="130"/>
      <c r="FF49" s="130"/>
      <c r="FP49" s="130"/>
      <c r="FZ49" s="130"/>
      <c r="GJ49" s="130"/>
      <c r="GT49" s="130"/>
      <c r="HD49" s="130"/>
      <c r="HN49" s="130"/>
      <c r="HX49" s="130"/>
      <c r="IH49" s="130"/>
    </row>
    <row xmlns:x14ac="http://schemas.microsoft.com/office/spreadsheetml/2009/9/ac" r="50" s="3" customFormat="true" x14ac:dyDescent="0.25">
      <c r="A50" s="403" t="str">
        <f ca="true">IF(ISBLANK('Data Summary'!A52),"",'Data Summary'!A52)</f>
        <v/>
      </c>
      <c r="B50" s="130"/>
      <c r="L50" s="130"/>
      <c r="V50" s="130"/>
      <c r="AF50" s="130"/>
      <c r="AP50" s="130"/>
      <c r="AZ50" s="130"/>
      <c r="BA50" s="130"/>
      <c r="BB50" s="130"/>
      <c r="BC50" s="130"/>
      <c r="BD50" s="130"/>
      <c r="BE50" s="130"/>
      <c r="BF50" s="130"/>
      <c r="BG50" s="130"/>
      <c r="BJ50" s="130"/>
      <c r="BT50" s="130"/>
      <c r="CD50" s="130"/>
      <c r="CN50" s="130"/>
      <c r="CX50" s="130"/>
      <c r="DH50" s="130"/>
      <c r="DR50" s="130"/>
      <c r="EB50" s="130"/>
      <c r="EL50" s="130"/>
      <c r="EV50" s="130"/>
      <c r="FF50" s="130"/>
      <c r="FP50" s="130"/>
      <c r="FZ50" s="130"/>
      <c r="GJ50" s="130"/>
      <c r="GT50" s="130"/>
      <c r="HD50" s="130"/>
      <c r="HN50" s="130"/>
      <c r="HX50" s="130"/>
      <c r="IH50" s="130"/>
    </row>
    <row xmlns:x14ac="http://schemas.microsoft.com/office/spreadsheetml/2009/9/ac" r="51" s="3" customFormat="true" x14ac:dyDescent="0.25">
      <c r="A51" s="403" t="str">
        <f ca="true">IF(ISBLANK('Data Summary'!A53),"",'Data Summary'!A53)</f>
        <v/>
      </c>
      <c r="B51" s="130"/>
      <c r="L51" s="130"/>
      <c r="V51" s="130"/>
      <c r="AF51" s="130"/>
      <c r="AP51" s="130"/>
      <c r="AZ51" s="130"/>
      <c r="BA51" s="130"/>
      <c r="BB51" s="130"/>
      <c r="BC51" s="130"/>
      <c r="BD51" s="130"/>
      <c r="BE51" s="130"/>
      <c r="BF51" s="130"/>
      <c r="BG51" s="130"/>
      <c r="BJ51" s="130"/>
      <c r="BT51" s="130"/>
      <c r="CD51" s="130"/>
      <c r="CN51" s="130"/>
      <c r="CX51" s="130"/>
      <c r="DH51" s="130"/>
      <c r="DR51" s="130"/>
      <c r="EB51" s="130"/>
      <c r="EL51" s="130"/>
      <c r="EV51" s="130"/>
      <c r="FF51" s="130"/>
      <c r="FP51" s="130"/>
      <c r="FZ51" s="130"/>
      <c r="GJ51" s="130"/>
      <c r="GT51" s="130"/>
      <c r="HD51" s="130"/>
      <c r="HN51" s="130"/>
      <c r="HX51" s="130"/>
      <c r="IH51" s="130"/>
    </row>
    <row xmlns:x14ac="http://schemas.microsoft.com/office/spreadsheetml/2009/9/ac" r="52" s="3" customFormat="true" x14ac:dyDescent="0.25">
      <c r="A52" s="403" t="str">
        <f ca="true">IF(ISBLANK('Data Summary'!A54),"",'Data Summary'!A54)</f>
        <v/>
      </c>
      <c r="B52" s="130"/>
      <c r="L52" s="130"/>
      <c r="V52" s="130"/>
      <c r="AF52" s="130"/>
      <c r="AP52" s="130"/>
      <c r="AZ52" s="130"/>
      <c r="BA52" s="130"/>
      <c r="BB52" s="130"/>
      <c r="BC52" s="130"/>
      <c r="BD52" s="130"/>
      <c r="BE52" s="130"/>
      <c r="BF52" s="130"/>
      <c r="BG52" s="130"/>
      <c r="BJ52" s="130"/>
      <c r="BT52" s="130"/>
      <c r="CD52" s="130"/>
      <c r="CN52" s="130"/>
      <c r="CX52" s="130"/>
      <c r="DH52" s="130"/>
      <c r="DR52" s="130"/>
      <c r="EB52" s="130"/>
      <c r="EL52" s="130"/>
      <c r="EV52" s="130"/>
      <c r="FF52" s="130"/>
      <c r="FP52" s="130"/>
      <c r="FZ52" s="130"/>
      <c r="GJ52" s="130"/>
      <c r="GT52" s="130"/>
      <c r="HD52" s="130"/>
      <c r="HN52" s="130"/>
      <c r="HX52" s="130"/>
      <c r="IH52" s="130"/>
    </row>
    <row xmlns:x14ac="http://schemas.microsoft.com/office/spreadsheetml/2009/9/ac" r="53" s="3" customFormat="true" x14ac:dyDescent="0.25">
      <c r="A53" s="403" t="str">
        <f ca="true">IF(ISBLANK('Data Summary'!A55),"",'Data Summary'!A55)</f>
        <v/>
      </c>
      <c r="B53" s="130"/>
      <c r="L53" s="130"/>
      <c r="V53" s="130"/>
      <c r="AF53" s="130"/>
      <c r="AP53" s="130"/>
      <c r="AZ53" s="130"/>
      <c r="BA53" s="130"/>
      <c r="BB53" s="130"/>
      <c r="BC53" s="130"/>
      <c r="BD53" s="130"/>
      <c r="BE53" s="130"/>
      <c r="BF53" s="130"/>
      <c r="BG53" s="130"/>
      <c r="BJ53" s="130"/>
      <c r="BT53" s="130"/>
      <c r="CD53" s="130"/>
      <c r="CN53" s="130"/>
      <c r="CX53" s="130"/>
      <c r="DH53" s="130"/>
      <c r="DR53" s="130"/>
      <c r="EB53" s="130"/>
      <c r="EL53" s="130"/>
      <c r="EV53" s="130"/>
      <c r="FF53" s="130"/>
      <c r="FP53" s="130"/>
      <c r="FZ53" s="130"/>
      <c r="GJ53" s="130"/>
      <c r="GT53" s="130"/>
      <c r="HD53" s="130"/>
      <c r="HN53" s="130"/>
      <c r="HX53" s="130"/>
      <c r="IH53" s="130"/>
    </row>
    <row xmlns:x14ac="http://schemas.microsoft.com/office/spreadsheetml/2009/9/ac" r="54" s="3" customFormat="true" x14ac:dyDescent="0.25">
      <c r="A54" s="403" t="str">
        <f ca="true">IF(ISBLANK('Data Summary'!A56),"",'Data Summary'!A56)</f>
        <v/>
      </c>
      <c r="B54" s="130"/>
      <c r="L54" s="130"/>
      <c r="V54" s="130"/>
      <c r="AF54" s="130"/>
      <c r="AP54" s="130"/>
      <c r="AZ54" s="130"/>
      <c r="BA54" s="130"/>
      <c r="BB54" s="130"/>
      <c r="BC54" s="130"/>
      <c r="BD54" s="130"/>
      <c r="BE54" s="130"/>
      <c r="BF54" s="130"/>
      <c r="BG54" s="130"/>
      <c r="BJ54" s="130"/>
      <c r="BT54" s="130"/>
      <c r="CD54" s="130"/>
      <c r="CN54" s="130"/>
      <c r="CX54" s="130"/>
      <c r="DH54" s="130"/>
      <c r="DR54" s="130"/>
      <c r="EB54" s="130"/>
      <c r="EL54" s="130"/>
      <c r="EV54" s="130"/>
      <c r="FF54" s="130"/>
      <c r="FP54" s="130"/>
      <c r="FZ54" s="130"/>
      <c r="GJ54" s="130"/>
      <c r="GT54" s="130"/>
      <c r="HD54" s="130"/>
      <c r="HN54" s="130"/>
      <c r="HX54" s="130"/>
      <c r="IH54" s="130"/>
    </row>
    <row xmlns:x14ac="http://schemas.microsoft.com/office/spreadsheetml/2009/9/ac" r="55" s="3" customFormat="true" x14ac:dyDescent="0.25">
      <c r="A55" s="403" t="str">
        <f ca="true">IF(ISBLANK('Data Summary'!A57),"",'Data Summary'!A57)</f>
        <v/>
      </c>
      <c r="B55" s="130"/>
      <c r="L55" s="130"/>
      <c r="V55" s="130"/>
      <c r="AF55" s="130"/>
      <c r="AP55" s="130"/>
      <c r="AZ55" s="130"/>
      <c r="BA55" s="130"/>
      <c r="BB55" s="130"/>
      <c r="BC55" s="130"/>
      <c r="BD55" s="130"/>
      <c r="BE55" s="130"/>
      <c r="BF55" s="130"/>
      <c r="BG55" s="130"/>
      <c r="BJ55" s="130"/>
      <c r="BT55" s="130"/>
      <c r="CD55" s="130"/>
      <c r="CN55" s="130"/>
      <c r="CX55" s="130"/>
      <c r="DH55" s="130"/>
      <c r="DR55" s="130"/>
      <c r="EB55" s="130"/>
      <c r="EL55" s="130"/>
      <c r="EV55" s="130"/>
      <c r="FF55" s="130"/>
      <c r="FP55" s="130"/>
      <c r="FZ55" s="130"/>
      <c r="GJ55" s="130"/>
      <c r="GT55" s="130"/>
      <c r="HD55" s="130"/>
      <c r="HN55" s="130"/>
      <c r="HX55" s="130"/>
      <c r="IH55" s="130"/>
    </row>
    <row xmlns:x14ac="http://schemas.microsoft.com/office/spreadsheetml/2009/9/ac" r="56" s="3" customFormat="true" x14ac:dyDescent="0.25">
      <c r="A56" s="403" t="str">
        <f ca="true">IF(ISBLANK('Data Summary'!A58),"",'Data Summary'!A58)</f>
        <v/>
      </c>
      <c r="B56" s="130"/>
      <c r="L56" s="130"/>
      <c r="V56" s="130"/>
      <c r="AF56" s="130"/>
      <c r="AP56" s="130"/>
      <c r="AZ56" s="130"/>
      <c r="BA56" s="130"/>
      <c r="BB56" s="130"/>
      <c r="BC56" s="130"/>
      <c r="BD56" s="130"/>
      <c r="BE56" s="130"/>
      <c r="BF56" s="130"/>
      <c r="BG56" s="130"/>
      <c r="BJ56" s="130"/>
      <c r="BT56" s="130"/>
      <c r="CD56" s="130"/>
      <c r="CN56" s="130"/>
      <c r="CX56" s="130"/>
      <c r="DH56" s="130"/>
      <c r="DR56" s="130"/>
      <c r="EB56" s="130"/>
      <c r="EL56" s="130"/>
      <c r="EV56" s="130"/>
      <c r="FF56" s="130"/>
      <c r="FP56" s="130"/>
      <c r="FZ56" s="130"/>
      <c r="GJ56" s="130"/>
      <c r="GT56" s="130"/>
      <c r="HD56" s="130"/>
      <c r="HN56" s="130"/>
      <c r="HX56" s="130"/>
      <c r="IH56" s="130"/>
    </row>
    <row xmlns:x14ac="http://schemas.microsoft.com/office/spreadsheetml/2009/9/ac" r="57" s="3" customFormat="true" x14ac:dyDescent="0.25">
      <c r="A57" s="403" t="str">
        <f ca="true">IF(ISBLANK('Data Summary'!A59),"",'Data Summary'!A59)</f>
        <v/>
      </c>
      <c r="B57" s="130"/>
      <c r="L57" s="130"/>
      <c r="V57" s="130"/>
      <c r="AF57" s="130"/>
      <c r="AP57" s="130"/>
      <c r="AZ57" s="130"/>
      <c r="BA57" s="130"/>
      <c r="BB57" s="130"/>
      <c r="BC57" s="130"/>
      <c r="BD57" s="130"/>
      <c r="BE57" s="130"/>
      <c r="BF57" s="130"/>
      <c r="BG57" s="130"/>
      <c r="BJ57" s="130"/>
      <c r="BT57" s="130"/>
      <c r="CD57" s="130"/>
      <c r="CN57" s="130"/>
      <c r="CX57" s="130"/>
      <c r="DH57" s="130"/>
      <c r="DR57" s="130"/>
      <c r="EB57" s="130"/>
      <c r="EL57" s="130"/>
      <c r="EV57" s="130"/>
      <c r="FF57" s="130"/>
      <c r="FP57" s="130"/>
      <c r="FZ57" s="130"/>
      <c r="GJ57" s="130"/>
      <c r="GT57" s="130"/>
      <c r="HD57" s="130"/>
      <c r="HN57" s="130"/>
      <c r="HX57" s="130"/>
      <c r="IH57" s="130"/>
    </row>
    <row xmlns:x14ac="http://schemas.microsoft.com/office/spreadsheetml/2009/9/ac" r="58" s="3" customFormat="true" x14ac:dyDescent="0.25">
      <c r="A58" s="403" t="str">
        <f ca="true">IF(ISBLANK('Data Summary'!A60),"",'Data Summary'!A60)</f>
        <v/>
      </c>
      <c r="B58" s="130"/>
      <c r="L58" s="130"/>
      <c r="V58" s="130"/>
      <c r="AF58" s="130"/>
      <c r="AP58" s="130"/>
      <c r="AZ58" s="130"/>
      <c r="BA58" s="130"/>
      <c r="BB58" s="130"/>
      <c r="BC58" s="130"/>
      <c r="BD58" s="130"/>
      <c r="BE58" s="130"/>
      <c r="BF58" s="130"/>
      <c r="BG58" s="130"/>
      <c r="BJ58" s="130"/>
      <c r="BT58" s="130"/>
      <c r="CD58" s="130"/>
      <c r="CN58" s="130"/>
      <c r="CX58" s="130"/>
      <c r="DH58" s="130"/>
      <c r="DR58" s="130"/>
      <c r="EB58" s="130"/>
      <c r="EL58" s="130"/>
      <c r="EV58" s="130"/>
      <c r="FF58" s="130"/>
      <c r="FP58" s="130"/>
      <c r="FZ58" s="130"/>
      <c r="GJ58" s="130"/>
      <c r="GT58" s="130"/>
      <c r="HD58" s="130"/>
      <c r="HN58" s="130"/>
      <c r="HX58" s="130"/>
      <c r="IH58" s="130"/>
    </row>
    <row xmlns:x14ac="http://schemas.microsoft.com/office/spreadsheetml/2009/9/ac" r="59" s="3" customFormat="true" x14ac:dyDescent="0.25">
      <c r="A59" s="403" t="str">
        <f ca="true">IF(ISBLANK('Data Summary'!A61),"",'Data Summary'!A61)</f>
        <v/>
      </c>
      <c r="B59" s="130"/>
      <c r="L59" s="130"/>
      <c r="V59" s="130"/>
      <c r="AF59" s="130"/>
      <c r="AP59" s="130"/>
      <c r="AZ59" s="130"/>
      <c r="BA59" s="130"/>
      <c r="BB59" s="130"/>
      <c r="BC59" s="130"/>
      <c r="BD59" s="130"/>
      <c r="BE59" s="130"/>
      <c r="BF59" s="130"/>
      <c r="BG59" s="130"/>
      <c r="BJ59" s="130"/>
      <c r="BT59" s="130"/>
      <c r="CD59" s="130"/>
      <c r="CN59" s="130"/>
      <c r="CX59" s="130"/>
      <c r="DH59" s="130"/>
      <c r="DR59" s="130"/>
      <c r="EB59" s="130"/>
      <c r="EL59" s="130"/>
      <c r="EV59" s="130"/>
      <c r="FF59" s="130"/>
      <c r="FP59" s="130"/>
      <c r="FZ59" s="130"/>
      <c r="GJ59" s="130"/>
      <c r="GT59" s="130"/>
      <c r="HD59" s="130"/>
      <c r="HN59" s="130"/>
      <c r="HX59" s="130"/>
      <c r="IH59" s="130"/>
    </row>
    <row xmlns:x14ac="http://schemas.microsoft.com/office/spreadsheetml/2009/9/ac" r="60" s="3" customFormat="true" x14ac:dyDescent="0.25">
      <c r="A60" s="403" t="str">
        <f ca="true">IF(ISBLANK('Data Summary'!A62),"",'Data Summary'!A62)</f>
        <v/>
      </c>
      <c r="B60" s="130"/>
      <c r="L60" s="130"/>
      <c r="V60" s="130"/>
      <c r="AF60" s="130"/>
      <c r="AP60" s="130"/>
      <c r="AZ60" s="130"/>
      <c r="BA60" s="130"/>
      <c r="BB60" s="130"/>
      <c r="BC60" s="130"/>
      <c r="BD60" s="130"/>
      <c r="BE60" s="130"/>
      <c r="BF60" s="130"/>
      <c r="BG60" s="130"/>
      <c r="BJ60" s="130"/>
      <c r="BT60" s="130"/>
      <c r="CD60" s="130"/>
      <c r="CN60" s="130"/>
      <c r="CX60" s="130"/>
      <c r="DH60" s="130"/>
      <c r="DR60" s="130"/>
      <c r="EB60" s="130"/>
      <c r="EL60" s="130"/>
      <c r="EV60" s="130"/>
      <c r="FF60" s="130"/>
      <c r="FP60" s="130"/>
      <c r="FZ60" s="130"/>
      <c r="GJ60" s="130"/>
      <c r="GT60" s="130"/>
      <c r="HD60" s="130"/>
      <c r="HN60" s="130"/>
      <c r="HX60" s="130"/>
      <c r="IH60" s="130"/>
    </row>
    <row xmlns:x14ac="http://schemas.microsoft.com/office/spreadsheetml/2009/9/ac" r="61" s="3" customFormat="true" x14ac:dyDescent="0.25">
      <c r="A61" s="403" t="str">
        <f ca="true">IF(ISBLANK('Data Summary'!A63),"",'Data Summary'!A63)</f>
        <v/>
      </c>
      <c r="B61" s="130"/>
      <c r="L61" s="130"/>
      <c r="V61" s="130"/>
      <c r="AF61" s="130"/>
      <c r="AP61" s="130"/>
      <c r="AZ61" s="130"/>
      <c r="BA61" s="130"/>
      <c r="BB61" s="130"/>
      <c r="BC61" s="130"/>
      <c r="BD61" s="130"/>
      <c r="BE61" s="130"/>
      <c r="BF61" s="130"/>
      <c r="BG61" s="130"/>
      <c r="BJ61" s="130"/>
      <c r="BT61" s="130"/>
      <c r="CD61" s="130"/>
      <c r="CN61" s="130"/>
      <c r="CX61" s="130"/>
      <c r="DH61" s="130"/>
      <c r="DR61" s="130"/>
      <c r="EB61" s="130"/>
      <c r="EL61" s="130"/>
      <c r="EV61" s="130"/>
      <c r="FF61" s="130"/>
      <c r="FP61" s="130"/>
      <c r="FZ61" s="130"/>
      <c r="GJ61" s="130"/>
      <c r="GT61" s="130"/>
      <c r="HD61" s="130"/>
      <c r="HN61" s="130"/>
      <c r="HX61" s="130"/>
      <c r="IH61" s="130"/>
    </row>
    <row xmlns:x14ac="http://schemas.microsoft.com/office/spreadsheetml/2009/9/ac" r="62" s="3" customFormat="true" x14ac:dyDescent="0.25">
      <c r="A62" s="403" t="str">
        <f ca="true">IF(ISBLANK('Data Summary'!A64),"",'Data Summary'!A64)</f>
        <v/>
      </c>
      <c r="B62" s="130"/>
      <c r="L62" s="130"/>
      <c r="V62" s="130"/>
      <c r="AF62" s="130"/>
      <c r="AP62" s="130"/>
      <c r="AZ62" s="130"/>
      <c r="BA62" s="130"/>
      <c r="BB62" s="130"/>
      <c r="BC62" s="130"/>
      <c r="BD62" s="130"/>
      <c r="BE62" s="130"/>
      <c r="BF62" s="130"/>
      <c r="BG62" s="130"/>
      <c r="BJ62" s="130"/>
      <c r="BT62" s="130"/>
      <c r="CD62" s="130"/>
      <c r="CN62" s="130"/>
      <c r="CX62" s="130"/>
      <c r="DH62" s="130"/>
      <c r="DR62" s="130"/>
      <c r="EB62" s="130"/>
      <c r="EL62" s="130"/>
      <c r="EV62" s="130"/>
      <c r="FF62" s="130"/>
      <c r="FP62" s="130"/>
      <c r="FZ62" s="130"/>
      <c r="GJ62" s="130"/>
      <c r="GT62" s="130"/>
      <c r="HD62" s="130"/>
      <c r="HN62" s="130"/>
      <c r="HX62" s="130"/>
      <c r="IH62" s="130"/>
    </row>
    <row xmlns:x14ac="http://schemas.microsoft.com/office/spreadsheetml/2009/9/ac" r="63" s="3" customFormat="true" x14ac:dyDescent="0.25">
      <c r="A63" s="403" t="str">
        <f ca="true">IF(ISBLANK('Data Summary'!A65),"",'Data Summary'!A65)</f>
        <v/>
      </c>
      <c r="B63" s="130"/>
      <c r="L63" s="130"/>
      <c r="V63" s="130"/>
      <c r="AF63" s="130"/>
      <c r="AP63" s="130"/>
      <c r="AZ63" s="130"/>
      <c r="BA63" s="130"/>
      <c r="BB63" s="130"/>
      <c r="BC63" s="130"/>
      <c r="BD63" s="130"/>
      <c r="BE63" s="130"/>
      <c r="BF63" s="130"/>
      <c r="BG63" s="130"/>
      <c r="BJ63" s="130"/>
      <c r="BT63" s="130"/>
      <c r="CD63" s="130"/>
      <c r="CN63" s="130"/>
      <c r="CX63" s="130"/>
      <c r="DH63" s="130"/>
      <c r="DR63" s="130"/>
      <c r="EB63" s="130"/>
      <c r="EL63" s="130"/>
      <c r="EV63" s="130"/>
      <c r="FF63" s="130"/>
      <c r="FP63" s="130"/>
      <c r="FZ63" s="130"/>
      <c r="GJ63" s="130"/>
      <c r="GT63" s="130"/>
      <c r="HD63" s="130"/>
      <c r="HN63" s="130"/>
      <c r="HX63" s="130"/>
      <c r="IH63" s="130"/>
    </row>
    <row xmlns:x14ac="http://schemas.microsoft.com/office/spreadsheetml/2009/9/ac" r="64" s="3" customFormat="true" x14ac:dyDescent="0.25">
      <c r="A64" s="403" t="str">
        <f ca="true">IF(ISBLANK('Data Summary'!A66),"",'Data Summary'!A66)</f>
        <v/>
      </c>
      <c r="B64" s="130"/>
      <c r="L64" s="130"/>
      <c r="V64" s="130"/>
      <c r="AF64" s="130"/>
      <c r="AP64" s="130"/>
      <c r="AZ64" s="130"/>
      <c r="BA64" s="130"/>
      <c r="BB64" s="130"/>
      <c r="BC64" s="130"/>
      <c r="BD64" s="130"/>
      <c r="BE64" s="130"/>
      <c r="BF64" s="130"/>
      <c r="BG64" s="130"/>
      <c r="BJ64" s="130"/>
      <c r="BT64" s="130"/>
      <c r="CD64" s="130"/>
      <c r="CN64" s="130"/>
      <c r="CX64" s="130"/>
      <c r="DH64" s="130"/>
      <c r="DR64" s="130"/>
      <c r="EB64" s="130"/>
      <c r="EL64" s="130"/>
      <c r="EV64" s="130"/>
      <c r="FF64" s="130"/>
      <c r="FP64" s="130"/>
      <c r="FZ64" s="130"/>
      <c r="GJ64" s="130"/>
      <c r="GT64" s="130"/>
      <c r="HD64" s="130"/>
      <c r="HN64" s="130"/>
      <c r="HX64" s="130"/>
      <c r="IH64" s="130"/>
    </row>
    <row xmlns:x14ac="http://schemas.microsoft.com/office/spreadsheetml/2009/9/ac" r="65" s="3" customFormat="true" x14ac:dyDescent="0.25">
      <c r="A65" s="403" t="str">
        <f ca="true">IF(ISBLANK('Data Summary'!A67),"",'Data Summary'!A67)</f>
        <v/>
      </c>
      <c r="B65" s="130"/>
      <c r="L65" s="130"/>
      <c r="V65" s="130"/>
      <c r="AF65" s="130"/>
      <c r="AP65" s="130"/>
      <c r="AZ65" s="130"/>
      <c r="BA65" s="130"/>
      <c r="BB65" s="130"/>
      <c r="BC65" s="130"/>
      <c r="BD65" s="130"/>
      <c r="BE65" s="130"/>
      <c r="BF65" s="130"/>
      <c r="BG65" s="130"/>
      <c r="BJ65" s="130"/>
      <c r="BT65" s="130"/>
      <c r="CD65" s="130"/>
      <c r="CN65" s="130"/>
      <c r="CX65" s="130"/>
      <c r="DH65" s="130"/>
      <c r="DR65" s="130"/>
      <c r="EB65" s="130"/>
      <c r="EL65" s="130"/>
      <c r="EV65" s="130"/>
      <c r="FF65" s="130"/>
      <c r="FP65" s="130"/>
      <c r="FZ65" s="130"/>
      <c r="GJ65" s="130"/>
      <c r="GT65" s="130"/>
      <c r="HD65" s="130"/>
      <c r="HN65" s="130"/>
      <c r="HX65" s="130"/>
      <c r="IH65" s="130"/>
    </row>
    <row xmlns:x14ac="http://schemas.microsoft.com/office/spreadsheetml/2009/9/ac" r="66" s="3" customFormat="true" x14ac:dyDescent="0.25">
      <c r="A66" s="403" t="str">
        <f ca="true">IF(ISBLANK('Data Summary'!A68),"",'Data Summary'!A68)</f>
        <v/>
      </c>
      <c r="B66" s="130"/>
      <c r="L66" s="130"/>
      <c r="V66" s="130"/>
      <c r="AF66" s="130"/>
      <c r="AP66" s="130"/>
      <c r="AZ66" s="130"/>
      <c r="BA66" s="130"/>
      <c r="BB66" s="130"/>
      <c r="BC66" s="130"/>
      <c r="BD66" s="130"/>
      <c r="BE66" s="130"/>
      <c r="BF66" s="130"/>
      <c r="BG66" s="130"/>
      <c r="BJ66" s="130"/>
      <c r="BT66" s="130"/>
      <c r="CD66" s="130"/>
      <c r="CN66" s="130"/>
      <c r="CX66" s="130"/>
      <c r="DH66" s="130"/>
      <c r="DR66" s="130"/>
      <c r="EB66" s="130"/>
      <c r="EL66" s="130"/>
      <c r="EV66" s="130"/>
      <c r="FF66" s="130"/>
      <c r="FP66" s="130"/>
      <c r="FZ66" s="130"/>
      <c r="GJ66" s="130"/>
      <c r="GT66" s="130"/>
      <c r="HD66" s="130"/>
      <c r="HN66" s="130"/>
      <c r="HX66" s="130"/>
      <c r="IH66" s="130"/>
    </row>
    <row xmlns:x14ac="http://schemas.microsoft.com/office/spreadsheetml/2009/9/ac" r="67" s="3" customFormat="true" x14ac:dyDescent="0.25">
      <c r="A67" s="403" t="str">
        <f ca="true">IF(ISBLANK('Data Summary'!A69),"",'Data Summary'!A69)</f>
        <v/>
      </c>
      <c r="B67" s="130"/>
      <c r="L67" s="130"/>
      <c r="V67" s="130"/>
      <c r="AF67" s="130"/>
      <c r="AP67" s="130"/>
      <c r="AZ67" s="130"/>
      <c r="BA67" s="130"/>
      <c r="BB67" s="130"/>
      <c r="BC67" s="130"/>
      <c r="BD67" s="130"/>
      <c r="BE67" s="130"/>
      <c r="BF67" s="130"/>
      <c r="BG67" s="130"/>
      <c r="BJ67" s="130"/>
      <c r="BT67" s="130"/>
      <c r="CD67" s="130"/>
      <c r="CN67" s="130"/>
      <c r="CX67" s="130"/>
      <c r="DH67" s="130"/>
      <c r="DR67" s="130"/>
      <c r="EB67" s="130"/>
      <c r="EL67" s="130"/>
      <c r="EV67" s="130"/>
      <c r="FF67" s="130"/>
      <c r="FP67" s="130"/>
      <c r="FZ67" s="130"/>
      <c r="GJ67" s="130"/>
      <c r="GT67" s="130"/>
      <c r="HD67" s="130"/>
      <c r="HN67" s="130"/>
      <c r="HX67" s="130"/>
      <c r="IH67" s="130"/>
    </row>
    <row xmlns:x14ac="http://schemas.microsoft.com/office/spreadsheetml/2009/9/ac" r="68" s="3" customFormat="true" x14ac:dyDescent="0.25">
      <c r="A68" s="403" t="str">
        <f ca="true">IF(ISBLANK('Data Summary'!A70),"",'Data Summary'!A70)</f>
        <v/>
      </c>
      <c r="B68" s="130"/>
      <c r="L68" s="130"/>
      <c r="V68" s="130"/>
      <c r="AF68" s="130"/>
      <c r="AP68" s="130"/>
      <c r="AZ68" s="130"/>
      <c r="BA68" s="130"/>
      <c r="BB68" s="130"/>
      <c r="BC68" s="130"/>
      <c r="BD68" s="130"/>
      <c r="BE68" s="130"/>
      <c r="BF68" s="130"/>
      <c r="BG68" s="130"/>
      <c r="BJ68" s="130"/>
      <c r="BT68" s="130"/>
      <c r="CD68" s="130"/>
      <c r="CN68" s="130"/>
      <c r="CX68" s="130"/>
      <c r="DH68" s="130"/>
      <c r="DR68" s="130"/>
      <c r="EB68" s="130"/>
      <c r="EL68" s="130"/>
      <c r="EV68" s="130"/>
      <c r="FF68" s="130"/>
      <c r="FP68" s="130"/>
      <c r="FZ68" s="130"/>
      <c r="GJ68" s="130"/>
      <c r="GT68" s="130"/>
      <c r="HD68" s="130"/>
      <c r="HN68" s="130"/>
      <c r="HX68" s="130"/>
      <c r="IH68" s="130"/>
    </row>
    <row xmlns:x14ac="http://schemas.microsoft.com/office/spreadsheetml/2009/9/ac" r="69" s="3" customFormat="true" x14ac:dyDescent="0.25">
      <c r="A69" s="403" t="str">
        <f ca="true">IF(ISBLANK('Data Summary'!A71),"",'Data Summary'!A71)</f>
        <v/>
      </c>
      <c r="B69" s="130"/>
      <c r="L69" s="130"/>
      <c r="V69" s="130"/>
      <c r="AF69" s="130"/>
      <c r="AP69" s="130"/>
      <c r="AZ69" s="130"/>
      <c r="BA69" s="130"/>
      <c r="BB69" s="130"/>
      <c r="BC69" s="130"/>
      <c r="BD69" s="130"/>
      <c r="BE69" s="130"/>
      <c r="BF69" s="130"/>
      <c r="BG69" s="130"/>
      <c r="BJ69" s="130"/>
      <c r="BT69" s="130"/>
      <c r="CD69" s="130"/>
      <c r="CN69" s="130"/>
      <c r="CX69" s="130"/>
      <c r="DH69" s="130"/>
      <c r="DR69" s="130"/>
      <c r="EB69" s="130"/>
      <c r="EL69" s="130"/>
      <c r="EV69" s="130"/>
      <c r="FF69" s="130"/>
      <c r="FP69" s="130"/>
      <c r="FZ69" s="130"/>
      <c r="GJ69" s="130"/>
      <c r="GT69" s="130"/>
      <c r="HD69" s="130"/>
      <c r="HN69" s="130"/>
      <c r="HX69" s="130"/>
      <c r="IH69" s="130"/>
    </row>
    <row xmlns:x14ac="http://schemas.microsoft.com/office/spreadsheetml/2009/9/ac" r="70" s="3" customFormat="true" x14ac:dyDescent="0.25">
      <c r="A70" s="403" t="str">
        <f ca="true">IF(ISBLANK('Data Summary'!A72),"",'Data Summary'!A72)</f>
        <v/>
      </c>
      <c r="B70" s="130"/>
      <c r="L70" s="130"/>
      <c r="V70" s="130"/>
      <c r="AF70" s="130"/>
      <c r="AP70" s="130"/>
      <c r="AZ70" s="130"/>
      <c r="BA70" s="130"/>
      <c r="BB70" s="130"/>
      <c r="BC70" s="130"/>
      <c r="BD70" s="130"/>
      <c r="BE70" s="130"/>
      <c r="BF70" s="130"/>
      <c r="BG70" s="130"/>
      <c r="BJ70" s="130"/>
      <c r="BT70" s="130"/>
      <c r="CD70" s="130"/>
      <c r="CN70" s="130"/>
      <c r="CX70" s="130"/>
      <c r="DH70" s="130"/>
      <c r="DR70" s="130"/>
      <c r="EB70" s="130"/>
      <c r="EL70" s="130"/>
      <c r="EV70" s="130"/>
      <c r="FF70" s="130"/>
      <c r="FP70" s="130"/>
      <c r="FZ70" s="130"/>
      <c r="GJ70" s="130"/>
      <c r="GT70" s="130"/>
      <c r="HD70" s="130"/>
      <c r="HN70" s="130"/>
      <c r="HX70" s="130"/>
      <c r="IH70" s="130"/>
    </row>
    <row xmlns:x14ac="http://schemas.microsoft.com/office/spreadsheetml/2009/9/ac" r="71" s="3" customFormat="true" x14ac:dyDescent="0.25">
      <c r="A71" s="403" t="str">
        <f ca="true">IF(ISBLANK('Data Summary'!A73),"",'Data Summary'!A73)</f>
        <v/>
      </c>
      <c r="B71" s="130"/>
      <c r="L71" s="130"/>
      <c r="V71" s="130"/>
      <c r="AF71" s="130"/>
      <c r="AP71" s="130"/>
      <c r="AZ71" s="130"/>
      <c r="BA71" s="130"/>
      <c r="BB71" s="130"/>
      <c r="BC71" s="130"/>
      <c r="BD71" s="130"/>
      <c r="BE71" s="130"/>
      <c r="BF71" s="130"/>
      <c r="BG71" s="130"/>
      <c r="BJ71" s="130"/>
      <c r="BT71" s="130"/>
      <c r="CD71" s="130"/>
      <c r="CN71" s="130"/>
      <c r="CX71" s="130"/>
      <c r="DH71" s="130"/>
      <c r="DR71" s="130"/>
      <c r="EB71" s="130"/>
      <c r="EL71" s="130"/>
      <c r="EV71" s="130"/>
      <c r="FF71" s="130"/>
      <c r="FP71" s="130"/>
      <c r="FZ71" s="130"/>
      <c r="GJ71" s="130"/>
      <c r="GT71" s="130"/>
      <c r="HD71" s="130"/>
      <c r="HN71" s="130"/>
      <c r="HX71" s="130"/>
      <c r="IH71" s="130"/>
    </row>
    <row xmlns:x14ac="http://schemas.microsoft.com/office/spreadsheetml/2009/9/ac" r="72" s="3" customFormat="true" x14ac:dyDescent="0.25">
      <c r="A72" s="403" t="str">
        <f ca="true">IF(ISBLANK('Data Summary'!A74),"",'Data Summary'!A74)</f>
        <v/>
      </c>
      <c r="B72" s="130"/>
      <c r="L72" s="130"/>
      <c r="V72" s="130"/>
      <c r="AF72" s="130"/>
      <c r="AP72" s="130"/>
      <c r="AZ72" s="130"/>
      <c r="BA72" s="130"/>
      <c r="BB72" s="130"/>
      <c r="BC72" s="130"/>
      <c r="BD72" s="130"/>
      <c r="BE72" s="130"/>
      <c r="BF72" s="130"/>
      <c r="BG72" s="130"/>
      <c r="BJ72" s="130"/>
      <c r="BT72" s="130"/>
      <c r="CD72" s="130"/>
      <c r="CN72" s="130"/>
      <c r="CX72" s="130"/>
      <c r="DH72" s="130"/>
      <c r="DR72" s="130"/>
      <c r="EB72" s="130"/>
      <c r="EL72" s="130"/>
      <c r="EV72" s="130"/>
      <c r="FF72" s="130"/>
      <c r="FP72" s="130"/>
      <c r="FZ72" s="130"/>
      <c r="GJ72" s="130"/>
      <c r="GT72" s="130"/>
      <c r="HD72" s="130"/>
      <c r="HN72" s="130"/>
      <c r="HX72" s="130"/>
      <c r="IH72" s="130"/>
    </row>
    <row xmlns:x14ac="http://schemas.microsoft.com/office/spreadsheetml/2009/9/ac" r="73" s="3" customFormat="true" x14ac:dyDescent="0.25">
      <c r="A73" s="403" t="str">
        <f ca="true">IF(ISBLANK('Data Summary'!A75),"",'Data Summary'!A75)</f>
        <v/>
      </c>
      <c r="B73" s="130"/>
      <c r="L73" s="130"/>
      <c r="V73" s="130"/>
      <c r="AF73" s="130"/>
      <c r="AP73" s="130"/>
      <c r="AZ73" s="130"/>
      <c r="BA73" s="130"/>
      <c r="BB73" s="130"/>
      <c r="BC73" s="130"/>
      <c r="BD73" s="130"/>
      <c r="BE73" s="130"/>
      <c r="BF73" s="130"/>
      <c r="BG73" s="130"/>
      <c r="BJ73" s="130"/>
      <c r="BT73" s="130"/>
      <c r="CD73" s="130"/>
      <c r="CN73" s="130"/>
      <c r="CX73" s="130"/>
      <c r="DH73" s="130"/>
      <c r="DR73" s="130"/>
      <c r="EB73" s="130"/>
      <c r="EL73" s="130"/>
      <c r="EV73" s="130"/>
      <c r="FF73" s="130"/>
      <c r="FP73" s="130"/>
      <c r="FZ73" s="130"/>
      <c r="GJ73" s="130"/>
      <c r="GT73" s="130"/>
      <c r="HD73" s="130"/>
      <c r="HN73" s="130"/>
      <c r="HX73" s="130"/>
      <c r="IH73" s="130"/>
    </row>
    <row xmlns:x14ac="http://schemas.microsoft.com/office/spreadsheetml/2009/9/ac" r="74" s="3" customFormat="true" x14ac:dyDescent="0.25">
      <c r="A74" s="403" t="str">
        <f ca="true">IF(ISBLANK('Data Summary'!A76),"",'Data Summary'!A76)</f>
        <v/>
      </c>
      <c r="B74" s="130"/>
      <c r="L74" s="130"/>
      <c r="V74" s="130"/>
      <c r="AF74" s="130"/>
      <c r="AP74" s="130"/>
      <c r="AZ74" s="130"/>
      <c r="BA74" s="130"/>
      <c r="BB74" s="130"/>
      <c r="BC74" s="130"/>
      <c r="BD74" s="130"/>
      <c r="BE74" s="130"/>
      <c r="BF74" s="130"/>
      <c r="BG74" s="130"/>
      <c r="BJ74" s="130"/>
      <c r="BT74" s="130"/>
      <c r="CD74" s="130"/>
      <c r="CN74" s="130"/>
      <c r="CX74" s="130"/>
      <c r="DH74" s="130"/>
      <c r="DR74" s="130"/>
      <c r="EB74" s="130"/>
      <c r="EL74" s="130"/>
      <c r="EV74" s="130"/>
      <c r="FF74" s="130"/>
      <c r="FP74" s="130"/>
      <c r="FZ74" s="130"/>
      <c r="GJ74" s="130"/>
      <c r="GT74" s="130"/>
      <c r="HD74" s="130"/>
      <c r="HN74" s="130"/>
      <c r="HX74" s="130"/>
      <c r="IH74" s="130"/>
    </row>
    <row xmlns:x14ac="http://schemas.microsoft.com/office/spreadsheetml/2009/9/ac" r="75" s="3" customFormat="true" x14ac:dyDescent="0.25">
      <c r="A75" s="403" t="str">
        <f ca="true">IF(ISBLANK('Data Summary'!A77),"",'Data Summary'!A77)</f>
        <v/>
      </c>
      <c r="B75" s="130"/>
      <c r="L75" s="130"/>
      <c r="V75" s="130"/>
      <c r="AF75" s="130"/>
      <c r="AP75" s="130"/>
      <c r="AZ75" s="130"/>
      <c r="BA75" s="130"/>
      <c r="BB75" s="130"/>
      <c r="BC75" s="130"/>
      <c r="BD75" s="130"/>
      <c r="BE75" s="130"/>
      <c r="BF75" s="130"/>
      <c r="BG75" s="130"/>
      <c r="BJ75" s="130"/>
      <c r="BT75" s="130"/>
      <c r="CD75" s="130"/>
      <c r="CN75" s="130"/>
      <c r="CX75" s="130"/>
      <c r="DH75" s="130"/>
      <c r="DR75" s="130"/>
      <c r="EB75" s="130"/>
      <c r="EL75" s="130"/>
      <c r="EV75" s="130"/>
      <c r="FF75" s="130"/>
      <c r="FP75" s="130"/>
      <c r="FZ75" s="130"/>
      <c r="GJ75" s="130"/>
      <c r="GT75" s="130"/>
      <c r="HD75" s="130"/>
      <c r="HN75" s="130"/>
      <c r="HX75" s="130"/>
      <c r="IH75" s="130"/>
    </row>
    <row xmlns:x14ac="http://schemas.microsoft.com/office/spreadsheetml/2009/9/ac" r="76" s="3" customFormat="true" x14ac:dyDescent="0.25">
      <c r="A76" s="403" t="str">
        <f ca="true">IF(ISBLANK('Data Summary'!A78),"",'Data Summary'!A78)</f>
        <v/>
      </c>
      <c r="B76" s="130"/>
      <c r="L76" s="130"/>
      <c r="V76" s="130"/>
      <c r="AF76" s="130"/>
      <c r="AP76" s="130"/>
      <c r="AZ76" s="130"/>
      <c r="BA76" s="130"/>
      <c r="BB76" s="130"/>
      <c r="BC76" s="130"/>
      <c r="BD76" s="130"/>
      <c r="BE76" s="130"/>
      <c r="BF76" s="130"/>
      <c r="BG76" s="130"/>
      <c r="BJ76" s="130"/>
      <c r="BT76" s="130"/>
      <c r="CD76" s="130"/>
      <c r="CN76" s="130"/>
      <c r="CX76" s="130"/>
      <c r="DH76" s="130"/>
      <c r="DR76" s="130"/>
      <c r="EB76" s="130"/>
      <c r="EL76" s="130"/>
      <c r="EV76" s="130"/>
      <c r="FF76" s="130"/>
      <c r="FP76" s="130"/>
      <c r="FZ76" s="130"/>
      <c r="GJ76" s="130"/>
      <c r="GT76" s="130"/>
      <c r="HD76" s="130"/>
      <c r="HN76" s="130"/>
      <c r="HX76" s="130"/>
      <c r="IH76" s="130"/>
    </row>
    <row xmlns:x14ac="http://schemas.microsoft.com/office/spreadsheetml/2009/9/ac" r="77" s="3" customFormat="true" x14ac:dyDescent="0.25">
      <c r="A77" s="403" t="str">
        <f ca="true">IF(ISBLANK('Data Summary'!A79),"",'Data Summary'!A79)</f>
        <v/>
      </c>
      <c r="B77" s="130"/>
      <c r="L77" s="130"/>
      <c r="V77" s="130"/>
      <c r="AF77" s="130"/>
      <c r="AP77" s="130"/>
      <c r="AZ77" s="130"/>
      <c r="BA77" s="130"/>
      <c r="BB77" s="130"/>
      <c r="BC77" s="130"/>
      <c r="BD77" s="130"/>
      <c r="BE77" s="130"/>
      <c r="BF77" s="130"/>
      <c r="BG77" s="130"/>
      <c r="BJ77" s="130"/>
      <c r="BT77" s="130"/>
      <c r="CD77" s="130"/>
      <c r="CN77" s="130"/>
      <c r="CX77" s="130"/>
      <c r="DH77" s="130"/>
      <c r="DR77" s="130"/>
      <c r="EB77" s="130"/>
      <c r="EL77" s="130"/>
      <c r="EV77" s="130"/>
      <c r="FF77" s="130"/>
      <c r="FP77" s="130"/>
      <c r="FZ77" s="130"/>
      <c r="GJ77" s="130"/>
      <c r="GT77" s="130"/>
      <c r="HD77" s="130"/>
      <c r="HN77" s="130"/>
      <c r="HX77" s="130"/>
      <c r="IH77" s="130"/>
    </row>
    <row xmlns:x14ac="http://schemas.microsoft.com/office/spreadsheetml/2009/9/ac" r="78" s="3" customFormat="true" x14ac:dyDescent="0.25">
      <c r="A78" s="403" t="str">
        <f ca="true">IF(ISBLANK('Data Summary'!A80),"",'Data Summary'!A80)</f>
        <v/>
      </c>
      <c r="B78" s="130"/>
      <c r="L78" s="130"/>
      <c r="V78" s="130"/>
      <c r="AF78" s="130"/>
      <c r="AP78" s="130"/>
      <c r="AZ78" s="130"/>
      <c r="BA78" s="130"/>
      <c r="BB78" s="130"/>
      <c r="BC78" s="130"/>
      <c r="BD78" s="130"/>
      <c r="BE78" s="130"/>
      <c r="BF78" s="130"/>
      <c r="BG78" s="130"/>
      <c r="BJ78" s="130"/>
      <c r="BT78" s="130"/>
      <c r="CD78" s="130"/>
      <c r="CN78" s="130"/>
      <c r="CX78" s="130"/>
      <c r="DH78" s="130"/>
      <c r="DR78" s="130"/>
      <c r="EB78" s="130"/>
      <c r="EL78" s="130"/>
      <c r="EV78" s="130"/>
      <c r="FF78" s="130"/>
      <c r="FP78" s="130"/>
      <c r="FZ78" s="130"/>
      <c r="GJ78" s="130"/>
      <c r="GT78" s="130"/>
      <c r="HD78" s="130"/>
      <c r="HN78" s="130"/>
      <c r="HX78" s="130"/>
      <c r="IH78" s="130"/>
    </row>
    <row xmlns:x14ac="http://schemas.microsoft.com/office/spreadsheetml/2009/9/ac" r="79" s="3" customFormat="true" x14ac:dyDescent="0.25">
      <c r="A79" s="403" t="str">
        <f ca="true">IF(ISBLANK('Data Summary'!A81),"",'Data Summary'!A81)</f>
        <v/>
      </c>
      <c r="B79" s="130"/>
      <c r="L79" s="130"/>
      <c r="V79" s="130"/>
      <c r="AF79" s="130"/>
      <c r="AP79" s="130"/>
      <c r="AZ79" s="130"/>
      <c r="BA79" s="130"/>
      <c r="BB79" s="130"/>
      <c r="BC79" s="130"/>
      <c r="BD79" s="130"/>
      <c r="BE79" s="130"/>
      <c r="BF79" s="130"/>
      <c r="BG79" s="130"/>
      <c r="BJ79" s="130"/>
      <c r="BT79" s="130"/>
      <c r="CD79" s="130"/>
      <c r="CN79" s="130"/>
      <c r="CX79" s="130"/>
      <c r="DH79" s="130"/>
      <c r="DR79" s="130"/>
      <c r="EB79" s="130"/>
      <c r="EL79" s="130"/>
      <c r="EV79" s="130"/>
      <c r="FF79" s="130"/>
      <c r="FP79" s="130"/>
      <c r="FZ79" s="130"/>
      <c r="GJ79" s="130"/>
      <c r="GT79" s="130"/>
      <c r="HD79" s="130"/>
      <c r="HN79" s="130"/>
      <c r="HX79" s="130"/>
      <c r="IH79" s="130"/>
    </row>
    <row xmlns:x14ac="http://schemas.microsoft.com/office/spreadsheetml/2009/9/ac" r="80" s="3" customFormat="true" x14ac:dyDescent="0.25">
      <c r="A80" s="403" t="str">
        <f ca="true">IF(ISBLANK('Data Summary'!A82),"",'Data Summary'!A82)</f>
        <v/>
      </c>
      <c r="B80" s="130"/>
      <c r="L80" s="130"/>
      <c r="V80" s="130"/>
      <c r="AF80" s="130"/>
      <c r="AP80" s="130"/>
      <c r="AZ80" s="130"/>
      <c r="BA80" s="130"/>
      <c r="BB80" s="130"/>
      <c r="BC80" s="130"/>
      <c r="BD80" s="130"/>
      <c r="BE80" s="130"/>
      <c r="BF80" s="130"/>
      <c r="BG80" s="130"/>
      <c r="BJ80" s="130"/>
      <c r="BT80" s="130"/>
      <c r="CD80" s="130"/>
      <c r="CN80" s="130"/>
      <c r="CX80" s="130"/>
      <c r="DH80" s="130"/>
      <c r="DR80" s="130"/>
      <c r="EB80" s="130"/>
      <c r="EL80" s="130"/>
      <c r="EV80" s="130"/>
      <c r="FF80" s="130"/>
      <c r="FP80" s="130"/>
      <c r="FZ80" s="130"/>
      <c r="GJ80" s="130"/>
      <c r="GT80" s="130"/>
      <c r="HD80" s="130"/>
      <c r="HN80" s="130"/>
      <c r="HX80" s="130"/>
      <c r="IH80" s="130"/>
    </row>
    <row xmlns:x14ac="http://schemas.microsoft.com/office/spreadsheetml/2009/9/ac" r="81" s="3" customFormat="true" x14ac:dyDescent="0.25">
      <c r="A81" s="403" t="str">
        <f ca="true">IF(ISBLANK('Data Summary'!A83),"",'Data Summary'!A83)</f>
        <v/>
      </c>
      <c r="B81" s="130"/>
      <c r="L81" s="130"/>
      <c r="V81" s="130"/>
      <c r="AF81" s="130"/>
      <c r="AP81" s="130"/>
      <c r="AZ81" s="130"/>
      <c r="BA81" s="130"/>
      <c r="BB81" s="130"/>
      <c r="BC81" s="130"/>
      <c r="BD81" s="130"/>
      <c r="BE81" s="130"/>
      <c r="BF81" s="130"/>
      <c r="BG81" s="130"/>
      <c r="BJ81" s="130"/>
      <c r="BT81" s="130"/>
      <c r="CD81" s="130"/>
      <c r="CN81" s="130"/>
      <c r="CX81" s="130"/>
      <c r="DH81" s="130"/>
      <c r="DR81" s="130"/>
      <c r="EB81" s="130"/>
      <c r="EL81" s="130"/>
      <c r="EV81" s="130"/>
      <c r="FF81" s="130"/>
      <c r="FP81" s="130"/>
      <c r="FZ81" s="130"/>
      <c r="GJ81" s="130"/>
      <c r="GT81" s="130"/>
      <c r="HD81" s="130"/>
      <c r="HN81" s="130"/>
      <c r="HX81" s="130"/>
      <c r="IH81" s="130"/>
    </row>
    <row xmlns:x14ac="http://schemas.microsoft.com/office/spreadsheetml/2009/9/ac" r="82" s="3" customFormat="true" x14ac:dyDescent="0.25">
      <c r="A82" s="403" t="str">
        <f ca="true">IF(ISBLANK('Data Summary'!A84),"",'Data Summary'!A84)</f>
        <v/>
      </c>
      <c r="B82" s="130"/>
      <c r="L82" s="130"/>
      <c r="V82" s="130"/>
      <c r="AF82" s="130"/>
      <c r="AP82" s="130"/>
      <c r="AZ82" s="130"/>
      <c r="BA82" s="130"/>
      <c r="BB82" s="130"/>
      <c r="BC82" s="130"/>
      <c r="BD82" s="130"/>
      <c r="BE82" s="130"/>
      <c r="BF82" s="130"/>
      <c r="BG82" s="130"/>
      <c r="BJ82" s="130"/>
      <c r="BT82" s="130"/>
      <c r="CD82" s="130"/>
      <c r="CN82" s="130"/>
      <c r="CX82" s="130"/>
      <c r="DH82" s="130"/>
      <c r="DR82" s="130"/>
      <c r="EB82" s="130"/>
      <c r="EL82" s="130"/>
      <c r="EV82" s="130"/>
      <c r="FF82" s="130"/>
      <c r="FP82" s="130"/>
      <c r="FZ82" s="130"/>
      <c r="GJ82" s="130"/>
      <c r="GT82" s="130"/>
      <c r="HD82" s="130"/>
      <c r="HN82" s="130"/>
      <c r="HX82" s="130"/>
      <c r="IH82" s="130"/>
    </row>
    <row xmlns:x14ac="http://schemas.microsoft.com/office/spreadsheetml/2009/9/ac" r="83" s="3" customFormat="true" x14ac:dyDescent="0.25">
      <c r="A83" s="403" t="str">
        <f ca="true">IF(ISBLANK('Data Summary'!A85),"",'Data Summary'!A85)</f>
        <v/>
      </c>
      <c r="B83" s="130"/>
      <c r="L83" s="130"/>
      <c r="V83" s="130"/>
      <c r="AF83" s="130"/>
      <c r="AP83" s="130"/>
      <c r="AZ83" s="130"/>
      <c r="BA83" s="130"/>
      <c r="BB83" s="130"/>
      <c r="BC83" s="130"/>
      <c r="BD83" s="130"/>
      <c r="BE83" s="130"/>
      <c r="BF83" s="130"/>
      <c r="BG83" s="130"/>
      <c r="BJ83" s="130"/>
      <c r="BT83" s="130"/>
      <c r="CD83" s="130"/>
      <c r="CN83" s="130"/>
      <c r="CX83" s="130"/>
      <c r="DH83" s="130"/>
      <c r="DR83" s="130"/>
      <c r="EB83" s="130"/>
      <c r="EL83" s="130"/>
      <c r="EV83" s="130"/>
      <c r="FF83" s="130"/>
      <c r="FP83" s="130"/>
      <c r="FZ83" s="130"/>
      <c r="GJ83" s="130"/>
      <c r="GT83" s="130"/>
      <c r="HD83" s="130"/>
      <c r="HN83" s="130"/>
      <c r="HX83" s="130"/>
      <c r="IH83" s="130"/>
    </row>
    <row xmlns:x14ac="http://schemas.microsoft.com/office/spreadsheetml/2009/9/ac" r="84" s="3" customFormat="true" x14ac:dyDescent="0.25">
      <c r="A84" s="403" t="str">
        <f ca="true">IF(ISBLANK('Data Summary'!A86),"",'Data Summary'!A86)</f>
        <v/>
      </c>
      <c r="B84" s="130"/>
      <c r="L84" s="130"/>
      <c r="V84" s="130"/>
      <c r="AF84" s="130"/>
      <c r="AP84" s="130"/>
      <c r="AZ84" s="130"/>
      <c r="BA84" s="130"/>
      <c r="BB84" s="130"/>
      <c r="BC84" s="130"/>
      <c r="BD84" s="130"/>
      <c r="BE84" s="130"/>
      <c r="BF84" s="130"/>
      <c r="BG84" s="130"/>
      <c r="BJ84" s="130"/>
      <c r="BT84" s="130"/>
      <c r="CD84" s="130"/>
      <c r="CN84" s="130"/>
      <c r="CX84" s="130"/>
      <c r="DH84" s="130"/>
      <c r="DR84" s="130"/>
      <c r="EB84" s="130"/>
      <c r="EL84" s="130"/>
      <c r="EV84" s="130"/>
      <c r="FF84" s="130"/>
      <c r="FP84" s="130"/>
      <c r="FZ84" s="130"/>
      <c r="GJ84" s="130"/>
      <c r="GT84" s="130"/>
      <c r="HD84" s="130"/>
      <c r="HN84" s="130"/>
      <c r="HX84" s="130"/>
      <c r="IH84" s="130"/>
    </row>
    <row xmlns:x14ac="http://schemas.microsoft.com/office/spreadsheetml/2009/9/ac" r="85" s="3" customFormat="true" x14ac:dyDescent="0.25">
      <c r="A85" s="403" t="str">
        <f ca="true">IF(ISBLANK('Data Summary'!A87),"",'Data Summary'!A87)</f>
        <v/>
      </c>
      <c r="B85" s="130"/>
      <c r="L85" s="130"/>
      <c r="V85" s="130"/>
      <c r="AF85" s="130"/>
      <c r="AP85" s="130"/>
      <c r="AZ85" s="130"/>
      <c r="BA85" s="130"/>
      <c r="BB85" s="130"/>
      <c r="BC85" s="130"/>
      <c r="BD85" s="130"/>
      <c r="BE85" s="130"/>
      <c r="BF85" s="130"/>
      <c r="BG85" s="130"/>
      <c r="BJ85" s="130"/>
      <c r="BT85" s="130"/>
      <c r="CD85" s="130"/>
      <c r="CN85" s="130"/>
      <c r="CX85" s="130"/>
      <c r="DH85" s="130"/>
      <c r="DR85" s="130"/>
      <c r="EB85" s="130"/>
      <c r="EL85" s="130"/>
      <c r="EV85" s="130"/>
      <c r="FF85" s="130"/>
      <c r="FP85" s="130"/>
      <c r="FZ85" s="130"/>
      <c r="GJ85" s="130"/>
      <c r="GT85" s="130"/>
      <c r="HD85" s="130"/>
      <c r="HN85" s="130"/>
      <c r="HX85" s="130"/>
      <c r="IH85" s="130"/>
    </row>
    <row xmlns:x14ac="http://schemas.microsoft.com/office/spreadsheetml/2009/9/ac" r="86" s="3" customFormat="true" x14ac:dyDescent="0.25">
      <c r="A86" s="403" t="str">
        <f ca="true">IF(ISBLANK('Data Summary'!A88),"",'Data Summary'!A88)</f>
        <v/>
      </c>
      <c r="B86" s="130"/>
      <c r="L86" s="130"/>
      <c r="V86" s="130"/>
      <c r="AF86" s="130"/>
      <c r="AP86" s="130"/>
      <c r="AZ86" s="130"/>
      <c r="BA86" s="130"/>
      <c r="BB86" s="130"/>
      <c r="BC86" s="130"/>
      <c r="BD86" s="130"/>
      <c r="BE86" s="130"/>
      <c r="BF86" s="130"/>
      <c r="BG86" s="130"/>
      <c r="BJ86" s="130"/>
      <c r="BT86" s="130"/>
      <c r="CD86" s="130"/>
      <c r="CN86" s="130"/>
      <c r="CX86" s="130"/>
      <c r="DH86" s="130"/>
      <c r="DR86" s="130"/>
      <c r="EB86" s="130"/>
      <c r="EL86" s="130"/>
      <c r="EV86" s="130"/>
      <c r="FF86" s="130"/>
      <c r="FP86" s="130"/>
      <c r="FZ86" s="130"/>
      <c r="GJ86" s="130"/>
      <c r="GT86" s="130"/>
      <c r="HD86" s="130"/>
      <c r="HN86" s="130"/>
      <c r="HX86" s="130"/>
      <c r="IH86" s="130"/>
    </row>
    <row xmlns:x14ac="http://schemas.microsoft.com/office/spreadsheetml/2009/9/ac" r="87" s="3" customFormat="true" x14ac:dyDescent="0.25">
      <c r="A87" s="403" t="str">
        <f ca="true">IF(ISBLANK('Data Summary'!A89),"",'Data Summary'!A89)</f>
        <v/>
      </c>
      <c r="B87" s="130"/>
      <c r="L87" s="130"/>
      <c r="V87" s="130"/>
      <c r="AF87" s="130"/>
      <c r="AP87" s="130"/>
      <c r="AZ87" s="130"/>
      <c r="BA87" s="130"/>
      <c r="BB87" s="130"/>
      <c r="BC87" s="130"/>
      <c r="BD87" s="130"/>
      <c r="BE87" s="130"/>
      <c r="BF87" s="130"/>
      <c r="BG87" s="130"/>
      <c r="BJ87" s="130"/>
      <c r="BT87" s="130"/>
      <c r="CD87" s="130"/>
      <c r="CN87" s="130"/>
      <c r="CX87" s="130"/>
      <c r="DH87" s="130"/>
      <c r="DR87" s="130"/>
      <c r="EB87" s="130"/>
      <c r="EL87" s="130"/>
      <c r="EV87" s="130"/>
      <c r="FF87" s="130"/>
      <c r="FP87" s="130"/>
      <c r="FZ87" s="130"/>
      <c r="GJ87" s="130"/>
      <c r="GT87" s="130"/>
      <c r="HD87" s="130"/>
      <c r="HN87" s="130"/>
      <c r="HX87" s="130"/>
      <c r="IH87" s="130"/>
    </row>
    <row xmlns:x14ac="http://schemas.microsoft.com/office/spreadsheetml/2009/9/ac" r="88" s="3" customFormat="true" x14ac:dyDescent="0.25">
      <c r="A88" s="403" t="str">
        <f ca="true">IF(ISBLANK('Data Summary'!A90),"",'Data Summary'!A90)</f>
        <v/>
      </c>
      <c r="B88" s="130"/>
      <c r="L88" s="130"/>
      <c r="V88" s="130"/>
      <c r="AF88" s="130"/>
      <c r="AP88" s="130"/>
      <c r="AZ88" s="130"/>
      <c r="BA88" s="130"/>
      <c r="BB88" s="130"/>
      <c r="BC88" s="130"/>
      <c r="BD88" s="130"/>
      <c r="BE88" s="130"/>
      <c r="BF88" s="130"/>
      <c r="BG88" s="130"/>
      <c r="BJ88" s="130"/>
      <c r="BT88" s="130"/>
      <c r="CD88" s="130"/>
      <c r="CN88" s="130"/>
      <c r="CX88" s="130"/>
      <c r="DH88" s="130"/>
      <c r="DR88" s="130"/>
      <c r="EB88" s="130"/>
      <c r="EL88" s="130"/>
      <c r="EV88" s="130"/>
      <c r="FF88" s="130"/>
      <c r="FP88" s="130"/>
      <c r="FZ88" s="130"/>
      <c r="GJ88" s="130"/>
      <c r="GT88" s="130"/>
      <c r="HD88" s="130"/>
      <c r="HN88" s="130"/>
      <c r="HX88" s="130"/>
      <c r="IH88" s="130"/>
    </row>
    <row xmlns:x14ac="http://schemas.microsoft.com/office/spreadsheetml/2009/9/ac" r="89" s="3" customFormat="true" x14ac:dyDescent="0.25">
      <c r="A89" s="403" t="str">
        <f ca="true">IF(ISBLANK('Data Summary'!A91),"",'Data Summary'!A91)</f>
        <v/>
      </c>
      <c r="B89" s="130"/>
      <c r="L89" s="130"/>
      <c r="V89" s="130"/>
      <c r="AF89" s="130"/>
      <c r="AP89" s="130"/>
      <c r="AZ89" s="130"/>
      <c r="BA89" s="130"/>
      <c r="BB89" s="130"/>
      <c r="BC89" s="130"/>
      <c r="BD89" s="130"/>
      <c r="BE89" s="130"/>
      <c r="BF89" s="130"/>
      <c r="BG89" s="130"/>
      <c r="BJ89" s="130"/>
      <c r="BT89" s="130"/>
      <c r="CD89" s="130"/>
      <c r="CN89" s="130"/>
      <c r="CX89" s="130"/>
      <c r="DH89" s="130"/>
      <c r="DR89" s="130"/>
      <c r="EB89" s="130"/>
      <c r="EL89" s="130"/>
      <c r="EV89" s="130"/>
      <c r="FF89" s="130"/>
      <c r="FP89" s="130"/>
      <c r="FZ89" s="130"/>
      <c r="GJ89" s="130"/>
      <c r="GT89" s="130"/>
      <c r="HD89" s="130"/>
      <c r="HN89" s="130"/>
      <c r="HX89" s="130"/>
      <c r="IH89" s="130"/>
    </row>
    <row xmlns:x14ac="http://schemas.microsoft.com/office/spreadsheetml/2009/9/ac" r="90" s="3" customFormat="true" x14ac:dyDescent="0.25">
      <c r="A90" s="403" t="str">
        <f ca="true">IF(ISBLANK('Data Summary'!A92),"",'Data Summary'!A92)</f>
        <v/>
      </c>
      <c r="B90" s="130"/>
      <c r="L90" s="130"/>
      <c r="V90" s="130"/>
      <c r="AF90" s="130"/>
      <c r="AP90" s="130"/>
      <c r="AZ90" s="130"/>
      <c r="BA90" s="130"/>
      <c r="BB90" s="130"/>
      <c r="BC90" s="130"/>
      <c r="BD90" s="130"/>
      <c r="BE90" s="130"/>
      <c r="BF90" s="130"/>
      <c r="BG90" s="130"/>
      <c r="BJ90" s="130"/>
      <c r="BT90" s="130"/>
      <c r="CD90" s="130"/>
      <c r="CN90" s="130"/>
      <c r="CX90" s="130"/>
      <c r="DH90" s="130"/>
      <c r="DR90" s="130"/>
      <c r="EB90" s="130"/>
      <c r="EL90" s="130"/>
      <c r="EV90" s="130"/>
      <c r="FF90" s="130"/>
      <c r="FP90" s="130"/>
      <c r="FZ90" s="130"/>
      <c r="GJ90" s="130"/>
      <c r="GT90" s="130"/>
      <c r="HD90" s="130"/>
      <c r="HN90" s="130"/>
      <c r="HX90" s="130"/>
      <c r="IH90" s="130"/>
    </row>
    <row xmlns:x14ac="http://schemas.microsoft.com/office/spreadsheetml/2009/9/ac" r="91" s="3" customFormat="true" x14ac:dyDescent="0.25">
      <c r="A91" s="403" t="str">
        <f ca="true">IF(ISBLANK('Data Summary'!A93),"",'Data Summary'!A93)</f>
        <v/>
      </c>
      <c r="B91" s="130"/>
      <c r="L91" s="130"/>
      <c r="V91" s="130"/>
      <c r="AF91" s="130"/>
      <c r="AP91" s="130"/>
      <c r="AZ91" s="130"/>
      <c r="BA91" s="130"/>
      <c r="BB91" s="130"/>
      <c r="BC91" s="130"/>
      <c r="BD91" s="130"/>
      <c r="BE91" s="130"/>
      <c r="BF91" s="130"/>
      <c r="BG91" s="130"/>
      <c r="BJ91" s="130"/>
      <c r="BT91" s="130"/>
      <c r="CD91" s="130"/>
      <c r="CN91" s="130"/>
      <c r="CX91" s="130"/>
      <c r="DH91" s="130"/>
      <c r="DR91" s="130"/>
      <c r="EB91" s="130"/>
      <c r="EL91" s="130"/>
      <c r="EV91" s="130"/>
      <c r="FF91" s="130"/>
      <c r="FP91" s="130"/>
      <c r="FZ91" s="130"/>
      <c r="GJ91" s="130"/>
      <c r="GT91" s="130"/>
      <c r="HD91" s="130"/>
      <c r="HN91" s="130"/>
      <c r="HX91" s="130"/>
      <c r="IH91" s="130"/>
    </row>
    <row xmlns:x14ac="http://schemas.microsoft.com/office/spreadsheetml/2009/9/ac" r="92" s="3" customFormat="true" x14ac:dyDescent="0.25">
      <c r="A92" s="403" t="str">
        <f ca="true">IF(ISBLANK('Data Summary'!A94),"",'Data Summary'!A94)</f>
        <v/>
      </c>
      <c r="B92" s="130"/>
      <c r="L92" s="130"/>
      <c r="V92" s="130"/>
      <c r="AF92" s="130"/>
      <c r="AP92" s="130"/>
      <c r="AZ92" s="130"/>
      <c r="BA92" s="130"/>
      <c r="BB92" s="130"/>
      <c r="BC92" s="130"/>
      <c r="BD92" s="130"/>
      <c r="BE92" s="130"/>
      <c r="BF92" s="130"/>
      <c r="BG92" s="130"/>
      <c r="BJ92" s="130"/>
      <c r="BT92" s="130"/>
      <c r="CD92" s="130"/>
      <c r="CN92" s="130"/>
      <c r="CX92" s="130"/>
      <c r="DH92" s="130"/>
      <c r="DR92" s="130"/>
      <c r="EB92" s="130"/>
      <c r="EL92" s="130"/>
      <c r="EV92" s="130"/>
      <c r="FF92" s="130"/>
      <c r="FP92" s="130"/>
      <c r="FZ92" s="130"/>
      <c r="GJ92" s="130"/>
      <c r="GT92" s="130"/>
      <c r="HD92" s="130"/>
      <c r="HN92" s="130"/>
      <c r="HX92" s="130"/>
      <c r="IH92" s="130"/>
    </row>
    <row xmlns:x14ac="http://schemas.microsoft.com/office/spreadsheetml/2009/9/ac" r="93" s="3" customFormat="true" x14ac:dyDescent="0.25">
      <c r="A93" s="403" t="str">
        <f ca="true">IF(ISBLANK('Data Summary'!A95),"",'Data Summary'!A95)</f>
        <v/>
      </c>
      <c r="B93" s="130"/>
      <c r="L93" s="130"/>
      <c r="V93" s="130"/>
      <c r="AF93" s="130"/>
      <c r="AP93" s="130"/>
      <c r="AZ93" s="130"/>
      <c r="BA93" s="130"/>
      <c r="BB93" s="130"/>
      <c r="BC93" s="130"/>
      <c r="BD93" s="130"/>
      <c r="BE93" s="130"/>
      <c r="BF93" s="130"/>
      <c r="BG93" s="130"/>
      <c r="BJ93" s="130"/>
      <c r="BT93" s="130"/>
      <c r="CD93" s="130"/>
      <c r="CN93" s="130"/>
      <c r="CX93" s="130"/>
      <c r="DH93" s="130"/>
      <c r="DR93" s="130"/>
      <c r="EB93" s="130"/>
      <c r="EL93" s="130"/>
      <c r="EV93" s="130"/>
      <c r="FF93" s="130"/>
      <c r="FP93" s="130"/>
      <c r="FZ93" s="130"/>
      <c r="GJ93" s="130"/>
      <c r="GT93" s="130"/>
      <c r="HD93" s="130"/>
      <c r="HN93" s="130"/>
      <c r="HX93" s="130"/>
      <c r="IH93" s="130"/>
    </row>
    <row xmlns:x14ac="http://schemas.microsoft.com/office/spreadsheetml/2009/9/ac" r="94" s="3" customFormat="true" x14ac:dyDescent="0.25">
      <c r="A94" s="403" t="str">
        <f ca="true">IF(ISBLANK('Data Summary'!A96),"",'Data Summary'!A96)</f>
        <v/>
      </c>
      <c r="B94" s="130"/>
      <c r="L94" s="130"/>
      <c r="V94" s="130"/>
      <c r="AF94" s="130"/>
      <c r="AP94" s="130"/>
      <c r="AZ94" s="130"/>
      <c r="BA94" s="130"/>
      <c r="BB94" s="130"/>
      <c r="BC94" s="130"/>
      <c r="BD94" s="130"/>
      <c r="BE94" s="130"/>
      <c r="BF94" s="130"/>
      <c r="BG94" s="130"/>
      <c r="BJ94" s="130"/>
      <c r="BT94" s="130"/>
      <c r="CD94" s="130"/>
      <c r="CN94" s="130"/>
      <c r="CX94" s="130"/>
      <c r="DH94" s="130"/>
      <c r="DR94" s="130"/>
      <c r="EB94" s="130"/>
      <c r="EL94" s="130"/>
      <c r="EV94" s="130"/>
      <c r="FF94" s="130"/>
      <c r="FP94" s="130"/>
      <c r="FZ94" s="130"/>
      <c r="GJ94" s="130"/>
      <c r="GT94" s="130"/>
      <c r="HD94" s="130"/>
      <c r="HN94" s="130"/>
      <c r="HX94" s="130"/>
      <c r="IH94" s="130"/>
    </row>
    <row xmlns:x14ac="http://schemas.microsoft.com/office/spreadsheetml/2009/9/ac" r="95" s="3" customFormat="true" x14ac:dyDescent="0.25">
      <c r="A95" s="403" t="str">
        <f ca="true">IF(ISBLANK('Data Summary'!A97),"",'Data Summary'!A97)</f>
        <v/>
      </c>
      <c r="B95" s="130"/>
      <c r="L95" s="130"/>
      <c r="V95" s="130"/>
      <c r="AF95" s="130"/>
      <c r="AP95" s="130"/>
      <c r="AZ95" s="130"/>
      <c r="BA95" s="130"/>
      <c r="BB95" s="130"/>
      <c r="BC95" s="130"/>
      <c r="BD95" s="130"/>
      <c r="BE95" s="130"/>
      <c r="BF95" s="130"/>
      <c r="BG95" s="130"/>
      <c r="BJ95" s="130"/>
      <c r="BT95" s="130"/>
      <c r="CD95" s="130"/>
      <c r="CN95" s="130"/>
      <c r="CX95" s="130"/>
      <c r="DH95" s="130"/>
      <c r="DR95" s="130"/>
      <c r="EB95" s="130"/>
      <c r="EL95" s="130"/>
      <c r="EV95" s="130"/>
      <c r="FF95" s="130"/>
      <c r="FP95" s="130"/>
      <c r="FZ95" s="130"/>
      <c r="GJ95" s="130"/>
      <c r="GT95" s="130"/>
      <c r="HD95" s="130"/>
      <c r="HN95" s="130"/>
      <c r="HX95" s="130"/>
      <c r="IH95" s="130"/>
    </row>
    <row xmlns:x14ac="http://schemas.microsoft.com/office/spreadsheetml/2009/9/ac" r="96" s="3" customFormat="true" x14ac:dyDescent="0.25">
      <c r="A96" s="403" t="str">
        <f ca="true">IF(ISBLANK('Data Summary'!A98),"",'Data Summary'!A98)</f>
        <v/>
      </c>
      <c r="B96" s="130"/>
      <c r="L96" s="130"/>
      <c r="V96" s="130"/>
      <c r="AF96" s="130"/>
      <c r="AP96" s="130"/>
      <c r="AZ96" s="130"/>
      <c r="BA96" s="130"/>
      <c r="BB96" s="130"/>
      <c r="BC96" s="130"/>
      <c r="BD96" s="130"/>
      <c r="BE96" s="130"/>
      <c r="BF96" s="130"/>
      <c r="BG96" s="130"/>
      <c r="BJ96" s="130"/>
      <c r="BT96" s="130"/>
      <c r="CD96" s="130"/>
      <c r="CN96" s="130"/>
      <c r="CX96" s="130"/>
      <c r="DH96" s="130"/>
      <c r="DR96" s="130"/>
      <c r="EB96" s="130"/>
      <c r="EL96" s="130"/>
      <c r="EV96" s="130"/>
      <c r="FF96" s="130"/>
      <c r="FP96" s="130"/>
      <c r="FZ96" s="130"/>
      <c r="GJ96" s="130"/>
      <c r="GT96" s="130"/>
      <c r="HD96" s="130"/>
      <c r="HN96" s="130"/>
      <c r="HX96" s="130"/>
      <c r="IH96" s="130"/>
    </row>
    <row xmlns:x14ac="http://schemas.microsoft.com/office/spreadsheetml/2009/9/ac" r="97" s="3" customFormat="true" x14ac:dyDescent="0.25">
      <c r="A97" s="403" t="str">
        <f ca="true">IF(ISBLANK('Data Summary'!A99),"",'Data Summary'!A99)</f>
        <v/>
      </c>
      <c r="B97" s="130"/>
      <c r="L97" s="130"/>
      <c r="V97" s="130"/>
      <c r="AF97" s="130"/>
      <c r="AP97" s="130"/>
      <c r="AZ97" s="130"/>
      <c r="BA97" s="130"/>
      <c r="BB97" s="130"/>
      <c r="BC97" s="130"/>
      <c r="BD97" s="130"/>
      <c r="BE97" s="130"/>
      <c r="BF97" s="130"/>
      <c r="BG97" s="130"/>
      <c r="BJ97" s="130"/>
      <c r="BT97" s="130"/>
      <c r="CD97" s="130"/>
      <c r="CN97" s="130"/>
      <c r="CX97" s="130"/>
      <c r="DH97" s="130"/>
      <c r="DR97" s="130"/>
      <c r="EB97" s="130"/>
      <c r="EL97" s="130"/>
      <c r="EV97" s="130"/>
      <c r="FF97" s="130"/>
      <c r="FP97" s="130"/>
      <c r="FZ97" s="130"/>
      <c r="GJ97" s="130"/>
      <c r="GT97" s="130"/>
      <c r="HD97" s="130"/>
      <c r="HN97" s="130"/>
      <c r="HX97" s="130"/>
      <c r="IH97" s="130"/>
    </row>
    <row xmlns:x14ac="http://schemas.microsoft.com/office/spreadsheetml/2009/9/ac" r="98" s="3" customFormat="true" x14ac:dyDescent="0.25">
      <c r="A98" s="403" t="str">
        <f ca="true">IF(ISBLANK('Data Summary'!A100),"",'Data Summary'!A100)</f>
        <v/>
      </c>
      <c r="B98" s="130"/>
      <c r="L98" s="130"/>
      <c r="V98" s="130"/>
      <c r="AF98" s="130"/>
      <c r="AP98" s="130"/>
      <c r="AZ98" s="130"/>
      <c r="BA98" s="130"/>
      <c r="BB98" s="130"/>
      <c r="BC98" s="130"/>
      <c r="BD98" s="130"/>
      <c r="BE98" s="130"/>
      <c r="BF98" s="130"/>
      <c r="BG98" s="130"/>
      <c r="BJ98" s="130"/>
      <c r="BT98" s="130"/>
      <c r="CD98" s="130"/>
      <c r="CN98" s="130"/>
      <c r="CX98" s="130"/>
      <c r="DH98" s="130"/>
      <c r="DR98" s="130"/>
      <c r="EB98" s="130"/>
      <c r="EL98" s="130"/>
      <c r="EV98" s="130"/>
      <c r="FF98" s="130"/>
      <c r="FP98" s="130"/>
      <c r="FZ98" s="130"/>
      <c r="GJ98" s="130"/>
      <c r="GT98" s="130"/>
      <c r="HD98" s="130"/>
      <c r="HN98" s="130"/>
      <c r="HX98" s="130"/>
      <c r="IH98" s="130"/>
    </row>
    <row xmlns:x14ac="http://schemas.microsoft.com/office/spreadsheetml/2009/9/ac" r="99" s="3" customFormat="true" x14ac:dyDescent="0.25">
      <c r="A99" s="403" t="str">
        <f ca="true">IF(ISBLANK('Data Summary'!A101),"",'Data Summary'!A101)</f>
        <v/>
      </c>
      <c r="B99" s="130"/>
      <c r="L99" s="130"/>
      <c r="V99" s="130"/>
      <c r="AF99" s="130"/>
      <c r="AP99" s="130"/>
      <c r="AZ99" s="130"/>
      <c r="BA99" s="130"/>
      <c r="BB99" s="130"/>
      <c r="BC99" s="130"/>
      <c r="BD99" s="130"/>
      <c r="BE99" s="130"/>
      <c r="BF99" s="130"/>
      <c r="BG99" s="130"/>
      <c r="BJ99" s="130"/>
      <c r="BT99" s="130"/>
      <c r="CD99" s="130"/>
      <c r="CN99" s="130"/>
      <c r="CX99" s="130"/>
      <c r="DH99" s="130"/>
      <c r="DR99" s="130"/>
      <c r="EB99" s="130"/>
      <c r="EL99" s="130"/>
      <c r="EV99" s="130"/>
      <c r="FF99" s="130"/>
      <c r="FP99" s="130"/>
      <c r="FZ99" s="130"/>
      <c r="GJ99" s="130"/>
      <c r="GT99" s="130"/>
      <c r="HD99" s="130"/>
      <c r="HN99" s="130"/>
      <c r="HX99" s="130"/>
      <c r="IH99" s="130"/>
    </row>
    <row xmlns:x14ac="http://schemas.microsoft.com/office/spreadsheetml/2009/9/ac" r="100" s="3" customFormat="true" x14ac:dyDescent="0.25">
      <c r="A100" s="403" t="str">
        <f ca="true">IF(ISBLANK('Data Summary'!A102),"",'Data Summary'!A102)</f>
        <v/>
      </c>
      <c r="B100" s="130"/>
      <c r="L100" s="130"/>
      <c r="V100" s="130"/>
      <c r="AF100" s="130"/>
      <c r="AP100" s="130"/>
      <c r="AZ100" s="130"/>
      <c r="BA100" s="130"/>
      <c r="BB100" s="130"/>
      <c r="BC100" s="130"/>
      <c r="BD100" s="130"/>
      <c r="BE100" s="130"/>
      <c r="BF100" s="130"/>
      <c r="BG100" s="130"/>
      <c r="BJ100" s="130"/>
      <c r="BT100" s="130"/>
      <c r="CD100" s="130"/>
      <c r="CN100" s="130"/>
      <c r="CX100" s="130"/>
      <c r="DH100" s="130"/>
      <c r="DR100" s="130"/>
      <c r="EB100" s="130"/>
      <c r="EL100" s="130"/>
      <c r="EV100" s="130"/>
      <c r="FF100" s="130"/>
      <c r="FP100" s="130"/>
      <c r="FZ100" s="130"/>
      <c r="GJ100" s="130"/>
      <c r="GT100" s="130"/>
      <c r="HD100" s="130"/>
      <c r="HN100" s="130"/>
      <c r="HX100" s="130"/>
      <c r="IH100" s="130"/>
    </row>
    <row xmlns:x14ac="http://schemas.microsoft.com/office/spreadsheetml/2009/9/ac" r="101" s="3" customFormat="true" x14ac:dyDescent="0.25">
      <c r="A101" s="403" t="str">
        <f ca="true">IF(ISBLANK('Data Summary'!A103),"",'Data Summary'!A103)</f>
        <v/>
      </c>
      <c r="B101" s="130"/>
      <c r="L101" s="130"/>
      <c r="V101" s="130"/>
      <c r="AF101" s="130"/>
      <c r="AP101" s="130"/>
      <c r="AZ101" s="130"/>
      <c r="BA101" s="130"/>
      <c r="BB101" s="130"/>
      <c r="BC101" s="130"/>
      <c r="BD101" s="130"/>
      <c r="BE101" s="130"/>
      <c r="BF101" s="130"/>
      <c r="BG101" s="130"/>
      <c r="BJ101" s="130"/>
      <c r="BT101" s="130"/>
      <c r="CD101" s="130"/>
      <c r="CN101" s="130"/>
      <c r="CX101" s="130"/>
      <c r="DH101" s="130"/>
      <c r="DR101" s="130"/>
      <c r="EB101" s="130"/>
      <c r="EL101" s="130"/>
      <c r="EV101" s="130"/>
      <c r="FF101" s="130"/>
      <c r="FP101" s="130"/>
      <c r="FZ101" s="130"/>
      <c r="GJ101" s="130"/>
      <c r="GT101" s="130"/>
      <c r="HD101" s="130"/>
      <c r="HN101" s="130"/>
      <c r="HX101" s="130"/>
      <c r="IH101" s="130"/>
    </row>
    <row xmlns:x14ac="http://schemas.microsoft.com/office/spreadsheetml/2009/9/ac" r="102" s="3" customFormat="true" x14ac:dyDescent="0.25">
      <c r="A102" s="403" t="str">
        <f ca="true">IF(ISBLANK('Data Summary'!A104),"",'Data Summary'!A104)</f>
        <v/>
      </c>
      <c r="B102" s="130"/>
      <c r="L102" s="130"/>
      <c r="V102" s="130"/>
      <c r="AF102" s="130"/>
      <c r="AP102" s="130"/>
      <c r="AZ102" s="130"/>
      <c r="BA102" s="130"/>
      <c r="BB102" s="130"/>
      <c r="BC102" s="130"/>
      <c r="BD102" s="130"/>
      <c r="BE102" s="130"/>
      <c r="BF102" s="130"/>
      <c r="BG102" s="130"/>
      <c r="BJ102" s="130"/>
      <c r="BT102" s="130"/>
      <c r="CD102" s="130"/>
      <c r="CN102" s="130"/>
      <c r="CX102" s="130"/>
      <c r="DH102" s="130"/>
      <c r="DR102" s="130"/>
      <c r="EB102" s="130"/>
      <c r="EL102" s="130"/>
      <c r="EV102" s="130"/>
      <c r="FF102" s="130"/>
      <c r="FP102" s="130"/>
      <c r="FZ102" s="130"/>
      <c r="GJ102" s="130"/>
      <c r="GT102" s="130"/>
      <c r="HD102" s="130"/>
      <c r="HN102" s="130"/>
      <c r="HX102" s="130"/>
      <c r="IH102" s="130"/>
    </row>
    <row xmlns:x14ac="http://schemas.microsoft.com/office/spreadsheetml/2009/9/ac" r="103" s="3" customFormat="true" x14ac:dyDescent="0.25">
      <c r="A103" s="403" t="str">
        <f ca="true">IF(ISBLANK('Data Summary'!A105),"",'Data Summary'!A105)</f>
        <v/>
      </c>
      <c r="B103" s="130"/>
      <c r="L103" s="130"/>
      <c r="V103" s="130"/>
      <c r="AF103" s="130"/>
      <c r="AP103" s="130"/>
      <c r="AZ103" s="130"/>
      <c r="BA103" s="130"/>
      <c r="BB103" s="130"/>
      <c r="BC103" s="130"/>
      <c r="BD103" s="130"/>
      <c r="BE103" s="130"/>
      <c r="BF103" s="130"/>
      <c r="BG103" s="130"/>
      <c r="BJ103" s="130"/>
      <c r="BT103" s="130"/>
      <c r="CD103" s="130"/>
      <c r="CN103" s="130"/>
      <c r="CX103" s="130"/>
      <c r="DH103" s="130"/>
      <c r="DR103" s="130"/>
      <c r="EB103" s="130"/>
      <c r="EL103" s="130"/>
      <c r="EV103" s="130"/>
      <c r="FF103" s="130"/>
      <c r="FP103" s="130"/>
      <c r="FZ103" s="130"/>
      <c r="GJ103" s="130"/>
      <c r="GT103" s="130"/>
      <c r="HD103" s="130"/>
      <c r="HN103" s="130"/>
      <c r="HX103" s="130"/>
      <c r="IH103" s="130"/>
    </row>
    <row xmlns:x14ac="http://schemas.microsoft.com/office/spreadsheetml/2009/9/ac" r="104" s="3" customFormat="true" x14ac:dyDescent="0.25">
      <c r="A104" s="403" t="str">
        <f ca="true">IF(ISBLANK('Data Summary'!A106),"",'Data Summary'!A106)</f>
        <v/>
      </c>
      <c r="B104" s="130"/>
      <c r="L104" s="130"/>
      <c r="V104" s="130"/>
      <c r="AF104" s="130"/>
      <c r="AP104" s="130"/>
      <c r="AZ104" s="130"/>
      <c r="BA104" s="130"/>
      <c r="BB104" s="130"/>
      <c r="BC104" s="130"/>
      <c r="BD104" s="130"/>
      <c r="BE104" s="130"/>
      <c r="BF104" s="130"/>
      <c r="BG104" s="130"/>
      <c r="BJ104" s="130"/>
      <c r="BT104" s="130"/>
      <c r="CD104" s="130"/>
      <c r="CN104" s="130"/>
      <c r="CX104" s="130"/>
      <c r="DH104" s="130"/>
      <c r="DR104" s="130"/>
      <c r="EB104" s="130"/>
      <c r="EL104" s="130"/>
      <c r="EV104" s="130"/>
      <c r="FF104" s="130"/>
      <c r="FP104" s="130"/>
      <c r="FZ104" s="130"/>
      <c r="GJ104" s="130"/>
      <c r="GT104" s="130"/>
      <c r="HD104" s="130"/>
      <c r="HN104" s="130"/>
      <c r="HX104" s="130"/>
      <c r="IH104" s="130"/>
    </row>
    <row xmlns:x14ac="http://schemas.microsoft.com/office/spreadsheetml/2009/9/ac" r="105" s="3" customFormat="true" x14ac:dyDescent="0.25">
      <c r="A105" s="403" t="str">
        <f ca="true">IF(ISBLANK('Data Summary'!A107),"",'Data Summary'!A107)</f>
        <v/>
      </c>
      <c r="B105" s="130"/>
      <c r="L105" s="130"/>
      <c r="V105" s="130"/>
      <c r="AF105" s="130"/>
      <c r="AP105" s="130"/>
      <c r="AZ105" s="130"/>
      <c r="BA105" s="130"/>
      <c r="BB105" s="130"/>
      <c r="BC105" s="130"/>
      <c r="BD105" s="130"/>
      <c r="BE105" s="130"/>
      <c r="BF105" s="130"/>
      <c r="BG105" s="130"/>
      <c r="BJ105" s="130"/>
      <c r="BT105" s="130"/>
      <c r="CD105" s="130"/>
      <c r="CN105" s="130"/>
      <c r="CX105" s="130"/>
      <c r="DH105" s="130"/>
      <c r="DR105" s="130"/>
      <c r="EB105" s="130"/>
      <c r="EL105" s="130"/>
      <c r="EV105" s="130"/>
      <c r="FF105" s="130"/>
      <c r="FP105" s="130"/>
      <c r="FZ105" s="130"/>
      <c r="GJ105" s="130"/>
      <c r="GT105" s="130"/>
      <c r="HD105" s="130"/>
      <c r="HN105" s="130"/>
      <c r="HX105" s="130"/>
      <c r="IH105" s="130"/>
    </row>
    <row xmlns:x14ac="http://schemas.microsoft.com/office/spreadsheetml/2009/9/ac" r="106" s="3" customFormat="true" x14ac:dyDescent="0.25">
      <c r="A106" s="403" t="str">
        <f ca="true">IF(ISBLANK('Data Summary'!A108),"",'Data Summary'!A108)</f>
        <v/>
      </c>
      <c r="B106" s="130"/>
      <c r="L106" s="130"/>
      <c r="V106" s="130"/>
      <c r="AF106" s="130"/>
      <c r="AP106" s="130"/>
      <c r="AZ106" s="130"/>
      <c r="BA106" s="130"/>
      <c r="BB106" s="130"/>
      <c r="BC106" s="130"/>
      <c r="BD106" s="130"/>
      <c r="BE106" s="130"/>
      <c r="BF106" s="130"/>
      <c r="BG106" s="130"/>
      <c r="BJ106" s="130"/>
      <c r="BT106" s="130"/>
      <c r="CD106" s="130"/>
      <c r="CN106" s="130"/>
      <c r="CX106" s="130"/>
      <c r="DH106" s="130"/>
      <c r="DR106" s="130"/>
      <c r="EB106" s="130"/>
      <c r="EL106" s="130"/>
      <c r="EV106" s="130"/>
      <c r="FF106" s="130"/>
      <c r="FP106" s="130"/>
      <c r="FZ106" s="130"/>
      <c r="GJ106" s="130"/>
      <c r="GT106" s="130"/>
      <c r="HD106" s="130"/>
      <c r="HN106" s="130"/>
      <c r="HX106" s="130"/>
      <c r="IH106" s="130"/>
    </row>
    <row xmlns:x14ac="http://schemas.microsoft.com/office/spreadsheetml/2009/9/ac" r="107" s="3" customFormat="true" x14ac:dyDescent="0.25">
      <c r="A107" s="403" t="str">
        <f ca="true">IF(ISBLANK('Data Summary'!A109),"",'Data Summary'!A109)</f>
        <v/>
      </c>
      <c r="B107" s="130"/>
      <c r="L107" s="130"/>
      <c r="V107" s="130"/>
      <c r="AF107" s="130"/>
      <c r="AP107" s="130"/>
      <c r="AZ107" s="130"/>
      <c r="BA107" s="130"/>
      <c r="BB107" s="130"/>
      <c r="BC107" s="130"/>
      <c r="BD107" s="130"/>
      <c r="BE107" s="130"/>
      <c r="BF107" s="130"/>
      <c r="BG107" s="130"/>
      <c r="BJ107" s="130"/>
      <c r="BT107" s="130"/>
      <c r="CD107" s="130"/>
      <c r="CN107" s="130"/>
      <c r="CX107" s="130"/>
      <c r="DH107" s="130"/>
      <c r="DR107" s="130"/>
      <c r="EB107" s="130"/>
      <c r="EL107" s="130"/>
      <c r="EV107" s="130"/>
      <c r="FF107" s="130"/>
      <c r="FP107" s="130"/>
      <c r="FZ107" s="130"/>
      <c r="GJ107" s="130"/>
      <c r="GT107" s="130"/>
      <c r="HD107" s="130"/>
      <c r="HN107" s="130"/>
      <c r="HX107" s="130"/>
      <c r="IH107" s="130"/>
    </row>
    <row xmlns:x14ac="http://schemas.microsoft.com/office/spreadsheetml/2009/9/ac" r="108" s="3" customFormat="true" x14ac:dyDescent="0.25">
      <c r="A108" s="403" t="str">
        <f ca="true">IF(ISBLANK('Data Summary'!A110),"",'Data Summary'!A110)</f>
        <v/>
      </c>
      <c r="B108" s="130"/>
      <c r="L108" s="130"/>
      <c r="V108" s="130"/>
      <c r="AF108" s="130"/>
      <c r="AP108" s="130"/>
      <c r="AZ108" s="130"/>
      <c r="BA108" s="130"/>
      <c r="BB108" s="130"/>
      <c r="BC108" s="130"/>
      <c r="BD108" s="130"/>
      <c r="BE108" s="130"/>
      <c r="BF108" s="130"/>
      <c r="BG108" s="130"/>
      <c r="BJ108" s="130"/>
      <c r="BT108" s="130"/>
      <c r="CD108" s="130"/>
      <c r="CN108" s="130"/>
      <c r="CX108" s="130"/>
      <c r="DH108" s="130"/>
      <c r="DR108" s="130"/>
      <c r="EB108" s="130"/>
      <c r="EL108" s="130"/>
      <c r="EV108" s="130"/>
      <c r="FF108" s="130"/>
      <c r="FP108" s="130"/>
      <c r="FZ108" s="130"/>
      <c r="GJ108" s="130"/>
      <c r="GT108" s="130"/>
      <c r="HD108" s="130"/>
      <c r="HN108" s="130"/>
      <c r="HX108" s="130"/>
      <c r="IH108" s="130"/>
    </row>
    <row xmlns:x14ac="http://schemas.microsoft.com/office/spreadsheetml/2009/9/ac" r="109" s="3" customFormat="true" x14ac:dyDescent="0.25">
      <c r="A109" s="403" t="str">
        <f ca="true">IF(ISBLANK('Data Summary'!A111),"",'Data Summary'!A111)</f>
        <v/>
      </c>
      <c r="B109" s="130"/>
      <c r="L109" s="130"/>
      <c r="V109" s="130"/>
      <c r="AF109" s="130"/>
      <c r="AP109" s="130"/>
      <c r="AZ109" s="130"/>
      <c r="BA109" s="130"/>
      <c r="BB109" s="130"/>
      <c r="BC109" s="130"/>
      <c r="BD109" s="130"/>
      <c r="BE109" s="130"/>
      <c r="BF109" s="130"/>
      <c r="BG109" s="130"/>
      <c r="BJ109" s="130"/>
      <c r="BT109" s="130"/>
      <c r="CD109" s="130"/>
      <c r="CN109" s="130"/>
      <c r="CX109" s="130"/>
      <c r="DH109" s="130"/>
      <c r="DR109" s="130"/>
      <c r="EB109" s="130"/>
      <c r="EL109" s="130"/>
      <c r="EV109" s="130"/>
      <c r="FF109" s="130"/>
      <c r="FP109" s="130"/>
      <c r="FZ109" s="130"/>
      <c r="GJ109" s="130"/>
      <c r="GT109" s="130"/>
      <c r="HD109" s="130"/>
      <c r="HN109" s="130"/>
      <c r="HX109" s="130"/>
      <c r="IH109" s="130"/>
    </row>
    <row xmlns:x14ac="http://schemas.microsoft.com/office/spreadsheetml/2009/9/ac" r="110" s="3" customFormat="true" x14ac:dyDescent="0.25">
      <c r="A110" s="403" t="str">
        <f ca="true">IF(ISBLANK('Data Summary'!A112),"",'Data Summary'!A112)</f>
        <v/>
      </c>
      <c r="B110" s="130"/>
      <c r="L110" s="130"/>
      <c r="V110" s="130"/>
      <c r="AF110" s="130"/>
      <c r="AP110" s="130"/>
      <c r="AZ110" s="130"/>
      <c r="BA110" s="130"/>
      <c r="BB110" s="130"/>
      <c r="BC110" s="130"/>
      <c r="BD110" s="130"/>
      <c r="BE110" s="130"/>
      <c r="BF110" s="130"/>
      <c r="BG110" s="130"/>
      <c r="BJ110" s="130"/>
      <c r="BT110" s="130"/>
      <c r="CD110" s="130"/>
      <c r="CN110" s="130"/>
      <c r="CX110" s="130"/>
      <c r="DH110" s="130"/>
      <c r="DR110" s="130"/>
      <c r="EB110" s="130"/>
      <c r="EL110" s="130"/>
      <c r="EV110" s="130"/>
      <c r="FF110" s="130"/>
      <c r="FP110" s="130"/>
      <c r="FZ110" s="130"/>
      <c r="GJ110" s="130"/>
      <c r="GT110" s="130"/>
      <c r="HD110" s="130"/>
      <c r="HN110" s="130"/>
      <c r="HX110" s="130"/>
      <c r="IH110" s="130"/>
    </row>
    <row xmlns:x14ac="http://schemas.microsoft.com/office/spreadsheetml/2009/9/ac" r="111" s="3" customFormat="true" x14ac:dyDescent="0.25">
      <c r="A111" s="403" t="str">
        <f ca="true">IF(ISBLANK('Data Summary'!A113),"",'Data Summary'!A113)</f>
        <v/>
      </c>
      <c r="B111" s="130"/>
      <c r="L111" s="130"/>
      <c r="V111" s="130"/>
      <c r="AF111" s="130"/>
      <c r="AP111" s="130"/>
      <c r="AZ111" s="130"/>
      <c r="BA111" s="130"/>
      <c r="BB111" s="130"/>
      <c r="BC111" s="130"/>
      <c r="BD111" s="130"/>
      <c r="BE111" s="130"/>
      <c r="BF111" s="130"/>
      <c r="BG111" s="130"/>
      <c r="BJ111" s="130"/>
      <c r="BT111" s="130"/>
      <c r="CD111" s="130"/>
      <c r="CN111" s="130"/>
      <c r="CX111" s="130"/>
      <c r="DH111" s="130"/>
      <c r="DR111" s="130"/>
      <c r="EB111" s="130"/>
      <c r="EL111" s="130"/>
      <c r="EV111" s="130"/>
      <c r="FF111" s="130"/>
      <c r="FP111" s="130"/>
      <c r="FZ111" s="130"/>
      <c r="GJ111" s="130"/>
      <c r="GT111" s="130"/>
      <c r="HD111" s="130"/>
      <c r="HN111" s="130"/>
      <c r="HX111" s="130"/>
      <c r="IH111" s="130"/>
    </row>
    <row xmlns:x14ac="http://schemas.microsoft.com/office/spreadsheetml/2009/9/ac" r="112" s="3" customFormat="true" x14ac:dyDescent="0.25">
      <c r="A112" s="403" t="str">
        <f ca="true">IF(ISBLANK('Data Summary'!A114),"",'Data Summary'!A114)</f>
        <v/>
      </c>
      <c r="B112" s="130"/>
      <c r="L112" s="130"/>
      <c r="V112" s="130"/>
      <c r="AF112" s="130"/>
      <c r="AP112" s="130"/>
      <c r="AZ112" s="130"/>
      <c r="BA112" s="130"/>
      <c r="BB112" s="130"/>
      <c r="BC112" s="130"/>
      <c r="BD112" s="130"/>
      <c r="BE112" s="130"/>
      <c r="BF112" s="130"/>
      <c r="BG112" s="130"/>
      <c r="BJ112" s="130"/>
      <c r="BT112" s="130"/>
      <c r="CD112" s="130"/>
      <c r="CN112" s="130"/>
      <c r="CX112" s="130"/>
      <c r="DH112" s="130"/>
      <c r="DR112" s="130"/>
      <c r="EB112" s="130"/>
      <c r="EL112" s="130"/>
      <c r="EV112" s="130"/>
      <c r="FF112" s="130"/>
      <c r="FP112" s="130"/>
      <c r="FZ112" s="130"/>
      <c r="GJ112" s="130"/>
      <c r="GT112" s="130"/>
      <c r="HD112" s="130"/>
      <c r="HN112" s="130"/>
      <c r="HX112" s="130"/>
      <c r="IH112" s="130"/>
    </row>
    <row xmlns:x14ac="http://schemas.microsoft.com/office/spreadsheetml/2009/9/ac" r="113" s="3" customFormat="true" x14ac:dyDescent="0.25">
      <c r="A113" s="403" t="str">
        <f ca="true">IF(ISBLANK('Data Summary'!A115),"",'Data Summary'!A115)</f>
        <v/>
      </c>
      <c r="B113" s="130"/>
      <c r="L113" s="130"/>
      <c r="V113" s="130"/>
      <c r="AF113" s="130"/>
      <c r="AP113" s="130"/>
      <c r="AZ113" s="130"/>
      <c r="BA113" s="130"/>
      <c r="BB113" s="130"/>
      <c r="BC113" s="130"/>
      <c r="BD113" s="130"/>
      <c r="BE113" s="130"/>
      <c r="BF113" s="130"/>
      <c r="BG113" s="130"/>
      <c r="BJ113" s="130"/>
      <c r="BT113" s="130"/>
      <c r="CD113" s="130"/>
      <c r="CN113" s="130"/>
      <c r="CX113" s="130"/>
      <c r="DH113" s="130"/>
      <c r="DR113" s="130"/>
      <c r="EB113" s="130"/>
      <c r="EL113" s="130"/>
      <c r="EV113" s="130"/>
      <c r="FF113" s="130"/>
      <c r="FP113" s="130"/>
      <c r="FZ113" s="130"/>
      <c r="GJ113" s="130"/>
      <c r="GT113" s="130"/>
      <c r="HD113" s="130"/>
      <c r="HN113" s="130"/>
      <c r="HX113" s="130"/>
      <c r="IH113" s="130"/>
    </row>
    <row xmlns:x14ac="http://schemas.microsoft.com/office/spreadsheetml/2009/9/ac" r="114" s="3" customFormat="true" x14ac:dyDescent="0.25">
      <c r="A114" s="403" t="str">
        <f ca="true">IF(ISBLANK('Data Summary'!A116),"",'Data Summary'!A116)</f>
        <v/>
      </c>
      <c r="B114" s="130"/>
      <c r="L114" s="130"/>
      <c r="V114" s="130"/>
      <c r="AF114" s="130"/>
      <c r="AP114" s="130"/>
      <c r="AZ114" s="130"/>
      <c r="BA114" s="130"/>
      <c r="BB114" s="130"/>
      <c r="BC114" s="130"/>
      <c r="BD114" s="130"/>
      <c r="BE114" s="130"/>
      <c r="BF114" s="130"/>
      <c r="BG114" s="130"/>
      <c r="BJ114" s="130"/>
      <c r="BT114" s="130"/>
      <c r="CD114" s="130"/>
      <c r="CN114" s="130"/>
      <c r="CX114" s="130"/>
      <c r="DH114" s="130"/>
      <c r="DR114" s="130"/>
      <c r="EB114" s="130"/>
      <c r="EL114" s="130"/>
      <c r="EV114" s="130"/>
      <c r="FF114" s="130"/>
      <c r="FP114" s="130"/>
      <c r="FZ114" s="130"/>
      <c r="GJ114" s="130"/>
      <c r="GT114" s="130"/>
      <c r="HD114" s="130"/>
      <c r="HN114" s="130"/>
      <c r="HX114" s="130"/>
      <c r="IH114" s="130"/>
    </row>
    <row xmlns:x14ac="http://schemas.microsoft.com/office/spreadsheetml/2009/9/ac" r="115" s="3" customFormat="true" x14ac:dyDescent="0.25">
      <c r="A115" s="403" t="str">
        <f ca="true">IF(ISBLANK('Data Summary'!A117),"",'Data Summary'!A117)</f>
        <v/>
      </c>
      <c r="B115" s="130"/>
      <c r="L115" s="130"/>
      <c r="V115" s="130"/>
      <c r="AF115" s="130"/>
      <c r="AP115" s="130"/>
      <c r="AZ115" s="130"/>
      <c r="BA115" s="130"/>
      <c r="BB115" s="130"/>
      <c r="BC115" s="130"/>
      <c r="BD115" s="130"/>
      <c r="BE115" s="130"/>
      <c r="BF115" s="130"/>
      <c r="BG115" s="130"/>
      <c r="BJ115" s="130"/>
      <c r="BT115" s="130"/>
      <c r="CD115" s="130"/>
      <c r="CN115" s="130"/>
      <c r="CX115" s="130"/>
      <c r="DH115" s="130"/>
      <c r="DR115" s="130"/>
      <c r="EB115" s="130"/>
      <c r="EL115" s="130"/>
      <c r="EV115" s="130"/>
      <c r="FF115" s="130"/>
      <c r="FP115" s="130"/>
      <c r="FZ115" s="130"/>
      <c r="GJ115" s="130"/>
      <c r="GT115" s="130"/>
      <c r="HD115" s="130"/>
      <c r="HN115" s="130"/>
      <c r="HX115" s="130"/>
      <c r="IH115" s="130"/>
    </row>
    <row xmlns:x14ac="http://schemas.microsoft.com/office/spreadsheetml/2009/9/ac" r="116" s="3" customFormat="true" x14ac:dyDescent="0.25">
      <c r="A116" s="403" t="str">
        <f ca="true">IF(ISBLANK('Data Summary'!A118),"",'Data Summary'!A118)</f>
        <v/>
      </c>
      <c r="B116" s="130"/>
      <c r="L116" s="130"/>
      <c r="V116" s="130"/>
      <c r="AF116" s="130"/>
      <c r="AP116" s="130"/>
      <c r="AZ116" s="130"/>
      <c r="BA116" s="130"/>
      <c r="BB116" s="130"/>
      <c r="BC116" s="130"/>
      <c r="BD116" s="130"/>
      <c r="BE116" s="130"/>
      <c r="BF116" s="130"/>
      <c r="BG116" s="130"/>
      <c r="BJ116" s="130"/>
      <c r="BT116" s="130"/>
      <c r="CD116" s="130"/>
      <c r="CN116" s="130"/>
      <c r="CX116" s="130"/>
      <c r="DH116" s="130"/>
      <c r="DR116" s="130"/>
      <c r="EB116" s="130"/>
      <c r="EL116" s="130"/>
      <c r="EV116" s="130"/>
      <c r="FF116" s="130"/>
      <c r="FP116" s="130"/>
      <c r="FZ116" s="130"/>
      <c r="GJ116" s="130"/>
      <c r="GT116" s="130"/>
      <c r="HD116" s="130"/>
      <c r="HN116" s="130"/>
      <c r="HX116" s="130"/>
      <c r="IH116" s="130"/>
    </row>
    <row xmlns:x14ac="http://schemas.microsoft.com/office/spreadsheetml/2009/9/ac" r="117" s="3" customFormat="true" x14ac:dyDescent="0.25">
      <c r="A117" s="403" t="str">
        <f ca="true">IF(ISBLANK('Data Summary'!A119),"",'Data Summary'!A119)</f>
        <v/>
      </c>
      <c r="B117" s="130"/>
      <c r="L117" s="130"/>
      <c r="V117" s="130"/>
      <c r="AF117" s="130"/>
      <c r="AP117" s="130"/>
      <c r="AZ117" s="130"/>
      <c r="BA117" s="130"/>
      <c r="BB117" s="130"/>
      <c r="BC117" s="130"/>
      <c r="BD117" s="130"/>
      <c r="BE117" s="130"/>
      <c r="BF117" s="130"/>
      <c r="BG117" s="130"/>
      <c r="BJ117" s="130"/>
      <c r="BT117" s="130"/>
      <c r="CD117" s="130"/>
      <c r="CN117" s="130"/>
      <c r="CX117" s="130"/>
      <c r="DH117" s="130"/>
      <c r="DR117" s="130"/>
      <c r="EB117" s="130"/>
      <c r="EL117" s="130"/>
      <c r="EV117" s="130"/>
      <c r="FF117" s="130"/>
      <c r="FP117" s="130"/>
      <c r="FZ117" s="130"/>
      <c r="GJ117" s="130"/>
      <c r="GT117" s="130"/>
      <c r="HD117" s="130"/>
      <c r="HN117" s="130"/>
      <c r="HX117" s="130"/>
      <c r="IH117" s="130"/>
    </row>
    <row xmlns:x14ac="http://schemas.microsoft.com/office/spreadsheetml/2009/9/ac" r="118" s="3" customFormat="true" x14ac:dyDescent="0.25">
      <c r="A118" s="403" t="str">
        <f ca="true">IF(ISBLANK('Data Summary'!A120),"",'Data Summary'!A120)</f>
        <v/>
      </c>
      <c r="B118" s="130"/>
      <c r="L118" s="130"/>
      <c r="V118" s="130"/>
      <c r="AF118" s="130"/>
      <c r="AP118" s="130"/>
      <c r="AZ118" s="130"/>
      <c r="BA118" s="130"/>
      <c r="BB118" s="130"/>
      <c r="BC118" s="130"/>
      <c r="BD118" s="130"/>
      <c r="BE118" s="130"/>
      <c r="BF118" s="130"/>
      <c r="BG118" s="130"/>
      <c r="BJ118" s="130"/>
      <c r="BT118" s="130"/>
      <c r="CD118" s="130"/>
      <c r="CN118" s="130"/>
      <c r="CX118" s="130"/>
      <c r="DH118" s="130"/>
      <c r="DR118" s="130"/>
      <c r="EB118" s="130"/>
      <c r="EL118" s="130"/>
      <c r="EV118" s="130"/>
      <c r="FF118" s="130"/>
      <c r="FP118" s="130"/>
      <c r="FZ118" s="130"/>
      <c r="GJ118" s="130"/>
      <c r="GT118" s="130"/>
      <c r="HD118" s="130"/>
      <c r="HN118" s="130"/>
      <c r="HX118" s="130"/>
      <c r="IH118" s="130"/>
    </row>
    <row xmlns:x14ac="http://schemas.microsoft.com/office/spreadsheetml/2009/9/ac" r="119" s="3" customFormat="true" x14ac:dyDescent="0.25">
      <c r="A119" s="403" t="str">
        <f ca="true">IF(ISBLANK('Data Summary'!A121),"",'Data Summary'!A121)</f>
        <v/>
      </c>
      <c r="B119" s="130"/>
      <c r="L119" s="130"/>
      <c r="V119" s="130"/>
      <c r="AF119" s="130"/>
      <c r="AP119" s="130"/>
      <c r="AZ119" s="130"/>
      <c r="BA119" s="130"/>
      <c r="BB119" s="130"/>
      <c r="BC119" s="130"/>
      <c r="BD119" s="130"/>
      <c r="BE119" s="130"/>
      <c r="BF119" s="130"/>
      <c r="BG119" s="130"/>
      <c r="BJ119" s="130"/>
      <c r="BT119" s="130"/>
      <c r="CD119" s="130"/>
      <c r="CN119" s="130"/>
      <c r="CX119" s="130"/>
      <c r="DH119" s="130"/>
      <c r="DR119" s="130"/>
      <c r="EB119" s="130"/>
      <c r="EL119" s="130"/>
      <c r="EV119" s="130"/>
      <c r="FF119" s="130"/>
      <c r="FP119" s="130"/>
      <c r="FZ119" s="130"/>
      <c r="GJ119" s="130"/>
      <c r="GT119" s="130"/>
      <c r="HD119" s="130"/>
      <c r="HN119" s="130"/>
      <c r="HX119" s="130"/>
      <c r="IH119" s="130"/>
    </row>
    <row xmlns:x14ac="http://schemas.microsoft.com/office/spreadsheetml/2009/9/ac" r="120" s="3" customFormat="true" x14ac:dyDescent="0.25">
      <c r="A120" s="403" t="str">
        <f ca="true">IF(ISBLANK('Data Summary'!A122),"",'Data Summary'!A122)</f>
        <v/>
      </c>
      <c r="B120" s="130"/>
      <c r="L120" s="130"/>
      <c r="V120" s="130"/>
      <c r="AF120" s="130"/>
      <c r="AP120" s="130"/>
      <c r="AZ120" s="130"/>
      <c r="BA120" s="130"/>
      <c r="BB120" s="130"/>
      <c r="BC120" s="130"/>
      <c r="BD120" s="130"/>
      <c r="BE120" s="130"/>
      <c r="BF120" s="130"/>
      <c r="BG120" s="130"/>
      <c r="BJ120" s="130"/>
      <c r="BT120" s="130"/>
      <c r="CD120" s="130"/>
      <c r="CN120" s="130"/>
      <c r="CX120" s="130"/>
      <c r="DH120" s="130"/>
      <c r="DR120" s="130"/>
      <c r="EB120" s="130"/>
      <c r="EL120" s="130"/>
      <c r="EV120" s="130"/>
      <c r="FF120" s="130"/>
      <c r="FP120" s="130"/>
      <c r="FZ120" s="130"/>
      <c r="GJ120" s="130"/>
      <c r="GT120" s="130"/>
      <c r="HD120" s="130"/>
      <c r="HN120" s="130"/>
      <c r="HX120" s="130"/>
      <c r="IH120" s="130"/>
    </row>
    <row xmlns:x14ac="http://schemas.microsoft.com/office/spreadsheetml/2009/9/ac" r="121" s="3" customFormat="true" x14ac:dyDescent="0.25">
      <c r="A121" s="403" t="str">
        <f ca="true">IF(ISBLANK('Data Summary'!A123),"",'Data Summary'!A123)</f>
        <v/>
      </c>
      <c r="B121" s="130"/>
      <c r="L121" s="130"/>
      <c r="V121" s="130"/>
      <c r="AF121" s="130"/>
      <c r="AP121" s="130"/>
      <c r="AZ121" s="130"/>
      <c r="BA121" s="130"/>
      <c r="BB121" s="130"/>
      <c r="BC121" s="130"/>
      <c r="BD121" s="130"/>
      <c r="BE121" s="130"/>
      <c r="BF121" s="130"/>
      <c r="BG121" s="130"/>
      <c r="BJ121" s="130"/>
      <c r="BT121" s="130"/>
      <c r="CD121" s="130"/>
      <c r="CN121" s="130"/>
      <c r="CX121" s="130"/>
      <c r="DH121" s="130"/>
      <c r="DR121" s="130"/>
      <c r="EB121" s="130"/>
      <c r="EL121" s="130"/>
      <c r="EV121" s="130"/>
      <c r="FF121" s="130"/>
      <c r="FP121" s="130"/>
      <c r="FZ121" s="130"/>
      <c r="GJ121" s="130"/>
      <c r="GT121" s="130"/>
      <c r="HD121" s="130"/>
      <c r="HN121" s="130"/>
      <c r="HX121" s="130"/>
      <c r="IH121" s="130"/>
    </row>
    <row xmlns:x14ac="http://schemas.microsoft.com/office/spreadsheetml/2009/9/ac" r="122" s="3" customFormat="true" x14ac:dyDescent="0.25">
      <c r="A122" s="403" t="str">
        <f ca="true">IF(ISBLANK('Data Summary'!A124),"",'Data Summary'!A124)</f>
        <v/>
      </c>
      <c r="B122" s="130"/>
      <c r="L122" s="130"/>
      <c r="V122" s="130"/>
      <c r="AF122" s="130"/>
      <c r="AP122" s="130"/>
      <c r="AZ122" s="130"/>
      <c r="BA122" s="130"/>
      <c r="BB122" s="130"/>
      <c r="BC122" s="130"/>
      <c r="BD122" s="130"/>
      <c r="BE122" s="130"/>
      <c r="BF122" s="130"/>
      <c r="BG122" s="130"/>
      <c r="BJ122" s="130"/>
      <c r="BT122" s="130"/>
      <c r="CD122" s="130"/>
      <c r="CN122" s="130"/>
      <c r="CX122" s="130"/>
      <c r="DH122" s="130"/>
      <c r="DR122" s="130"/>
      <c r="EB122" s="130"/>
      <c r="EL122" s="130"/>
      <c r="EV122" s="130"/>
      <c r="FF122" s="130"/>
      <c r="FP122" s="130"/>
      <c r="FZ122" s="130"/>
      <c r="GJ122" s="130"/>
      <c r="GT122" s="130"/>
      <c r="HD122" s="130"/>
      <c r="HN122" s="130"/>
      <c r="HX122" s="130"/>
      <c r="IH122" s="130"/>
    </row>
    <row xmlns:x14ac="http://schemas.microsoft.com/office/spreadsheetml/2009/9/ac" r="123" s="3" customFormat="true" x14ac:dyDescent="0.25">
      <c r="A123" s="403" t="str">
        <f ca="true">IF(ISBLANK('Data Summary'!A125),"",'Data Summary'!A125)</f>
        <v/>
      </c>
      <c r="B123" s="130"/>
      <c r="L123" s="130"/>
      <c r="V123" s="130"/>
      <c r="AF123" s="130"/>
      <c r="AP123" s="130"/>
      <c r="AZ123" s="130"/>
      <c r="BA123" s="130"/>
      <c r="BB123" s="130"/>
      <c r="BC123" s="130"/>
      <c r="BD123" s="130"/>
      <c r="BE123" s="130"/>
      <c r="BF123" s="130"/>
      <c r="BG123" s="130"/>
      <c r="BJ123" s="130"/>
      <c r="BT123" s="130"/>
      <c r="CD123" s="130"/>
      <c r="CN123" s="130"/>
      <c r="CX123" s="130"/>
      <c r="DH123" s="130"/>
      <c r="DR123" s="130"/>
      <c r="EB123" s="130"/>
      <c r="EL123" s="130"/>
      <c r="EV123" s="130"/>
      <c r="FF123" s="130"/>
      <c r="FP123" s="130"/>
      <c r="FZ123" s="130"/>
      <c r="GJ123" s="130"/>
      <c r="GT123" s="130"/>
      <c r="HD123" s="130"/>
      <c r="HN123" s="130"/>
      <c r="HX123" s="130"/>
      <c r="IH123" s="130"/>
    </row>
    <row xmlns:x14ac="http://schemas.microsoft.com/office/spreadsheetml/2009/9/ac" r="124" s="3" customFormat="true" x14ac:dyDescent="0.25">
      <c r="A124" s="403" t="str">
        <f ca="true">IF(ISBLANK('Data Summary'!A126),"",'Data Summary'!A126)</f>
        <v/>
      </c>
      <c r="B124" s="130"/>
      <c r="L124" s="130"/>
      <c r="V124" s="130"/>
      <c r="AF124" s="130"/>
      <c r="AP124" s="130"/>
      <c r="AZ124" s="130"/>
      <c r="BA124" s="130"/>
      <c r="BB124" s="130"/>
      <c r="BC124" s="130"/>
      <c r="BD124" s="130"/>
      <c r="BE124" s="130"/>
      <c r="BF124" s="130"/>
      <c r="BG124" s="130"/>
      <c r="BJ124" s="130"/>
      <c r="BT124" s="130"/>
      <c r="CD124" s="130"/>
      <c r="CN124" s="130"/>
      <c r="CX124" s="130"/>
      <c r="DH124" s="130"/>
      <c r="DR124" s="130"/>
      <c r="EB124" s="130"/>
      <c r="EL124" s="130"/>
      <c r="EV124" s="130"/>
      <c r="FF124" s="130"/>
      <c r="FP124" s="130"/>
      <c r="FZ124" s="130"/>
      <c r="GJ124" s="130"/>
      <c r="GT124" s="130"/>
      <c r="HD124" s="130"/>
      <c r="HN124" s="130"/>
      <c r="HX124" s="130"/>
      <c r="IH124" s="130"/>
    </row>
    <row xmlns:x14ac="http://schemas.microsoft.com/office/spreadsheetml/2009/9/ac" r="125" s="3" customFormat="true" x14ac:dyDescent="0.25">
      <c r="A125" s="403" t="str">
        <f ca="true">IF(ISBLANK('Data Summary'!A127),"",'Data Summary'!A127)</f>
        <v/>
      </c>
      <c r="B125" s="130"/>
      <c r="L125" s="130"/>
      <c r="V125" s="130"/>
      <c r="AF125" s="130"/>
      <c r="AP125" s="130"/>
      <c r="AZ125" s="130"/>
      <c r="BA125" s="130"/>
      <c r="BB125" s="130"/>
      <c r="BC125" s="130"/>
      <c r="BD125" s="130"/>
      <c r="BE125" s="130"/>
      <c r="BF125" s="130"/>
      <c r="BG125" s="130"/>
      <c r="BJ125" s="130"/>
      <c r="BT125" s="130"/>
      <c r="CD125" s="130"/>
      <c r="CN125" s="130"/>
      <c r="CX125" s="130"/>
      <c r="DH125" s="130"/>
      <c r="DR125" s="130"/>
      <c r="EB125" s="130"/>
      <c r="EL125" s="130"/>
      <c r="EV125" s="130"/>
      <c r="FF125" s="130"/>
      <c r="FP125" s="130"/>
      <c r="FZ125" s="130"/>
      <c r="GJ125" s="130"/>
      <c r="GT125" s="130"/>
      <c r="HD125" s="130"/>
      <c r="HN125" s="130"/>
      <c r="HX125" s="130"/>
      <c r="IH125" s="130"/>
    </row>
    <row xmlns:x14ac="http://schemas.microsoft.com/office/spreadsheetml/2009/9/ac" r="126" s="3" customFormat="true" x14ac:dyDescent="0.25">
      <c r="A126" s="403" t="str">
        <f ca="true">IF(ISBLANK('Data Summary'!A128),"",'Data Summary'!A128)</f>
        <v/>
      </c>
      <c r="B126" s="130"/>
      <c r="L126" s="130"/>
      <c r="V126" s="130"/>
      <c r="AF126" s="130"/>
      <c r="AP126" s="130"/>
      <c r="AZ126" s="130"/>
      <c r="BA126" s="130"/>
      <c r="BB126" s="130"/>
      <c r="BC126" s="130"/>
      <c r="BD126" s="130"/>
      <c r="BE126" s="130"/>
      <c r="BF126" s="130"/>
      <c r="BG126" s="130"/>
      <c r="BJ126" s="130"/>
      <c r="BT126" s="130"/>
      <c r="CD126" s="130"/>
      <c r="CN126" s="130"/>
      <c r="CX126" s="130"/>
      <c r="DH126" s="130"/>
      <c r="DR126" s="130"/>
      <c r="EB126" s="130"/>
      <c r="EL126" s="130"/>
      <c r="EV126" s="130"/>
      <c r="FF126" s="130"/>
      <c r="FP126" s="130"/>
      <c r="FZ126" s="130"/>
      <c r="GJ126" s="130"/>
      <c r="GT126" s="130"/>
      <c r="HD126" s="130"/>
      <c r="HN126" s="130"/>
      <c r="HX126" s="130"/>
      <c r="IH126" s="130"/>
    </row>
    <row xmlns:x14ac="http://schemas.microsoft.com/office/spreadsheetml/2009/9/ac" r="127" s="3" customFormat="true" x14ac:dyDescent="0.25">
      <c r="A127" s="403" t="str">
        <f ca="true">IF(ISBLANK('Data Summary'!A129),"",'Data Summary'!A129)</f>
        <v/>
      </c>
      <c r="B127" s="130"/>
      <c r="L127" s="130"/>
      <c r="V127" s="130"/>
      <c r="AF127" s="130"/>
      <c r="AP127" s="130"/>
      <c r="AZ127" s="130"/>
      <c r="BA127" s="130"/>
      <c r="BB127" s="130"/>
      <c r="BC127" s="130"/>
      <c r="BD127" s="130"/>
      <c r="BE127" s="130"/>
      <c r="BF127" s="130"/>
      <c r="BG127" s="130"/>
      <c r="BJ127" s="130"/>
      <c r="BT127" s="130"/>
      <c r="CD127" s="130"/>
      <c r="CN127" s="130"/>
      <c r="CX127" s="130"/>
      <c r="DH127" s="130"/>
      <c r="DR127" s="130"/>
      <c r="EB127" s="130"/>
      <c r="EL127" s="130"/>
      <c r="EV127" s="130"/>
      <c r="FF127" s="130"/>
      <c r="FP127" s="130"/>
      <c r="FZ127" s="130"/>
      <c r="GJ127" s="130"/>
      <c r="GT127" s="130"/>
      <c r="HD127" s="130"/>
      <c r="HN127" s="130"/>
      <c r="HX127" s="130"/>
      <c r="IH127" s="130"/>
    </row>
    <row xmlns:x14ac="http://schemas.microsoft.com/office/spreadsheetml/2009/9/ac" r="128" s="3" customFormat="true" x14ac:dyDescent="0.25">
      <c r="A128" s="403" t="str">
        <f ca="true">IF(ISBLANK('Data Summary'!A130),"",'Data Summary'!A130)</f>
        <v/>
      </c>
      <c r="B128" s="130"/>
      <c r="L128" s="130"/>
      <c r="V128" s="130"/>
      <c r="AF128" s="130"/>
      <c r="AP128" s="130"/>
      <c r="AZ128" s="130"/>
      <c r="BA128" s="130"/>
      <c r="BB128" s="130"/>
      <c r="BC128" s="130"/>
      <c r="BD128" s="130"/>
      <c r="BE128" s="130"/>
      <c r="BF128" s="130"/>
      <c r="BG128" s="130"/>
      <c r="BJ128" s="130"/>
      <c r="BT128" s="130"/>
      <c r="CD128" s="130"/>
      <c r="CN128" s="130"/>
      <c r="CX128" s="130"/>
      <c r="DH128" s="130"/>
      <c r="DR128" s="130"/>
      <c r="EB128" s="130"/>
      <c r="EL128" s="130"/>
      <c r="EV128" s="130"/>
      <c r="FF128" s="130"/>
      <c r="FP128" s="130"/>
      <c r="FZ128" s="130"/>
      <c r="GJ128" s="130"/>
      <c r="GT128" s="130"/>
      <c r="HD128" s="130"/>
      <c r="HN128" s="130"/>
      <c r="HX128" s="130"/>
      <c r="IH128" s="130"/>
    </row>
    <row xmlns:x14ac="http://schemas.microsoft.com/office/spreadsheetml/2009/9/ac" r="129" s="3" customFormat="true" x14ac:dyDescent="0.25">
      <c r="A129" s="403" t="str">
        <f ca="true">IF(ISBLANK('Data Summary'!A131),"",'Data Summary'!A131)</f>
        <v/>
      </c>
      <c r="B129" s="130"/>
      <c r="L129" s="130"/>
      <c r="V129" s="130"/>
      <c r="AF129" s="130"/>
      <c r="AP129" s="130"/>
      <c r="AZ129" s="130"/>
      <c r="BA129" s="130"/>
      <c r="BB129" s="130"/>
      <c r="BC129" s="130"/>
      <c r="BD129" s="130"/>
      <c r="BE129" s="130"/>
      <c r="BF129" s="130"/>
      <c r="BG129" s="130"/>
      <c r="BJ129" s="130"/>
      <c r="BT129" s="130"/>
      <c r="CD129" s="130"/>
      <c r="CN129" s="130"/>
      <c r="CX129" s="130"/>
      <c r="DH129" s="130"/>
      <c r="DR129" s="130"/>
      <c r="EB129" s="130"/>
      <c r="EL129" s="130"/>
      <c r="EV129" s="130"/>
      <c r="FF129" s="130"/>
      <c r="FP129" s="130"/>
      <c r="FZ129" s="130"/>
      <c r="GJ129" s="130"/>
      <c r="GT129" s="130"/>
      <c r="HD129" s="130"/>
      <c r="HN129" s="130"/>
      <c r="HX129" s="130"/>
      <c r="IH129" s="130"/>
    </row>
    <row xmlns:x14ac="http://schemas.microsoft.com/office/spreadsheetml/2009/9/ac" r="130" s="3" customFormat="true" x14ac:dyDescent="0.25">
      <c r="A130" s="403" t="str">
        <f ca="true">IF(ISBLANK('Data Summary'!A132),"",'Data Summary'!A132)</f>
        <v/>
      </c>
      <c r="B130" s="130"/>
      <c r="L130" s="130"/>
      <c r="V130" s="130"/>
      <c r="AF130" s="130"/>
      <c r="AP130" s="130"/>
      <c r="AZ130" s="130"/>
      <c r="BA130" s="130"/>
      <c r="BB130" s="130"/>
      <c r="BC130" s="130"/>
      <c r="BD130" s="130"/>
      <c r="BE130" s="130"/>
      <c r="BF130" s="130"/>
      <c r="BG130" s="130"/>
      <c r="BJ130" s="130"/>
      <c r="BT130" s="130"/>
      <c r="CD130" s="130"/>
      <c r="CN130" s="130"/>
      <c r="CX130" s="130"/>
      <c r="DH130" s="130"/>
      <c r="DR130" s="130"/>
      <c r="EB130" s="130"/>
      <c r="EL130" s="130"/>
      <c r="EV130" s="130"/>
      <c r="FF130" s="130"/>
      <c r="FP130" s="130"/>
      <c r="FZ130" s="130"/>
      <c r="GJ130" s="130"/>
      <c r="GT130" s="130"/>
      <c r="HD130" s="130"/>
      <c r="HN130" s="130"/>
      <c r="HX130" s="130"/>
      <c r="IH130" s="130"/>
    </row>
    <row xmlns:x14ac="http://schemas.microsoft.com/office/spreadsheetml/2009/9/ac" r="131" s="3" customFormat="true" x14ac:dyDescent="0.25">
      <c r="A131" s="403" t="str">
        <f ca="true">IF(ISBLANK('Data Summary'!A133),"",'Data Summary'!A133)</f>
        <v/>
      </c>
      <c r="B131" s="130"/>
      <c r="L131" s="130"/>
      <c r="V131" s="130"/>
      <c r="AF131" s="130"/>
      <c r="AP131" s="130"/>
      <c r="AZ131" s="130"/>
      <c r="BA131" s="130"/>
      <c r="BB131" s="130"/>
      <c r="BC131" s="130"/>
      <c r="BD131" s="130"/>
      <c r="BE131" s="130"/>
      <c r="BF131" s="130"/>
      <c r="BG131" s="130"/>
      <c r="BJ131" s="130"/>
      <c r="BT131" s="130"/>
      <c r="CD131" s="130"/>
      <c r="CN131" s="130"/>
      <c r="CX131" s="130"/>
      <c r="DH131" s="130"/>
      <c r="DR131" s="130"/>
      <c r="EB131" s="130"/>
      <c r="EL131" s="130"/>
      <c r="EV131" s="130"/>
      <c r="FF131" s="130"/>
      <c r="FP131" s="130"/>
      <c r="FZ131" s="130"/>
      <c r="GJ131" s="130"/>
      <c r="GT131" s="130"/>
      <c r="HD131" s="130"/>
      <c r="HN131" s="130"/>
      <c r="HX131" s="130"/>
      <c r="IH131" s="130"/>
    </row>
    <row xmlns:x14ac="http://schemas.microsoft.com/office/spreadsheetml/2009/9/ac" r="132" s="3" customFormat="true" x14ac:dyDescent="0.25">
      <c r="A132" s="403" t="str">
        <f ca="true">IF(ISBLANK('Data Summary'!A134),"",'Data Summary'!A134)</f>
        <v/>
      </c>
      <c r="B132" s="130"/>
      <c r="L132" s="130"/>
      <c r="V132" s="130"/>
      <c r="AF132" s="130"/>
      <c r="AP132" s="130"/>
      <c r="AZ132" s="130"/>
      <c r="BA132" s="130"/>
      <c r="BB132" s="130"/>
      <c r="BC132" s="130"/>
      <c r="BD132" s="130"/>
      <c r="BE132" s="130"/>
      <c r="BF132" s="130"/>
      <c r="BG132" s="130"/>
      <c r="BJ132" s="130"/>
      <c r="BT132" s="130"/>
      <c r="CD132" s="130"/>
      <c r="CN132" s="130"/>
      <c r="CX132" s="130"/>
      <c r="DH132" s="130"/>
      <c r="DR132" s="130"/>
      <c r="EB132" s="130"/>
      <c r="EL132" s="130"/>
      <c r="EV132" s="130"/>
      <c r="FF132" s="130"/>
      <c r="FP132" s="130"/>
      <c r="FZ132" s="130"/>
      <c r="GJ132" s="130"/>
      <c r="GT132" s="130"/>
      <c r="HD132" s="130"/>
      <c r="HN132" s="130"/>
      <c r="HX132" s="130"/>
      <c r="IH132" s="130"/>
    </row>
    <row xmlns:x14ac="http://schemas.microsoft.com/office/spreadsheetml/2009/9/ac" r="133" s="3" customFormat="true" x14ac:dyDescent="0.25">
      <c r="A133" s="403" t="str">
        <f ca="true">IF(ISBLANK('Data Summary'!A135),"",'Data Summary'!A135)</f>
        <v/>
      </c>
      <c r="B133" s="130"/>
      <c r="L133" s="130"/>
      <c r="V133" s="130"/>
      <c r="AF133" s="130"/>
      <c r="AP133" s="130"/>
      <c r="AZ133" s="130"/>
      <c r="BA133" s="130"/>
      <c r="BB133" s="130"/>
      <c r="BC133" s="130"/>
      <c r="BD133" s="130"/>
      <c r="BE133" s="130"/>
      <c r="BF133" s="130"/>
      <c r="BG133" s="130"/>
      <c r="BJ133" s="130"/>
      <c r="BT133" s="130"/>
      <c r="CD133" s="130"/>
      <c r="CN133" s="130"/>
      <c r="CX133" s="130"/>
      <c r="DH133" s="130"/>
      <c r="DR133" s="130"/>
      <c r="EB133" s="130"/>
      <c r="EL133" s="130"/>
      <c r="EV133" s="130"/>
      <c r="FF133" s="130"/>
      <c r="FP133" s="130"/>
      <c r="FZ133" s="130"/>
      <c r="GJ133" s="130"/>
      <c r="GT133" s="130"/>
      <c r="HD133" s="130"/>
      <c r="HN133" s="130"/>
      <c r="HX133" s="130"/>
      <c r="IH133" s="130"/>
    </row>
    <row xmlns:x14ac="http://schemas.microsoft.com/office/spreadsheetml/2009/9/ac" r="134" s="3" customFormat="true" x14ac:dyDescent="0.25">
      <c r="A134" s="403" t="str">
        <f ca="true">IF(ISBLANK('Data Summary'!A136),"",'Data Summary'!A136)</f>
        <v/>
      </c>
      <c r="B134" s="130"/>
      <c r="L134" s="130"/>
      <c r="V134" s="130"/>
      <c r="AF134" s="130"/>
      <c r="AP134" s="130"/>
      <c r="AZ134" s="130"/>
      <c r="BA134" s="130"/>
      <c r="BB134" s="130"/>
      <c r="BC134" s="130"/>
      <c r="BD134" s="130"/>
      <c r="BE134" s="130"/>
      <c r="BF134" s="130"/>
      <c r="BG134" s="130"/>
      <c r="BJ134" s="130"/>
      <c r="BT134" s="130"/>
      <c r="CD134" s="130"/>
      <c r="CN134" s="130"/>
      <c r="CX134" s="130"/>
      <c r="DH134" s="130"/>
      <c r="DR134" s="130"/>
      <c r="EB134" s="130"/>
      <c r="EL134" s="130"/>
      <c r="EV134" s="130"/>
      <c r="FF134" s="130"/>
      <c r="FP134" s="130"/>
      <c r="FZ134" s="130"/>
      <c r="GJ134" s="130"/>
      <c r="GT134" s="130"/>
      <c r="HD134" s="130"/>
      <c r="HN134" s="130"/>
      <c r="HX134" s="130"/>
      <c r="IH134" s="130"/>
    </row>
    <row xmlns:x14ac="http://schemas.microsoft.com/office/spreadsheetml/2009/9/ac" r="135" s="3" customFormat="true" x14ac:dyDescent="0.25">
      <c r="A135" s="403" t="str">
        <f ca="true">IF(ISBLANK('Data Summary'!A137),"",'Data Summary'!A137)</f>
        <v/>
      </c>
      <c r="B135" s="130"/>
      <c r="L135" s="130"/>
      <c r="V135" s="130"/>
      <c r="AF135" s="130"/>
      <c r="AP135" s="130"/>
      <c r="AZ135" s="130"/>
      <c r="BA135" s="130"/>
      <c r="BB135" s="130"/>
      <c r="BC135" s="130"/>
      <c r="BD135" s="130"/>
      <c r="BE135" s="130"/>
      <c r="BF135" s="130"/>
      <c r="BG135" s="130"/>
      <c r="BJ135" s="130"/>
      <c r="BT135" s="130"/>
      <c r="CD135" s="130"/>
      <c r="CN135" s="130"/>
      <c r="CX135" s="130"/>
      <c r="DH135" s="130"/>
      <c r="DR135" s="130"/>
      <c r="EB135" s="130"/>
      <c r="EL135" s="130"/>
      <c r="EV135" s="130"/>
      <c r="FF135" s="130"/>
      <c r="FP135" s="130"/>
      <c r="FZ135" s="130"/>
      <c r="GJ135" s="130"/>
      <c r="GT135" s="130"/>
      <c r="HD135" s="130"/>
      <c r="HN135" s="130"/>
      <c r="HX135" s="130"/>
      <c r="IH135" s="130"/>
    </row>
    <row xmlns:x14ac="http://schemas.microsoft.com/office/spreadsheetml/2009/9/ac" r="136" s="3" customFormat="true" x14ac:dyDescent="0.25">
      <c r="A136" s="403" t="str">
        <f ca="true">IF(ISBLANK('Data Summary'!A138),"",'Data Summary'!A138)</f>
        <v/>
      </c>
      <c r="B136" s="130"/>
      <c r="L136" s="130"/>
      <c r="V136" s="130"/>
      <c r="AF136" s="130"/>
      <c r="AP136" s="130"/>
      <c r="AZ136" s="130"/>
      <c r="BA136" s="130"/>
      <c r="BB136" s="130"/>
      <c r="BC136" s="130"/>
      <c r="BD136" s="130"/>
      <c r="BE136" s="130"/>
      <c r="BF136" s="130"/>
      <c r="BG136" s="130"/>
      <c r="BJ136" s="130"/>
      <c r="BT136" s="130"/>
      <c r="CD136" s="130"/>
      <c r="CN136" s="130"/>
      <c r="CX136" s="130"/>
      <c r="DH136" s="130"/>
      <c r="DR136" s="130"/>
      <c r="EB136" s="130"/>
      <c r="EL136" s="130"/>
      <c r="EV136" s="130"/>
      <c r="FF136" s="130"/>
      <c r="FP136" s="130"/>
      <c r="FZ136" s="130"/>
      <c r="GJ136" s="130"/>
      <c r="GT136" s="130"/>
      <c r="HD136" s="130"/>
      <c r="HN136" s="130"/>
      <c r="HX136" s="130"/>
      <c r="IH136" s="130"/>
    </row>
    <row xmlns:x14ac="http://schemas.microsoft.com/office/spreadsheetml/2009/9/ac" r="137" s="3" customFormat="true" x14ac:dyDescent="0.25">
      <c r="A137" s="403" t="str">
        <f ca="true">IF(ISBLANK('Data Summary'!A139),"",'Data Summary'!A139)</f>
        <v/>
      </c>
      <c r="B137" s="130"/>
      <c r="L137" s="130"/>
      <c r="V137" s="130"/>
      <c r="AF137" s="130"/>
      <c r="AP137" s="130"/>
      <c r="AZ137" s="130"/>
      <c r="BA137" s="130"/>
      <c r="BB137" s="130"/>
      <c r="BC137" s="130"/>
      <c r="BD137" s="130"/>
      <c r="BE137" s="130"/>
      <c r="BF137" s="130"/>
      <c r="BG137" s="130"/>
      <c r="BJ137" s="130"/>
      <c r="BT137" s="130"/>
      <c r="CD137" s="130"/>
      <c r="CN137" s="130"/>
      <c r="CX137" s="130"/>
      <c r="DH137" s="130"/>
      <c r="DR137" s="130"/>
      <c r="EB137" s="130"/>
      <c r="EL137" s="130"/>
      <c r="EV137" s="130"/>
      <c r="FF137" s="130"/>
      <c r="FP137" s="130"/>
      <c r="FZ137" s="130"/>
      <c r="GJ137" s="130"/>
      <c r="GT137" s="130"/>
      <c r="HD137" s="130"/>
      <c r="HN137" s="130"/>
      <c r="HX137" s="130"/>
      <c r="IH137" s="130"/>
    </row>
    <row xmlns:x14ac="http://schemas.microsoft.com/office/spreadsheetml/2009/9/ac" r="138" s="3" customFormat="true" x14ac:dyDescent="0.25">
      <c r="A138" s="403" t="str">
        <f ca="true">IF(ISBLANK('Data Summary'!A140),"",'Data Summary'!A140)</f>
        <v/>
      </c>
      <c r="B138" s="130"/>
      <c r="L138" s="130"/>
      <c r="V138" s="130"/>
      <c r="AF138" s="130"/>
      <c r="AP138" s="130"/>
      <c r="AZ138" s="130"/>
      <c r="BA138" s="130"/>
      <c r="BB138" s="130"/>
      <c r="BC138" s="130"/>
      <c r="BD138" s="130"/>
      <c r="BE138" s="130"/>
      <c r="BF138" s="130"/>
      <c r="BG138" s="130"/>
      <c r="BJ138" s="130"/>
      <c r="BT138" s="130"/>
      <c r="CD138" s="130"/>
      <c r="CN138" s="130"/>
      <c r="CX138" s="130"/>
      <c r="DH138" s="130"/>
      <c r="DR138" s="130"/>
      <c r="EB138" s="130"/>
      <c r="EL138" s="130"/>
      <c r="EV138" s="130"/>
      <c r="FF138" s="130"/>
      <c r="FP138" s="130"/>
      <c r="FZ138" s="130"/>
      <c r="GJ138" s="130"/>
      <c r="GT138" s="130"/>
      <c r="HD138" s="130"/>
      <c r="HN138" s="130"/>
      <c r="HX138" s="130"/>
      <c r="IH138" s="130"/>
    </row>
    <row xmlns:x14ac="http://schemas.microsoft.com/office/spreadsheetml/2009/9/ac" r="139" s="3" customFormat="true" x14ac:dyDescent="0.25">
      <c r="A139" s="403" t="str">
        <f ca="true">IF(ISBLANK('Data Summary'!A141),"",'Data Summary'!A141)</f>
        <v/>
      </c>
      <c r="B139" s="130"/>
      <c r="L139" s="130"/>
      <c r="V139" s="130"/>
      <c r="AF139" s="130"/>
      <c r="AP139" s="130"/>
      <c r="AZ139" s="130"/>
      <c r="BA139" s="130"/>
      <c r="BB139" s="130"/>
      <c r="BC139" s="130"/>
      <c r="BD139" s="130"/>
      <c r="BE139" s="130"/>
      <c r="BF139" s="130"/>
      <c r="BG139" s="130"/>
      <c r="BJ139" s="130"/>
      <c r="BT139" s="130"/>
      <c r="CD139" s="130"/>
      <c r="CN139" s="130"/>
      <c r="CX139" s="130"/>
      <c r="DH139" s="130"/>
      <c r="DR139" s="130"/>
      <c r="EB139" s="130"/>
      <c r="EL139" s="130"/>
      <c r="EV139" s="130"/>
      <c r="FF139" s="130"/>
      <c r="FP139" s="130"/>
      <c r="FZ139" s="130"/>
      <c r="GJ139" s="130"/>
      <c r="GT139" s="130"/>
      <c r="HD139" s="130"/>
      <c r="HN139" s="130"/>
      <c r="HX139" s="130"/>
      <c r="IH139" s="130"/>
    </row>
    <row xmlns:x14ac="http://schemas.microsoft.com/office/spreadsheetml/2009/9/ac" r="140" s="3" customFormat="true" x14ac:dyDescent="0.25">
      <c r="A140" s="403" t="str">
        <f ca="true">IF(ISBLANK('Data Summary'!A142),"",'Data Summary'!A142)</f>
        <v/>
      </c>
      <c r="B140" s="130"/>
      <c r="L140" s="130"/>
      <c r="V140" s="130"/>
      <c r="AF140" s="130"/>
      <c r="AP140" s="130"/>
      <c r="AZ140" s="130"/>
      <c r="BA140" s="130"/>
      <c r="BB140" s="130"/>
      <c r="BC140" s="130"/>
      <c r="BD140" s="130"/>
      <c r="BE140" s="130"/>
      <c r="BF140" s="130"/>
      <c r="BG140" s="130"/>
      <c r="BJ140" s="130"/>
      <c r="BT140" s="130"/>
      <c r="CD140" s="130"/>
      <c r="CN140" s="130"/>
      <c r="CX140" s="130"/>
      <c r="DH140" s="130"/>
      <c r="DR140" s="130"/>
      <c r="EB140" s="130"/>
      <c r="EL140" s="130"/>
      <c r="EV140" s="130"/>
      <c r="FF140" s="130"/>
      <c r="FP140" s="130"/>
      <c r="FZ140" s="130"/>
      <c r="GJ140" s="130"/>
      <c r="GT140" s="130"/>
      <c r="HD140" s="130"/>
      <c r="HN140" s="130"/>
      <c r="HX140" s="130"/>
      <c r="IH140" s="130"/>
    </row>
    <row xmlns:x14ac="http://schemas.microsoft.com/office/spreadsheetml/2009/9/ac" r="141" s="3" customFormat="true" x14ac:dyDescent="0.25">
      <c r="A141" s="403" t="str">
        <f ca="true">IF(ISBLANK('Data Summary'!A143),"",'Data Summary'!A143)</f>
        <v/>
      </c>
      <c r="B141" s="130"/>
      <c r="L141" s="130"/>
      <c r="V141" s="130"/>
      <c r="AF141" s="130"/>
      <c r="AP141" s="130"/>
      <c r="AZ141" s="130"/>
      <c r="BA141" s="130"/>
      <c r="BB141" s="130"/>
      <c r="BC141" s="130"/>
      <c r="BD141" s="130"/>
      <c r="BE141" s="130"/>
      <c r="BF141" s="130"/>
      <c r="BG141" s="130"/>
      <c r="BJ141" s="130"/>
      <c r="BT141" s="130"/>
      <c r="CD141" s="130"/>
      <c r="CN141" s="130"/>
      <c r="CX141" s="130"/>
      <c r="DH141" s="130"/>
      <c r="DR141" s="130"/>
      <c r="EB141" s="130"/>
      <c r="EL141" s="130"/>
      <c r="EV141" s="130"/>
      <c r="FF141" s="130"/>
      <c r="FP141" s="130"/>
      <c r="FZ141" s="130"/>
      <c r="GJ141" s="130"/>
      <c r="GT141" s="130"/>
      <c r="HD141" s="130"/>
      <c r="HN141" s="130"/>
      <c r="HX141" s="130"/>
      <c r="IH141" s="130"/>
    </row>
    <row xmlns:x14ac="http://schemas.microsoft.com/office/spreadsheetml/2009/9/ac" r="142" s="3" customFormat="true" x14ac:dyDescent="0.25">
      <c r="A142" s="403" t="str">
        <f ca="true">IF(ISBLANK('Data Summary'!A144),"",'Data Summary'!A144)</f>
        <v/>
      </c>
      <c r="B142" s="130"/>
      <c r="L142" s="130"/>
      <c r="V142" s="130"/>
      <c r="AF142" s="130"/>
      <c r="AP142" s="130"/>
      <c r="AZ142" s="130"/>
      <c r="BA142" s="130"/>
      <c r="BB142" s="130"/>
      <c r="BC142" s="130"/>
      <c r="BD142" s="130"/>
      <c r="BE142" s="130"/>
      <c r="BF142" s="130"/>
      <c r="BG142" s="130"/>
      <c r="BJ142" s="130"/>
      <c r="BT142" s="130"/>
      <c r="CD142" s="130"/>
      <c r="CN142" s="130"/>
      <c r="CX142" s="130"/>
      <c r="DH142" s="130"/>
      <c r="DR142" s="130"/>
      <c r="EB142" s="130"/>
      <c r="EL142" s="130"/>
      <c r="EV142" s="130"/>
      <c r="FF142" s="130"/>
      <c r="FP142" s="130"/>
      <c r="FZ142" s="130"/>
      <c r="GJ142" s="130"/>
      <c r="GT142" s="130"/>
      <c r="HD142" s="130"/>
      <c r="HN142" s="130"/>
      <c r="HX142" s="130"/>
      <c r="IH142" s="130"/>
    </row>
    <row xmlns:x14ac="http://schemas.microsoft.com/office/spreadsheetml/2009/9/ac" r="143" s="3" customFormat="true" x14ac:dyDescent="0.25">
      <c r="A143" s="403" t="str">
        <f ca="true">IF(ISBLANK('Data Summary'!A145),"",'Data Summary'!A145)</f>
        <v/>
      </c>
      <c r="B143" s="130"/>
      <c r="L143" s="130"/>
      <c r="V143" s="130"/>
      <c r="AF143" s="130"/>
      <c r="AP143" s="130"/>
      <c r="AZ143" s="130"/>
      <c r="BA143" s="130"/>
      <c r="BB143" s="130"/>
      <c r="BC143" s="130"/>
      <c r="BD143" s="130"/>
      <c r="BE143" s="130"/>
      <c r="BF143" s="130"/>
      <c r="BG143" s="130"/>
      <c r="BJ143" s="130"/>
      <c r="BT143" s="130"/>
      <c r="CD143" s="130"/>
      <c r="CN143" s="130"/>
      <c r="CX143" s="130"/>
      <c r="DH143" s="130"/>
      <c r="DR143" s="130"/>
      <c r="EB143" s="130"/>
      <c r="EL143" s="130"/>
      <c r="EV143" s="130"/>
      <c r="FF143" s="130"/>
      <c r="FP143" s="130"/>
      <c r="FZ143" s="130"/>
      <c r="GJ143" s="130"/>
      <c r="GT143" s="130"/>
      <c r="HD143" s="130"/>
      <c r="HN143" s="130"/>
      <c r="HX143" s="130"/>
      <c r="IH143" s="130"/>
    </row>
    <row xmlns:x14ac="http://schemas.microsoft.com/office/spreadsheetml/2009/9/ac" r="144" s="3" customFormat="true" x14ac:dyDescent="0.25">
      <c r="A144" s="403" t="str">
        <f ca="true">IF(ISBLANK('Data Summary'!A146),"",'Data Summary'!A146)</f>
        <v/>
      </c>
      <c r="B144" s="130"/>
      <c r="L144" s="130"/>
      <c r="V144" s="130"/>
      <c r="AF144" s="130"/>
      <c r="AP144" s="130"/>
      <c r="AZ144" s="130"/>
      <c r="BA144" s="130"/>
      <c r="BB144" s="130"/>
      <c r="BC144" s="130"/>
      <c r="BD144" s="130"/>
      <c r="BE144" s="130"/>
      <c r="BF144" s="130"/>
      <c r="BG144" s="130"/>
      <c r="BJ144" s="130"/>
      <c r="BT144" s="130"/>
      <c r="CD144" s="130"/>
      <c r="CN144" s="130"/>
      <c r="CX144" s="130"/>
      <c r="DH144" s="130"/>
      <c r="DR144" s="130"/>
      <c r="EB144" s="130"/>
      <c r="EL144" s="130"/>
      <c r="EV144" s="130"/>
      <c r="FF144" s="130"/>
      <c r="FP144" s="130"/>
      <c r="FZ144" s="130"/>
      <c r="GJ144" s="130"/>
      <c r="GT144" s="130"/>
      <c r="HD144" s="130"/>
      <c r="HN144" s="130"/>
      <c r="HX144" s="130"/>
      <c r="IH144" s="130"/>
    </row>
    <row xmlns:x14ac="http://schemas.microsoft.com/office/spreadsheetml/2009/9/ac" r="145" s="3" customFormat="true" x14ac:dyDescent="0.25">
      <c r="A145" s="403" t="str">
        <f ca="true">IF(ISBLANK('Data Summary'!A147),"",'Data Summary'!A147)</f>
        <v/>
      </c>
      <c r="B145" s="130"/>
      <c r="L145" s="130"/>
      <c r="V145" s="130"/>
      <c r="AF145" s="130"/>
      <c r="AP145" s="130"/>
      <c r="AZ145" s="130"/>
      <c r="BA145" s="130"/>
      <c r="BB145" s="130"/>
      <c r="BC145" s="130"/>
      <c r="BD145" s="130"/>
      <c r="BE145" s="130"/>
      <c r="BF145" s="130"/>
      <c r="BG145" s="130"/>
      <c r="BJ145" s="130"/>
      <c r="BT145" s="130"/>
      <c r="CD145" s="130"/>
      <c r="CN145" s="130"/>
      <c r="CX145" s="130"/>
      <c r="DH145" s="130"/>
      <c r="DR145" s="130"/>
      <c r="EB145" s="130"/>
      <c r="EL145" s="130"/>
      <c r="EV145" s="130"/>
      <c r="FF145" s="130"/>
      <c r="FP145" s="130"/>
      <c r="FZ145" s="130"/>
      <c r="GJ145" s="130"/>
      <c r="GT145" s="130"/>
      <c r="HD145" s="130"/>
      <c r="HN145" s="130"/>
      <c r="HX145" s="130"/>
      <c r="IH145" s="130"/>
    </row>
    <row xmlns:x14ac="http://schemas.microsoft.com/office/spreadsheetml/2009/9/ac" r="146" s="3" customFormat="true" x14ac:dyDescent="0.25">
      <c r="A146" s="403" t="str">
        <f ca="true">IF(ISBLANK('Data Summary'!A148),"",'Data Summary'!A148)</f>
        <v/>
      </c>
      <c r="B146" s="130"/>
      <c r="L146" s="130"/>
      <c r="V146" s="130"/>
      <c r="AF146" s="130"/>
      <c r="AP146" s="130"/>
      <c r="AZ146" s="130"/>
      <c r="BA146" s="130"/>
      <c r="BB146" s="130"/>
      <c r="BC146" s="130"/>
      <c r="BD146" s="130"/>
      <c r="BE146" s="130"/>
      <c r="BF146" s="130"/>
      <c r="BG146" s="130"/>
      <c r="BJ146" s="130"/>
      <c r="BT146" s="130"/>
      <c r="CD146" s="130"/>
      <c r="CN146" s="130"/>
      <c r="CX146" s="130"/>
      <c r="DH146" s="130"/>
      <c r="DR146" s="130"/>
      <c r="EB146" s="130"/>
      <c r="EL146" s="130"/>
      <c r="EV146" s="130"/>
      <c r="FF146" s="130"/>
      <c r="FP146" s="130"/>
      <c r="FZ146" s="130"/>
      <c r="GJ146" s="130"/>
      <c r="GT146" s="130"/>
      <c r="HD146" s="130"/>
      <c r="HN146" s="130"/>
      <c r="HX146" s="130"/>
      <c r="IH146" s="130"/>
    </row>
    <row xmlns:x14ac="http://schemas.microsoft.com/office/spreadsheetml/2009/9/ac" r="147" s="3" customFormat="true" x14ac:dyDescent="0.25">
      <c r="A147" s="403" t="str">
        <f ca="true">IF(ISBLANK('Data Summary'!A149),"",'Data Summary'!A149)</f>
        <v/>
      </c>
      <c r="B147" s="130"/>
      <c r="L147" s="130"/>
      <c r="V147" s="130"/>
      <c r="AF147" s="130"/>
      <c r="AP147" s="130"/>
      <c r="AZ147" s="130"/>
      <c r="BA147" s="130"/>
      <c r="BB147" s="130"/>
      <c r="BC147" s="130"/>
      <c r="BD147" s="130"/>
      <c r="BE147" s="130"/>
      <c r="BF147" s="130"/>
      <c r="BG147" s="130"/>
      <c r="BJ147" s="130"/>
      <c r="BT147" s="130"/>
      <c r="CD147" s="130"/>
      <c r="CN147" s="130"/>
      <c r="CX147" s="130"/>
      <c r="DH147" s="130"/>
      <c r="DR147" s="130"/>
      <c r="EB147" s="130"/>
      <c r="EL147" s="130"/>
      <c r="EV147" s="130"/>
      <c r="FF147" s="130"/>
      <c r="FP147" s="130"/>
      <c r="FZ147" s="130"/>
      <c r="GJ147" s="130"/>
      <c r="GT147" s="130"/>
      <c r="HD147" s="130"/>
      <c r="HN147" s="130"/>
      <c r="HX147" s="130"/>
      <c r="IH147" s="130"/>
    </row>
    <row xmlns:x14ac="http://schemas.microsoft.com/office/spreadsheetml/2009/9/ac" r="148" s="3" customFormat="true" x14ac:dyDescent="0.25">
      <c r="A148" s="403" t="str">
        <f ca="true">IF(ISBLANK('Data Summary'!A150),"",'Data Summary'!A150)</f>
        <v/>
      </c>
      <c r="B148" s="130"/>
      <c r="L148" s="130"/>
      <c r="V148" s="130"/>
      <c r="AF148" s="130"/>
      <c r="AP148" s="130"/>
      <c r="AZ148" s="130"/>
      <c r="BA148" s="130"/>
      <c r="BB148" s="130"/>
      <c r="BC148" s="130"/>
      <c r="BD148" s="130"/>
      <c r="BE148" s="130"/>
      <c r="BF148" s="130"/>
      <c r="BG148" s="130"/>
      <c r="BJ148" s="130"/>
      <c r="BT148" s="130"/>
      <c r="CD148" s="130"/>
      <c r="CN148" s="130"/>
      <c r="CX148" s="130"/>
      <c r="DH148" s="130"/>
      <c r="DR148" s="130"/>
      <c r="EB148" s="130"/>
      <c r="EL148" s="130"/>
      <c r="EV148" s="130"/>
      <c r="FF148" s="130"/>
      <c r="FP148" s="130"/>
      <c r="FZ148" s="130"/>
      <c r="GJ148" s="130"/>
      <c r="GT148" s="130"/>
      <c r="HD148" s="130"/>
      <c r="HN148" s="130"/>
      <c r="HX148" s="130"/>
      <c r="IH148" s="130"/>
    </row>
    <row xmlns:x14ac="http://schemas.microsoft.com/office/spreadsheetml/2009/9/ac" r="149" s="3" customFormat="true" x14ac:dyDescent="0.25">
      <c r="A149" s="403" t="str">
        <f ca="true">IF(ISBLANK('Data Summary'!A151),"",'Data Summary'!A151)</f>
        <v/>
      </c>
      <c r="B149" s="130"/>
      <c r="L149" s="130"/>
      <c r="V149" s="130"/>
      <c r="AF149" s="130"/>
      <c r="AP149" s="130"/>
      <c r="AZ149" s="130"/>
      <c r="BA149" s="130"/>
      <c r="BB149" s="130"/>
      <c r="BC149" s="130"/>
      <c r="BD149" s="130"/>
      <c r="BE149" s="130"/>
      <c r="BF149" s="130"/>
      <c r="BG149" s="130"/>
      <c r="BJ149" s="130"/>
      <c r="BT149" s="130"/>
      <c r="CD149" s="130"/>
      <c r="CN149" s="130"/>
      <c r="CX149" s="130"/>
      <c r="DH149" s="130"/>
      <c r="DR149" s="130"/>
      <c r="EB149" s="130"/>
      <c r="EL149" s="130"/>
      <c r="EV149" s="130"/>
      <c r="FF149" s="130"/>
      <c r="FP149" s="130"/>
      <c r="FZ149" s="130"/>
      <c r="GJ149" s="130"/>
      <c r="GT149" s="130"/>
      <c r="HD149" s="130"/>
      <c r="HN149" s="130"/>
      <c r="HX149" s="130"/>
      <c r="IH149" s="130"/>
    </row>
    <row xmlns:x14ac="http://schemas.microsoft.com/office/spreadsheetml/2009/9/ac" r="150" s="3" customFormat="true" x14ac:dyDescent="0.25">
      <c r="A150" s="403" t="str">
        <f ca="true">IF(ISBLANK('Data Summary'!A152),"",'Data Summary'!A152)</f>
        <v/>
      </c>
      <c r="B150" s="130"/>
      <c r="L150" s="130"/>
      <c r="V150" s="130"/>
      <c r="AF150" s="130"/>
      <c r="AP150" s="130"/>
      <c r="AZ150" s="130"/>
      <c r="BA150" s="130"/>
      <c r="BB150" s="130"/>
      <c r="BC150" s="130"/>
      <c r="BD150" s="130"/>
      <c r="BE150" s="130"/>
      <c r="BF150" s="130"/>
      <c r="BG150" s="130"/>
      <c r="BJ150" s="130"/>
      <c r="BT150" s="130"/>
      <c r="CD150" s="130"/>
      <c r="CN150" s="130"/>
      <c r="CX150" s="130"/>
      <c r="DH150" s="130"/>
      <c r="DR150" s="130"/>
      <c r="EB150" s="130"/>
      <c r="EL150" s="130"/>
      <c r="EV150" s="130"/>
      <c r="FF150" s="130"/>
      <c r="FP150" s="130"/>
      <c r="FZ150" s="130"/>
      <c r="GJ150" s="130"/>
      <c r="GT150" s="130"/>
      <c r="HD150" s="130"/>
      <c r="HN150" s="130"/>
      <c r="HX150" s="130"/>
      <c r="IH150" s="130"/>
    </row>
    <row xmlns:x14ac="http://schemas.microsoft.com/office/spreadsheetml/2009/9/ac" r="151" s="3" customFormat="true" x14ac:dyDescent="0.25">
      <c r="A151" s="403" t="str">
        <f ca="true">IF(ISBLANK('Data Summary'!A153),"",'Data Summary'!A153)</f>
        <v/>
      </c>
      <c r="B151" s="130"/>
      <c r="L151" s="130"/>
      <c r="V151" s="130"/>
      <c r="AF151" s="130"/>
      <c r="AP151" s="130"/>
      <c r="AZ151" s="130"/>
      <c r="BA151" s="130"/>
      <c r="BB151" s="130"/>
      <c r="BC151" s="130"/>
      <c r="BD151" s="130"/>
      <c r="BE151" s="130"/>
      <c r="BF151" s="130"/>
      <c r="BG151" s="130"/>
      <c r="BJ151" s="130"/>
      <c r="BT151" s="130"/>
      <c r="CD151" s="130"/>
      <c r="CN151" s="130"/>
      <c r="CX151" s="130"/>
      <c r="DH151" s="130"/>
      <c r="DR151" s="130"/>
      <c r="EB151" s="130"/>
      <c r="EL151" s="130"/>
      <c r="EV151" s="130"/>
      <c r="FF151" s="130"/>
      <c r="FP151" s="130"/>
      <c r="FZ151" s="130"/>
      <c r="GJ151" s="130"/>
      <c r="GT151" s="130"/>
      <c r="HD151" s="130"/>
      <c r="HN151" s="130"/>
      <c r="HX151" s="130"/>
      <c r="IH151" s="130"/>
    </row>
    <row xmlns:x14ac="http://schemas.microsoft.com/office/spreadsheetml/2009/9/ac" r="152" s="3" customFormat="true" x14ac:dyDescent="0.25">
      <c r="A152" s="397"/>
      <c r="B152" s="130"/>
      <c r="L152" s="130"/>
      <c r="V152" s="130"/>
      <c r="AF152" s="130"/>
      <c r="AP152" s="130"/>
      <c r="AZ152" s="130"/>
      <c r="BA152" s="130"/>
      <c r="BB152" s="130"/>
      <c r="BC152" s="130"/>
      <c r="BD152" s="130"/>
      <c r="BE152" s="130"/>
      <c r="BF152" s="130"/>
      <c r="BG152" s="130"/>
      <c r="BJ152" s="130"/>
      <c r="BT152" s="130"/>
      <c r="CD152" s="130"/>
      <c r="CN152" s="130"/>
      <c r="CX152" s="130"/>
      <c r="DH152" s="130"/>
      <c r="DR152" s="130"/>
      <c r="EB152" s="130"/>
      <c r="EL152" s="130"/>
      <c r="EV152" s="130"/>
      <c r="FF152" s="130"/>
      <c r="FP152" s="130"/>
      <c r="FZ152" s="130"/>
      <c r="GJ152" s="130"/>
      <c r="GT152" s="130"/>
      <c r="HD152" s="130"/>
      <c r="HN152" s="130"/>
      <c r="HX152" s="130"/>
      <c r="IH152" s="130"/>
    </row>
    <row xmlns:x14ac="http://schemas.microsoft.com/office/spreadsheetml/2009/9/ac" r="153" s="3" customFormat="true" x14ac:dyDescent="0.25">
      <c r="A153" s="397"/>
      <c r="B153" s="130"/>
      <c r="L153" s="130"/>
      <c r="V153" s="130"/>
      <c r="AF153" s="130"/>
      <c r="AP153" s="130"/>
      <c r="AZ153" s="130"/>
      <c r="BA153" s="130"/>
      <c r="BB153" s="130"/>
      <c r="BC153" s="130"/>
      <c r="BD153" s="130"/>
      <c r="BE153" s="130"/>
      <c r="BF153" s="130"/>
      <c r="BG153" s="130"/>
      <c r="BJ153" s="130"/>
      <c r="BT153" s="130"/>
      <c r="CD153" s="130"/>
      <c r="CN153" s="130"/>
      <c r="CX153" s="130"/>
      <c r="DH153" s="130"/>
      <c r="DR153" s="130"/>
      <c r="EB153" s="130"/>
      <c r="EL153" s="130"/>
      <c r="EV153" s="130"/>
      <c r="FF153" s="130"/>
      <c r="FP153" s="130"/>
      <c r="FZ153" s="130"/>
      <c r="GJ153" s="130"/>
      <c r="GT153" s="130"/>
      <c r="HD153" s="130"/>
      <c r="HN153" s="130"/>
      <c r="HX153" s="130"/>
      <c r="IH153" s="130"/>
    </row>
    <row xmlns:x14ac="http://schemas.microsoft.com/office/spreadsheetml/2009/9/ac" r="154" s="3" customFormat="true" x14ac:dyDescent="0.25">
      <c r="A154" s="397"/>
      <c r="B154" s="130"/>
      <c r="L154" s="130"/>
      <c r="V154" s="130"/>
      <c r="AF154" s="130"/>
      <c r="AP154" s="130"/>
      <c r="AZ154" s="130"/>
      <c r="BA154" s="130"/>
      <c r="BB154" s="130"/>
      <c r="BC154" s="130"/>
      <c r="BD154" s="130"/>
      <c r="BE154" s="130"/>
      <c r="BF154" s="130"/>
      <c r="BG154" s="130"/>
      <c r="BJ154" s="130"/>
      <c r="BT154" s="130"/>
      <c r="CD154" s="130"/>
      <c r="CN154" s="130"/>
      <c r="CX154" s="130"/>
      <c r="DH154" s="130"/>
      <c r="DR154" s="130"/>
      <c r="EB154" s="130"/>
      <c r="EL154" s="130"/>
      <c r="EV154" s="130"/>
      <c r="FF154" s="130"/>
      <c r="FP154" s="130"/>
      <c r="FZ154" s="130"/>
      <c r="GJ154" s="130"/>
      <c r="GT154" s="130"/>
      <c r="HD154" s="130"/>
      <c r="HN154" s="130"/>
      <c r="HX154" s="130"/>
      <c r="IH154" s="130"/>
    </row>
    <row xmlns:x14ac="http://schemas.microsoft.com/office/spreadsheetml/2009/9/ac" r="155" s="3" customFormat="true" x14ac:dyDescent="0.25">
      <c r="A155" s="397"/>
      <c r="B155" s="130"/>
      <c r="L155" s="130"/>
      <c r="V155" s="130"/>
      <c r="AF155" s="130"/>
      <c r="AP155" s="130"/>
      <c r="AZ155" s="130"/>
      <c r="BA155" s="130"/>
      <c r="BB155" s="130"/>
      <c r="BC155" s="130"/>
      <c r="BD155" s="130"/>
      <c r="BE155" s="130"/>
      <c r="BF155" s="130"/>
      <c r="BG155" s="130"/>
      <c r="BJ155" s="130"/>
      <c r="BT155" s="130"/>
      <c r="CD155" s="130"/>
      <c r="CN155" s="130"/>
      <c r="CX155" s="130"/>
      <c r="DH155" s="130"/>
      <c r="DR155" s="130"/>
      <c r="EB155" s="130"/>
      <c r="EL155" s="130"/>
      <c r="EV155" s="130"/>
      <c r="FF155" s="130"/>
      <c r="FP155" s="130"/>
      <c r="FZ155" s="130"/>
      <c r="GJ155" s="130"/>
      <c r="GT155" s="130"/>
      <c r="HD155" s="130"/>
      <c r="HN155" s="130"/>
      <c r="HX155" s="130"/>
      <c r="IH155" s="130"/>
    </row>
    <row xmlns:x14ac="http://schemas.microsoft.com/office/spreadsheetml/2009/9/ac" r="156" s="3" customFormat="true" x14ac:dyDescent="0.25">
      <c r="A156" s="397"/>
      <c r="B156" s="130"/>
      <c r="L156" s="130"/>
      <c r="V156" s="130"/>
      <c r="AF156" s="130"/>
      <c r="AP156" s="130"/>
      <c r="AZ156" s="130"/>
      <c r="BA156" s="130"/>
      <c r="BB156" s="130"/>
      <c r="BC156" s="130"/>
      <c r="BD156" s="130"/>
      <c r="BE156" s="130"/>
      <c r="BF156" s="130"/>
      <c r="BG156" s="130"/>
      <c r="BJ156" s="130"/>
      <c r="BT156" s="130"/>
      <c r="CD156" s="130"/>
      <c r="CN156" s="130"/>
      <c r="CX156" s="130"/>
      <c r="DH156" s="130"/>
      <c r="DR156" s="130"/>
      <c r="EB156" s="130"/>
      <c r="EL156" s="130"/>
      <c r="EV156" s="130"/>
      <c r="FF156" s="130"/>
      <c r="FP156" s="130"/>
      <c r="FZ156" s="130"/>
      <c r="GJ156" s="130"/>
      <c r="GT156" s="130"/>
      <c r="HD156" s="130"/>
      <c r="HN156" s="130"/>
      <c r="HX156" s="130"/>
      <c r="IH156" s="130"/>
    </row>
    <row xmlns:x14ac="http://schemas.microsoft.com/office/spreadsheetml/2009/9/ac" r="157" s="3" customFormat="true" x14ac:dyDescent="0.25">
      <c r="A157" s="397"/>
      <c r="B157" s="130"/>
      <c r="L157" s="130"/>
      <c r="V157" s="130"/>
      <c r="AF157" s="130"/>
      <c r="AP157" s="130"/>
      <c r="AZ157" s="130"/>
      <c r="BA157" s="130"/>
      <c r="BB157" s="130"/>
      <c r="BC157" s="130"/>
      <c r="BD157" s="130"/>
      <c r="BE157" s="130"/>
      <c r="BF157" s="130"/>
      <c r="BG157" s="130"/>
      <c r="BJ157" s="130"/>
      <c r="BT157" s="130"/>
      <c r="CD157" s="130"/>
      <c r="CN157" s="130"/>
      <c r="CX157" s="130"/>
      <c r="DH157" s="130"/>
      <c r="DR157" s="130"/>
      <c r="EB157" s="130"/>
      <c r="EL157" s="130"/>
      <c r="EV157" s="130"/>
      <c r="FF157" s="130"/>
      <c r="FP157" s="130"/>
      <c r="FZ157" s="130"/>
      <c r="GJ157" s="130"/>
      <c r="GT157" s="130"/>
      <c r="HD157" s="130"/>
      <c r="HN157" s="130"/>
      <c r="HX157" s="130"/>
      <c r="IH157" s="130"/>
    </row>
    <row xmlns:x14ac="http://schemas.microsoft.com/office/spreadsheetml/2009/9/ac" r="158" s="3" customFormat="true" x14ac:dyDescent="0.25">
      <c r="A158" s="397"/>
      <c r="B158" s="130"/>
      <c r="L158" s="130"/>
      <c r="V158" s="130"/>
      <c r="AF158" s="130"/>
      <c r="AP158" s="130"/>
      <c r="AZ158" s="130"/>
      <c r="BA158" s="130"/>
      <c r="BB158" s="130"/>
      <c r="BC158" s="130"/>
      <c r="BD158" s="130"/>
      <c r="BE158" s="130"/>
      <c r="BF158" s="130"/>
      <c r="BG158" s="130"/>
      <c r="BJ158" s="130"/>
      <c r="BT158" s="130"/>
      <c r="CD158" s="130"/>
      <c r="CN158" s="130"/>
      <c r="CX158" s="130"/>
      <c r="DH158" s="130"/>
      <c r="DR158" s="130"/>
      <c r="EB158" s="130"/>
      <c r="EL158" s="130"/>
      <c r="EV158" s="130"/>
      <c r="FF158" s="130"/>
      <c r="FP158" s="130"/>
      <c r="FZ158" s="130"/>
      <c r="GJ158" s="130"/>
      <c r="GT158" s="130"/>
      <c r="HD158" s="130"/>
      <c r="HN158" s="130"/>
      <c r="HX158" s="130"/>
      <c r="IH158" s="130"/>
    </row>
    <row xmlns:x14ac="http://schemas.microsoft.com/office/spreadsheetml/2009/9/ac" r="159" s="3" customFormat="true" x14ac:dyDescent="0.25">
      <c r="A159" s="397"/>
      <c r="B159" s="130"/>
      <c r="L159" s="130"/>
      <c r="V159" s="130"/>
      <c r="AF159" s="130"/>
      <c r="AP159" s="130"/>
      <c r="AZ159" s="130"/>
      <c r="BA159" s="130"/>
      <c r="BB159" s="130"/>
      <c r="BC159" s="130"/>
      <c r="BD159" s="130"/>
      <c r="BE159" s="130"/>
      <c r="BF159" s="130"/>
      <c r="BG159" s="130"/>
      <c r="BJ159" s="130"/>
      <c r="BT159" s="130"/>
      <c r="CD159" s="130"/>
      <c r="CN159" s="130"/>
      <c r="CX159" s="130"/>
      <c r="DH159" s="130"/>
      <c r="DR159" s="130"/>
      <c r="EB159" s="130"/>
      <c r="EL159" s="130"/>
      <c r="EV159" s="130"/>
      <c r="FF159" s="130"/>
      <c r="FP159" s="130"/>
      <c r="FZ159" s="130"/>
      <c r="GJ159" s="130"/>
      <c r="GT159" s="130"/>
      <c r="HD159" s="130"/>
      <c r="HN159" s="130"/>
      <c r="HX159" s="130"/>
      <c r="IH159" s="130"/>
    </row>
    <row xmlns:x14ac="http://schemas.microsoft.com/office/spreadsheetml/2009/9/ac" r="160" s="3" customFormat="true" x14ac:dyDescent="0.25">
      <c r="A160" s="397"/>
      <c r="B160" s="130"/>
      <c r="L160" s="130"/>
      <c r="V160" s="130"/>
      <c r="AF160" s="130"/>
      <c r="AP160" s="130"/>
      <c r="AZ160" s="130"/>
      <c r="BA160" s="130"/>
      <c r="BB160" s="130"/>
      <c r="BC160" s="130"/>
      <c r="BD160" s="130"/>
      <c r="BE160" s="130"/>
      <c r="BF160" s="130"/>
      <c r="BG160" s="130"/>
      <c r="BJ160" s="130"/>
      <c r="BT160" s="130"/>
      <c r="CD160" s="130"/>
      <c r="CN160" s="130"/>
      <c r="CX160" s="130"/>
      <c r="DH160" s="130"/>
      <c r="DR160" s="130"/>
      <c r="EB160" s="130"/>
      <c r="EL160" s="130"/>
      <c r="EV160" s="130"/>
      <c r="FF160" s="130"/>
      <c r="FP160" s="130"/>
      <c r="FZ160" s="130"/>
      <c r="GJ160" s="130"/>
      <c r="GT160" s="130"/>
      <c r="HD160" s="130"/>
      <c r="HN160" s="130"/>
      <c r="HX160" s="130"/>
      <c r="IH160" s="130"/>
    </row>
    <row xmlns:x14ac="http://schemas.microsoft.com/office/spreadsheetml/2009/9/ac" r="161" s="3" customFormat="true" x14ac:dyDescent="0.25">
      <c r="A161" s="397"/>
      <c r="B161" s="130"/>
      <c r="L161" s="130"/>
      <c r="V161" s="130"/>
      <c r="AF161" s="130"/>
      <c r="AP161" s="130"/>
      <c r="AZ161" s="130"/>
      <c r="BA161" s="130"/>
      <c r="BB161" s="130"/>
      <c r="BC161" s="130"/>
      <c r="BD161" s="130"/>
      <c r="BE161" s="130"/>
      <c r="BF161" s="130"/>
      <c r="BG161" s="130"/>
      <c r="BJ161" s="130"/>
      <c r="BT161" s="130"/>
      <c r="CD161" s="130"/>
      <c r="CN161" s="130"/>
      <c r="CX161" s="130"/>
      <c r="DH161" s="130"/>
      <c r="DR161" s="130"/>
      <c r="EB161" s="130"/>
      <c r="EL161" s="130"/>
      <c r="EV161" s="130"/>
      <c r="FF161" s="130"/>
      <c r="FP161" s="130"/>
      <c r="FZ161" s="130"/>
      <c r="GJ161" s="130"/>
      <c r="GT161" s="130"/>
      <c r="HD161" s="130"/>
      <c r="HN161" s="130"/>
      <c r="HX161" s="130"/>
      <c r="IH161" s="130"/>
    </row>
    <row xmlns:x14ac="http://schemas.microsoft.com/office/spreadsheetml/2009/9/ac" r="162" s="3" customFormat="true" x14ac:dyDescent="0.25">
      <c r="A162" s="397"/>
      <c r="B162" s="130"/>
      <c r="L162" s="130"/>
      <c r="V162" s="130"/>
      <c r="AF162" s="130"/>
      <c r="AP162" s="130"/>
      <c r="AZ162" s="130"/>
      <c r="BA162" s="130"/>
      <c r="BB162" s="130"/>
      <c r="BC162" s="130"/>
      <c r="BD162" s="130"/>
      <c r="BE162" s="130"/>
      <c r="BF162" s="130"/>
      <c r="BG162" s="130"/>
      <c r="BJ162" s="130"/>
      <c r="BT162" s="130"/>
      <c r="CD162" s="130"/>
      <c r="CN162" s="130"/>
      <c r="CX162" s="130"/>
      <c r="DH162" s="130"/>
      <c r="DR162" s="130"/>
      <c r="EB162" s="130"/>
      <c r="EL162" s="130"/>
      <c r="EV162" s="130"/>
      <c r="FF162" s="130"/>
      <c r="FP162" s="130"/>
      <c r="FZ162" s="130"/>
      <c r="GJ162" s="130"/>
      <c r="GT162" s="130"/>
      <c r="HD162" s="130"/>
      <c r="HN162" s="130"/>
      <c r="HX162" s="130"/>
      <c r="IH162" s="130"/>
    </row>
    <row xmlns:x14ac="http://schemas.microsoft.com/office/spreadsheetml/2009/9/ac" r="163" s="3" customFormat="true" x14ac:dyDescent="0.25">
      <c r="A163" s="397"/>
      <c r="B163" s="130"/>
      <c r="L163" s="130"/>
      <c r="V163" s="130"/>
      <c r="AF163" s="130"/>
      <c r="AP163" s="130"/>
      <c r="AZ163" s="130"/>
      <c r="BA163" s="130"/>
      <c r="BB163" s="130"/>
      <c r="BC163" s="130"/>
      <c r="BD163" s="130"/>
      <c r="BE163" s="130"/>
      <c r="BF163" s="130"/>
      <c r="BG163" s="130"/>
      <c r="BJ163" s="130"/>
      <c r="BT163" s="130"/>
      <c r="CD163" s="130"/>
      <c r="CN163" s="130"/>
      <c r="CX163" s="130"/>
      <c r="DH163" s="130"/>
      <c r="DR163" s="130"/>
      <c r="EB163" s="130"/>
      <c r="EL163" s="130"/>
      <c r="EV163" s="130"/>
      <c r="FF163" s="130"/>
      <c r="FP163" s="130"/>
      <c r="FZ163" s="130"/>
      <c r="GJ163" s="130"/>
      <c r="GT163" s="130"/>
      <c r="HD163" s="130"/>
      <c r="HN163" s="130"/>
      <c r="HX163" s="130"/>
      <c r="IH163" s="130"/>
    </row>
    <row xmlns:x14ac="http://schemas.microsoft.com/office/spreadsheetml/2009/9/ac" r="164" s="3" customFormat="true" x14ac:dyDescent="0.25">
      <c r="A164" s="397"/>
      <c r="B164" s="130"/>
      <c r="L164" s="130"/>
      <c r="V164" s="130"/>
      <c r="AF164" s="130"/>
      <c r="AP164" s="130"/>
      <c r="AZ164" s="130"/>
      <c r="BA164" s="130"/>
      <c r="BB164" s="130"/>
      <c r="BC164" s="130"/>
      <c r="BD164" s="130"/>
      <c r="BE164" s="130"/>
      <c r="BF164" s="130"/>
      <c r="BG164" s="130"/>
      <c r="BJ164" s="130"/>
      <c r="BT164" s="130"/>
      <c r="CD164" s="130"/>
      <c r="CN164" s="130"/>
      <c r="CX164" s="130"/>
      <c r="DH164" s="130"/>
      <c r="DR164" s="130"/>
      <c r="EB164" s="130"/>
      <c r="EL164" s="130"/>
      <c r="EV164" s="130"/>
      <c r="FF164" s="130"/>
      <c r="FP164" s="130"/>
      <c r="FZ164" s="130"/>
      <c r="GJ164" s="130"/>
      <c r="GT164" s="130"/>
      <c r="HD164" s="130"/>
      <c r="HN164" s="130"/>
      <c r="HX164" s="130"/>
      <c r="IH164" s="130"/>
    </row>
    <row xmlns:x14ac="http://schemas.microsoft.com/office/spreadsheetml/2009/9/ac" r="165" s="3" customFormat="true" x14ac:dyDescent="0.25">
      <c r="A165" s="397"/>
      <c r="B165" s="130"/>
      <c r="L165" s="130"/>
      <c r="V165" s="130"/>
      <c r="AF165" s="130"/>
      <c r="AP165" s="130"/>
      <c r="AZ165" s="130"/>
      <c r="BA165" s="130"/>
      <c r="BB165" s="130"/>
      <c r="BC165" s="130"/>
      <c r="BD165" s="130"/>
      <c r="BE165" s="130"/>
      <c r="BF165" s="130"/>
      <c r="BG165" s="130"/>
      <c r="BJ165" s="130"/>
      <c r="BT165" s="130"/>
      <c r="CD165" s="130"/>
      <c r="CN165" s="130"/>
      <c r="CX165" s="130"/>
      <c r="DH165" s="130"/>
      <c r="DR165" s="130"/>
      <c r="EB165" s="130"/>
      <c r="EL165" s="130"/>
      <c r="EV165" s="130"/>
      <c r="FF165" s="130"/>
      <c r="FP165" s="130"/>
      <c r="FZ165" s="130"/>
      <c r="GJ165" s="130"/>
      <c r="GT165" s="130"/>
      <c r="HD165" s="130"/>
      <c r="HN165" s="130"/>
      <c r="HX165" s="130"/>
      <c r="IH165" s="130"/>
    </row>
    <row xmlns:x14ac="http://schemas.microsoft.com/office/spreadsheetml/2009/9/ac" r="166" s="3" customFormat="true" x14ac:dyDescent="0.25">
      <c r="A166" s="397"/>
      <c r="B166" s="130"/>
      <c r="L166" s="130"/>
      <c r="V166" s="130"/>
      <c r="AF166" s="130"/>
      <c r="AP166" s="130"/>
      <c r="AZ166" s="130"/>
      <c r="BA166" s="130"/>
      <c r="BB166" s="130"/>
      <c r="BC166" s="130"/>
      <c r="BD166" s="130"/>
      <c r="BE166" s="130"/>
      <c r="BF166" s="130"/>
      <c r="BG166" s="130"/>
      <c r="BJ166" s="130"/>
      <c r="BT166" s="130"/>
      <c r="CD166" s="130"/>
      <c r="CN166" s="130"/>
      <c r="CX166" s="130"/>
      <c r="DH166" s="130"/>
      <c r="DR166" s="130"/>
      <c r="EB166" s="130"/>
      <c r="EL166" s="130"/>
      <c r="EV166" s="130"/>
      <c r="FF166" s="130"/>
      <c r="FP166" s="130"/>
      <c r="FZ166" s="130"/>
      <c r="GJ166" s="130"/>
      <c r="GT166" s="130"/>
      <c r="HD166" s="130"/>
      <c r="HN166" s="130"/>
      <c r="HX166" s="130"/>
      <c r="IH166" s="130"/>
    </row>
    <row xmlns:x14ac="http://schemas.microsoft.com/office/spreadsheetml/2009/9/ac" r="167" s="3" customFormat="true" x14ac:dyDescent="0.25">
      <c r="A167" s="397"/>
      <c r="B167" s="130"/>
      <c r="L167" s="130"/>
      <c r="V167" s="130"/>
      <c r="AF167" s="130"/>
      <c r="AP167" s="130"/>
      <c r="AZ167" s="130"/>
      <c r="BA167" s="130"/>
      <c r="BB167" s="130"/>
      <c r="BC167" s="130"/>
      <c r="BD167" s="130"/>
      <c r="BE167" s="130"/>
      <c r="BF167" s="130"/>
      <c r="BG167" s="130"/>
      <c r="BJ167" s="130"/>
      <c r="BT167" s="130"/>
      <c r="CD167" s="130"/>
      <c r="CN167" s="130"/>
      <c r="CX167" s="130"/>
      <c r="DH167" s="130"/>
      <c r="DR167" s="130"/>
      <c r="EB167" s="130"/>
      <c r="EL167" s="130"/>
      <c r="EV167" s="130"/>
      <c r="FF167" s="130"/>
      <c r="FP167" s="130"/>
      <c r="FZ167" s="130"/>
      <c r="GJ167" s="130"/>
      <c r="GT167" s="130"/>
      <c r="HD167" s="130"/>
      <c r="HN167" s="130"/>
      <c r="HX167" s="130"/>
      <c r="IH167" s="130"/>
    </row>
    <row xmlns:x14ac="http://schemas.microsoft.com/office/spreadsheetml/2009/9/ac" r="168" s="3" customFormat="true" x14ac:dyDescent="0.25">
      <c r="A168" s="397"/>
      <c r="B168" s="130"/>
      <c r="L168" s="130"/>
      <c r="V168" s="130"/>
      <c r="AF168" s="130"/>
      <c r="AP168" s="130"/>
      <c r="AZ168" s="130"/>
      <c r="BA168" s="130"/>
      <c r="BB168" s="130"/>
      <c r="BC168" s="130"/>
      <c r="BD168" s="130"/>
      <c r="BE168" s="130"/>
      <c r="BF168" s="130"/>
      <c r="BG168" s="130"/>
      <c r="BJ168" s="130"/>
      <c r="BT168" s="130"/>
      <c r="CD168" s="130"/>
      <c r="CN168" s="130"/>
      <c r="CX168" s="130"/>
      <c r="DH168" s="130"/>
      <c r="DR168" s="130"/>
      <c r="EB168" s="130"/>
      <c r="EL168" s="130"/>
      <c r="EV168" s="130"/>
      <c r="FF168" s="130"/>
      <c r="FP168" s="130"/>
      <c r="FZ168" s="130"/>
      <c r="GJ168" s="130"/>
      <c r="GT168" s="130"/>
      <c r="HD168" s="130"/>
      <c r="HN168" s="130"/>
      <c r="HX168" s="130"/>
      <c r="IH168" s="130"/>
    </row>
    <row xmlns:x14ac="http://schemas.microsoft.com/office/spreadsheetml/2009/9/ac" r="169" s="3" customFormat="true" x14ac:dyDescent="0.25">
      <c r="A169" s="397"/>
      <c r="B169" s="130"/>
      <c r="L169" s="130"/>
      <c r="V169" s="130"/>
      <c r="AF169" s="130"/>
      <c r="AP169" s="130"/>
      <c r="AZ169" s="130"/>
      <c r="BA169" s="130"/>
      <c r="BB169" s="130"/>
      <c r="BC169" s="130"/>
      <c r="BD169" s="130"/>
      <c r="BE169" s="130"/>
      <c r="BF169" s="130"/>
      <c r="BG169" s="130"/>
      <c r="BJ169" s="130"/>
      <c r="BT169" s="130"/>
      <c r="CD169" s="130"/>
      <c r="CN169" s="130"/>
      <c r="CX169" s="130"/>
      <c r="DH169" s="130"/>
      <c r="DR169" s="130"/>
      <c r="EB169" s="130"/>
      <c r="EL169" s="130"/>
      <c r="EV169" s="130"/>
      <c r="FF169" s="130"/>
      <c r="FP169" s="130"/>
      <c r="FZ169" s="130"/>
      <c r="GJ169" s="130"/>
      <c r="GT169" s="130"/>
      <c r="HD169" s="130"/>
      <c r="HN169" s="130"/>
      <c r="HX169" s="130"/>
      <c r="IH169" s="130"/>
    </row>
    <row xmlns:x14ac="http://schemas.microsoft.com/office/spreadsheetml/2009/9/ac" r="170" s="3" customFormat="true" x14ac:dyDescent="0.25">
      <c r="A170" s="397"/>
      <c r="B170" s="130"/>
      <c r="L170" s="130"/>
      <c r="V170" s="130"/>
      <c r="AF170" s="130"/>
      <c r="AP170" s="130"/>
      <c r="AZ170" s="130"/>
      <c r="BA170" s="130"/>
      <c r="BB170" s="130"/>
      <c r="BC170" s="130"/>
      <c r="BD170" s="130"/>
      <c r="BE170" s="130"/>
      <c r="BF170" s="130"/>
      <c r="BG170" s="130"/>
      <c r="BJ170" s="130"/>
      <c r="BT170" s="130"/>
      <c r="CD170" s="130"/>
      <c r="CN170" s="130"/>
      <c r="CX170" s="130"/>
      <c r="DH170" s="130"/>
      <c r="DR170" s="130"/>
      <c r="EB170" s="130"/>
      <c r="EL170" s="130"/>
      <c r="EV170" s="130"/>
      <c r="FF170" s="130"/>
      <c r="FP170" s="130"/>
      <c r="FZ170" s="130"/>
      <c r="GJ170" s="130"/>
      <c r="GT170" s="130"/>
      <c r="HD170" s="130"/>
      <c r="HN170" s="130"/>
      <c r="HX170" s="130"/>
      <c r="IH170" s="130"/>
    </row>
    <row xmlns:x14ac="http://schemas.microsoft.com/office/spreadsheetml/2009/9/ac" r="171" s="3" customFormat="true" x14ac:dyDescent="0.25">
      <c r="A171" s="397"/>
      <c r="B171" s="130"/>
      <c r="L171" s="130"/>
      <c r="V171" s="130"/>
      <c r="AF171" s="130"/>
      <c r="AP171" s="130"/>
      <c r="AZ171" s="130"/>
      <c r="BA171" s="130"/>
      <c r="BB171" s="130"/>
      <c r="BC171" s="130"/>
      <c r="BD171" s="130"/>
      <c r="BE171" s="130"/>
      <c r="BF171" s="130"/>
      <c r="BG171" s="130"/>
      <c r="BJ171" s="130"/>
      <c r="BT171" s="130"/>
      <c r="CD171" s="130"/>
      <c r="CN171" s="130"/>
      <c r="CX171" s="130"/>
      <c r="DH171" s="130"/>
      <c r="DR171" s="130"/>
      <c r="EB171" s="130"/>
      <c r="EL171" s="130"/>
      <c r="EV171" s="130"/>
      <c r="FF171" s="130"/>
      <c r="FP171" s="130"/>
      <c r="FZ171" s="130"/>
      <c r="GJ171" s="130"/>
      <c r="GT171" s="130"/>
      <c r="HD171" s="130"/>
      <c r="HN171" s="130"/>
      <c r="HX171" s="130"/>
      <c r="IH171" s="130"/>
    </row>
    <row xmlns:x14ac="http://schemas.microsoft.com/office/spreadsheetml/2009/9/ac" r="172" s="3" customFormat="true" x14ac:dyDescent="0.25">
      <c r="A172" s="397"/>
      <c r="B172" s="130"/>
      <c r="L172" s="130"/>
      <c r="V172" s="130"/>
      <c r="AF172" s="130"/>
      <c r="AP172" s="130"/>
      <c r="AZ172" s="130"/>
      <c r="BA172" s="130"/>
      <c r="BB172" s="130"/>
      <c r="BC172" s="130"/>
      <c r="BD172" s="130"/>
      <c r="BE172" s="130"/>
      <c r="BF172" s="130"/>
      <c r="BG172" s="130"/>
      <c r="BJ172" s="130"/>
      <c r="BT172" s="130"/>
      <c r="CD172" s="130"/>
      <c r="CN172" s="130"/>
      <c r="CX172" s="130"/>
      <c r="DH172" s="130"/>
      <c r="DR172" s="130"/>
      <c r="EB172" s="130"/>
      <c r="EL172" s="130"/>
      <c r="EV172" s="130"/>
      <c r="FF172" s="130"/>
      <c r="FP172" s="130"/>
      <c r="FZ172" s="130"/>
      <c r="GJ172" s="130"/>
      <c r="GT172" s="130"/>
      <c r="HD172" s="130"/>
      <c r="HN172" s="130"/>
      <c r="HX172" s="130"/>
      <c r="IH172" s="130"/>
    </row>
    <row xmlns:x14ac="http://schemas.microsoft.com/office/spreadsheetml/2009/9/ac" r="173" s="3" customFormat="true" x14ac:dyDescent="0.25">
      <c r="A173" s="397"/>
      <c r="B173" s="130"/>
      <c r="L173" s="130"/>
      <c r="V173" s="130"/>
      <c r="AF173" s="130"/>
      <c r="AP173" s="130"/>
      <c r="AZ173" s="130"/>
      <c r="BA173" s="130"/>
      <c r="BB173" s="130"/>
      <c r="BC173" s="130"/>
      <c r="BD173" s="130"/>
      <c r="BE173" s="130"/>
      <c r="BF173" s="130"/>
      <c r="BG173" s="130"/>
      <c r="BJ173" s="130"/>
      <c r="BT173" s="130"/>
      <c r="CD173" s="130"/>
      <c r="CN173" s="130"/>
      <c r="CX173" s="130"/>
      <c r="DH173" s="130"/>
      <c r="DR173" s="130"/>
      <c r="EB173" s="130"/>
      <c r="EL173" s="130"/>
      <c r="EV173" s="130"/>
      <c r="FF173" s="130"/>
      <c r="FP173" s="130"/>
      <c r="FZ173" s="130"/>
      <c r="GJ173" s="130"/>
      <c r="GT173" s="130"/>
      <c r="HD173" s="130"/>
      <c r="HN173" s="130"/>
      <c r="HX173" s="130"/>
      <c r="IH173" s="130"/>
    </row>
    <row xmlns:x14ac="http://schemas.microsoft.com/office/spreadsheetml/2009/9/ac" r="174" s="3" customFormat="true" x14ac:dyDescent="0.25">
      <c r="A174" s="397"/>
      <c r="B174" s="130"/>
      <c r="L174" s="130"/>
      <c r="V174" s="130"/>
      <c r="AF174" s="130"/>
      <c r="AP174" s="130"/>
      <c r="AZ174" s="130"/>
      <c r="BA174" s="130"/>
      <c r="BB174" s="130"/>
      <c r="BC174" s="130"/>
      <c r="BD174" s="130"/>
      <c r="BE174" s="130"/>
      <c r="BF174" s="130"/>
      <c r="BG174" s="130"/>
      <c r="BJ174" s="130"/>
      <c r="BT174" s="130"/>
      <c r="CD174" s="130"/>
      <c r="CN174" s="130"/>
      <c r="CX174" s="130"/>
      <c r="DH174" s="130"/>
      <c r="DR174" s="130"/>
      <c r="EB174" s="130"/>
      <c r="EL174" s="130"/>
      <c r="EV174" s="130"/>
      <c r="FF174" s="130"/>
      <c r="FP174" s="130"/>
      <c r="FZ174" s="130"/>
      <c r="GJ174" s="130"/>
      <c r="GT174" s="130"/>
      <c r="HD174" s="130"/>
      <c r="HN174" s="130"/>
      <c r="HX174" s="130"/>
      <c r="IH174" s="130"/>
    </row>
    <row xmlns:x14ac="http://schemas.microsoft.com/office/spreadsheetml/2009/9/ac" r="175" s="3" customFormat="true" x14ac:dyDescent="0.25">
      <c r="A175" s="397"/>
      <c r="B175" s="130"/>
      <c r="L175" s="130"/>
      <c r="V175" s="130"/>
      <c r="AF175" s="130"/>
      <c r="AP175" s="130"/>
      <c r="AZ175" s="130"/>
      <c r="BA175" s="130"/>
      <c r="BB175" s="130"/>
      <c r="BC175" s="130"/>
      <c r="BD175" s="130"/>
      <c r="BE175" s="130"/>
      <c r="BF175" s="130"/>
      <c r="BG175" s="130"/>
      <c r="BJ175" s="130"/>
      <c r="BT175" s="130"/>
      <c r="CD175" s="130"/>
      <c r="CN175" s="130"/>
      <c r="CX175" s="130"/>
      <c r="DH175" s="130"/>
      <c r="DR175" s="130"/>
      <c r="EB175" s="130"/>
      <c r="EL175" s="130"/>
      <c r="EV175" s="130"/>
      <c r="FF175" s="130"/>
      <c r="FP175" s="130"/>
      <c r="FZ175" s="130"/>
      <c r="GJ175" s="130"/>
      <c r="GT175" s="130"/>
      <c r="HD175" s="130"/>
      <c r="HN175" s="130"/>
      <c r="HX175" s="130"/>
      <c r="IH175" s="130"/>
    </row>
    <row xmlns:x14ac="http://schemas.microsoft.com/office/spreadsheetml/2009/9/ac" r="176" s="3" customFormat="true" x14ac:dyDescent="0.25">
      <c r="A176" s="397"/>
      <c r="B176" s="130"/>
      <c r="L176" s="130"/>
      <c r="V176" s="130"/>
      <c r="AF176" s="130"/>
      <c r="AP176" s="130"/>
      <c r="AZ176" s="130"/>
      <c r="BA176" s="130"/>
      <c r="BB176" s="130"/>
      <c r="BC176" s="130"/>
      <c r="BD176" s="130"/>
      <c r="BE176" s="130"/>
      <c r="BF176" s="130"/>
      <c r="BG176" s="130"/>
      <c r="BJ176" s="130"/>
      <c r="BT176" s="130"/>
      <c r="CD176" s="130"/>
      <c r="CN176" s="130"/>
      <c r="CX176" s="130"/>
      <c r="DH176" s="130"/>
      <c r="DR176" s="130"/>
      <c r="EB176" s="130"/>
      <c r="EL176" s="130"/>
      <c r="EV176" s="130"/>
      <c r="FF176" s="130"/>
      <c r="FP176" s="130"/>
      <c r="FZ176" s="130"/>
      <c r="GJ176" s="130"/>
      <c r="GT176" s="130"/>
      <c r="HD176" s="130"/>
      <c r="HN176" s="130"/>
      <c r="HX176" s="130"/>
      <c r="IH176" s="130"/>
    </row>
    <row xmlns:x14ac="http://schemas.microsoft.com/office/spreadsheetml/2009/9/ac" r="177" s="3" customFormat="true" x14ac:dyDescent="0.25">
      <c r="A177" s="397"/>
      <c r="B177" s="130"/>
      <c r="L177" s="130"/>
      <c r="V177" s="130"/>
      <c r="AF177" s="130"/>
      <c r="AP177" s="130"/>
      <c r="AZ177" s="130"/>
      <c r="BA177" s="130"/>
      <c r="BB177" s="130"/>
      <c r="BC177" s="130"/>
      <c r="BD177" s="130"/>
      <c r="BE177" s="130"/>
      <c r="BF177" s="130"/>
      <c r="BG177" s="130"/>
      <c r="BJ177" s="130"/>
      <c r="BT177" s="130"/>
      <c r="CD177" s="130"/>
      <c r="CN177" s="130"/>
      <c r="CX177" s="130"/>
      <c r="DH177" s="130"/>
      <c r="DR177" s="130"/>
      <c r="EB177" s="130"/>
      <c r="EL177" s="130"/>
      <c r="EV177" s="130"/>
      <c r="FF177" s="130"/>
      <c r="FP177" s="130"/>
      <c r="FZ177" s="130"/>
      <c r="GJ177" s="130"/>
      <c r="GT177" s="130"/>
      <c r="HD177" s="130"/>
      <c r="HN177" s="130"/>
      <c r="HX177" s="130"/>
      <c r="IH177" s="130"/>
    </row>
    <row xmlns:x14ac="http://schemas.microsoft.com/office/spreadsheetml/2009/9/ac" r="178" s="3" customFormat="true" x14ac:dyDescent="0.25">
      <c r="A178" s="397"/>
      <c r="B178" s="130"/>
      <c r="L178" s="130"/>
      <c r="V178" s="130"/>
      <c r="AF178" s="130"/>
      <c r="AP178" s="130"/>
      <c r="AZ178" s="130"/>
      <c r="BA178" s="130"/>
      <c r="BB178" s="130"/>
      <c r="BC178" s="130"/>
      <c r="BD178" s="130"/>
      <c r="BE178" s="130"/>
      <c r="BF178" s="130"/>
      <c r="BG178" s="130"/>
      <c r="BJ178" s="130"/>
      <c r="BT178" s="130"/>
      <c r="CD178" s="130"/>
      <c r="CN178" s="130"/>
      <c r="CX178" s="130"/>
      <c r="DH178" s="130"/>
      <c r="DR178" s="130"/>
      <c r="EB178" s="130"/>
      <c r="EL178" s="130"/>
      <c r="EV178" s="130"/>
      <c r="FF178" s="130"/>
      <c r="FP178" s="130"/>
      <c r="FZ178" s="130"/>
      <c r="GJ178" s="130"/>
      <c r="GT178" s="130"/>
      <c r="HD178" s="130"/>
      <c r="HN178" s="130"/>
      <c r="HX178" s="130"/>
      <c r="IH178" s="130"/>
    </row>
    <row xmlns:x14ac="http://schemas.microsoft.com/office/spreadsheetml/2009/9/ac" r="179" s="3" customFormat="true" x14ac:dyDescent="0.25">
      <c r="A179" s="397"/>
      <c r="B179" s="130"/>
      <c r="L179" s="130"/>
      <c r="V179" s="130"/>
      <c r="AF179" s="130"/>
      <c r="AP179" s="130"/>
      <c r="AZ179" s="130"/>
      <c r="BA179" s="130"/>
      <c r="BB179" s="130"/>
      <c r="BC179" s="130"/>
      <c r="BD179" s="130"/>
      <c r="BE179" s="130"/>
      <c r="BF179" s="130"/>
      <c r="BG179" s="130"/>
      <c r="BJ179" s="130"/>
      <c r="BT179" s="130"/>
      <c r="CD179" s="130"/>
      <c r="CN179" s="130"/>
      <c r="CX179" s="130"/>
      <c r="DH179" s="130"/>
      <c r="DR179" s="130"/>
      <c r="EB179" s="130"/>
      <c r="EL179" s="130"/>
      <c r="EV179" s="130"/>
      <c r="FF179" s="130"/>
      <c r="FP179" s="130"/>
      <c r="FZ179" s="130"/>
      <c r="GJ179" s="130"/>
      <c r="GT179" s="130"/>
      <c r="HD179" s="130"/>
      <c r="HN179" s="130"/>
      <c r="HX179" s="130"/>
      <c r="IH179" s="130"/>
    </row>
    <row xmlns:x14ac="http://schemas.microsoft.com/office/spreadsheetml/2009/9/ac" r="180" s="3" customFormat="true" x14ac:dyDescent="0.25">
      <c r="A180" s="397"/>
      <c r="B180" s="130"/>
      <c r="L180" s="130"/>
      <c r="V180" s="130"/>
      <c r="AF180" s="130"/>
      <c r="AP180" s="130"/>
      <c r="AZ180" s="130"/>
      <c r="BA180" s="130"/>
      <c r="BB180" s="130"/>
      <c r="BC180" s="130"/>
      <c r="BD180" s="130"/>
      <c r="BE180" s="130"/>
      <c r="BF180" s="130"/>
      <c r="BG180" s="130"/>
      <c r="BJ180" s="130"/>
      <c r="BT180" s="130"/>
      <c r="CD180" s="130"/>
      <c r="CN180" s="130"/>
      <c r="CX180" s="130"/>
      <c r="DH180" s="130"/>
      <c r="DR180" s="130"/>
      <c r="EB180" s="130"/>
      <c r="EL180" s="130"/>
      <c r="EV180" s="130"/>
      <c r="FF180" s="130"/>
      <c r="FP180" s="130"/>
      <c r="FZ180" s="130"/>
      <c r="GJ180" s="130"/>
      <c r="GT180" s="130"/>
      <c r="HD180" s="130"/>
      <c r="HN180" s="130"/>
      <c r="HX180" s="130"/>
      <c r="IH180" s="130"/>
    </row>
    <row xmlns:x14ac="http://schemas.microsoft.com/office/spreadsheetml/2009/9/ac" r="181" s="3" customFormat="true" x14ac:dyDescent="0.25">
      <c r="A181" s="397"/>
      <c r="B181" s="130"/>
      <c r="L181" s="130"/>
      <c r="V181" s="130"/>
      <c r="AF181" s="130"/>
      <c r="AP181" s="130"/>
      <c r="AZ181" s="130"/>
      <c r="BA181" s="130"/>
      <c r="BB181" s="130"/>
      <c r="BC181" s="130"/>
      <c r="BD181" s="130"/>
      <c r="BE181" s="130"/>
      <c r="BF181" s="130"/>
      <c r="BG181" s="130"/>
      <c r="BJ181" s="130"/>
      <c r="BT181" s="130"/>
      <c r="CD181" s="130"/>
      <c r="CN181" s="130"/>
      <c r="CX181" s="130"/>
      <c r="DH181" s="130"/>
      <c r="DR181" s="130"/>
      <c r="EB181" s="130"/>
      <c r="EL181" s="130"/>
      <c r="EV181" s="130"/>
      <c r="FF181" s="130"/>
      <c r="FP181" s="130"/>
      <c r="FZ181" s="130"/>
      <c r="GJ181" s="130"/>
      <c r="GT181" s="130"/>
      <c r="HD181" s="130"/>
      <c r="HN181" s="130"/>
      <c r="HX181" s="130"/>
      <c r="IH181" s="130"/>
    </row>
    <row xmlns:x14ac="http://schemas.microsoft.com/office/spreadsheetml/2009/9/ac" r="182" s="3" customFormat="true" x14ac:dyDescent="0.25">
      <c r="A182" s="397"/>
      <c r="B182" s="130"/>
      <c r="L182" s="130"/>
      <c r="V182" s="130"/>
      <c r="AF182" s="130"/>
      <c r="AP182" s="130"/>
      <c r="AZ182" s="130"/>
      <c r="BA182" s="130"/>
      <c r="BB182" s="130"/>
      <c r="BC182" s="130"/>
      <c r="BD182" s="130"/>
      <c r="BE182" s="130"/>
      <c r="BF182" s="130"/>
      <c r="BG182" s="130"/>
      <c r="BJ182" s="130"/>
      <c r="BT182" s="130"/>
      <c r="CD182" s="130"/>
      <c r="CN182" s="130"/>
      <c r="CX182" s="130"/>
      <c r="DH182" s="130"/>
      <c r="DR182" s="130"/>
      <c r="EB182" s="130"/>
      <c r="EL182" s="130"/>
      <c r="EV182" s="130"/>
      <c r="FF182" s="130"/>
      <c r="FP182" s="130"/>
      <c r="FZ182" s="130"/>
      <c r="GJ182" s="130"/>
      <c r="GT182" s="130"/>
      <c r="HD182" s="130"/>
      <c r="HN182" s="130"/>
      <c r="HX182" s="130"/>
      <c r="IH182" s="130"/>
    </row>
    <row xmlns:x14ac="http://schemas.microsoft.com/office/spreadsheetml/2009/9/ac" r="183" s="3" customFormat="true" x14ac:dyDescent="0.25">
      <c r="A183" s="397"/>
      <c r="B183" s="130"/>
      <c r="L183" s="130"/>
      <c r="V183" s="130"/>
      <c r="AF183" s="130"/>
      <c r="AP183" s="130"/>
      <c r="AZ183" s="130"/>
      <c r="BA183" s="130"/>
      <c r="BB183" s="130"/>
      <c r="BC183" s="130"/>
      <c r="BD183" s="130"/>
      <c r="BE183" s="130"/>
      <c r="BF183" s="130"/>
      <c r="BG183" s="130"/>
      <c r="BJ183" s="130"/>
      <c r="BT183" s="130"/>
      <c r="CD183" s="130"/>
      <c r="CN183" s="130"/>
      <c r="CX183" s="130"/>
      <c r="DH183" s="130"/>
      <c r="DR183" s="130"/>
      <c r="EB183" s="130"/>
      <c r="EL183" s="130"/>
      <c r="EV183" s="130"/>
      <c r="FF183" s="130"/>
      <c r="FP183" s="130"/>
      <c r="FZ183" s="130"/>
      <c r="GJ183" s="130"/>
      <c r="GT183" s="130"/>
      <c r="HD183" s="130"/>
      <c r="HN183" s="130"/>
      <c r="HX183" s="130"/>
      <c r="IH183" s="130"/>
    </row>
    <row xmlns:x14ac="http://schemas.microsoft.com/office/spreadsheetml/2009/9/ac" r="184" s="3" customFormat="true" x14ac:dyDescent="0.25">
      <c r="A184" s="397"/>
      <c r="B184" s="130"/>
      <c r="L184" s="130"/>
      <c r="V184" s="130"/>
      <c r="AF184" s="130"/>
      <c r="AP184" s="130"/>
      <c r="AZ184" s="130"/>
      <c r="BA184" s="130"/>
      <c r="BB184" s="130"/>
      <c r="BC184" s="130"/>
      <c r="BD184" s="130"/>
      <c r="BE184" s="130"/>
      <c r="BF184" s="130"/>
      <c r="BG184" s="130"/>
      <c r="BJ184" s="130"/>
      <c r="BT184" s="130"/>
      <c r="CD184" s="130"/>
      <c r="CN184" s="130"/>
      <c r="CX184" s="130"/>
      <c r="DH184" s="130"/>
      <c r="DR184" s="130"/>
      <c r="EB184" s="130"/>
      <c r="EL184" s="130"/>
      <c r="EV184" s="130"/>
      <c r="FF184" s="130"/>
      <c r="FP184" s="130"/>
      <c r="FZ184" s="130"/>
      <c r="GJ184" s="130"/>
      <c r="GT184" s="130"/>
      <c r="HD184" s="130"/>
      <c r="HN184" s="130"/>
      <c r="HX184" s="130"/>
      <c r="IH184" s="130"/>
    </row>
    <row xmlns:x14ac="http://schemas.microsoft.com/office/spreadsheetml/2009/9/ac" r="185" s="3" customFormat="true" x14ac:dyDescent="0.25">
      <c r="A185" s="397"/>
      <c r="B185" s="130"/>
      <c r="L185" s="130"/>
      <c r="V185" s="130"/>
      <c r="AF185" s="130"/>
      <c r="AP185" s="130"/>
      <c r="AZ185" s="130"/>
      <c r="BA185" s="130"/>
      <c r="BB185" s="130"/>
      <c r="BC185" s="130"/>
      <c r="BD185" s="130"/>
      <c r="BE185" s="130"/>
      <c r="BF185" s="130"/>
      <c r="BG185" s="130"/>
      <c r="BJ185" s="130"/>
      <c r="BT185" s="130"/>
      <c r="CD185" s="130"/>
      <c r="CN185" s="130"/>
      <c r="CX185" s="130"/>
      <c r="DH185" s="130"/>
      <c r="DR185" s="130"/>
      <c r="EB185" s="130"/>
      <c r="EL185" s="130"/>
      <c r="EV185" s="130"/>
      <c r="FF185" s="130"/>
      <c r="FP185" s="130"/>
      <c r="FZ185" s="130"/>
      <c r="GJ185" s="130"/>
      <c r="GT185" s="130"/>
      <c r="HD185" s="130"/>
      <c r="HN185" s="130"/>
      <c r="HX185" s="130"/>
      <c r="IH185" s="130"/>
    </row>
    <row xmlns:x14ac="http://schemas.microsoft.com/office/spreadsheetml/2009/9/ac" r="186" s="3" customFormat="true" x14ac:dyDescent="0.25">
      <c r="A186" s="397"/>
      <c r="B186" s="130"/>
      <c r="L186" s="130"/>
      <c r="V186" s="130"/>
      <c r="AF186" s="130"/>
      <c r="AP186" s="130"/>
      <c r="AZ186" s="130"/>
      <c r="BA186" s="130"/>
      <c r="BB186" s="130"/>
      <c r="BC186" s="130"/>
      <c r="BD186" s="130"/>
      <c r="BE186" s="130"/>
      <c r="BF186" s="130"/>
      <c r="BG186" s="130"/>
      <c r="BJ186" s="130"/>
      <c r="BT186" s="130"/>
      <c r="CD186" s="130"/>
      <c r="CN186" s="130"/>
      <c r="CX186" s="130"/>
      <c r="DH186" s="130"/>
      <c r="DR186" s="130"/>
      <c r="EB186" s="130"/>
      <c r="EL186" s="130"/>
      <c r="EV186" s="130"/>
      <c r="FF186" s="130"/>
      <c r="FP186" s="130"/>
      <c r="FZ186" s="130"/>
      <c r="GJ186" s="130"/>
      <c r="GT186" s="130"/>
      <c r="HD186" s="130"/>
      <c r="HN186" s="130"/>
      <c r="HX186" s="130"/>
      <c r="IH186" s="130"/>
    </row>
    <row xmlns:x14ac="http://schemas.microsoft.com/office/spreadsheetml/2009/9/ac" r="187" s="3" customFormat="true" x14ac:dyDescent="0.25">
      <c r="A187" s="397"/>
      <c r="B187" s="130"/>
      <c r="L187" s="130"/>
      <c r="V187" s="130"/>
      <c r="AF187" s="130"/>
      <c r="AP187" s="130"/>
      <c r="AZ187" s="130"/>
      <c r="BA187" s="130"/>
      <c r="BB187" s="130"/>
      <c r="BC187" s="130"/>
      <c r="BD187" s="130"/>
      <c r="BE187" s="130"/>
      <c r="BF187" s="130"/>
      <c r="BG187" s="130"/>
      <c r="BJ187" s="130"/>
      <c r="BT187" s="130"/>
      <c r="CD187" s="130"/>
      <c r="CN187" s="130"/>
      <c r="CX187" s="130"/>
      <c r="DH187" s="130"/>
      <c r="DR187" s="130"/>
      <c r="EB187" s="130"/>
      <c r="EL187" s="130"/>
      <c r="EV187" s="130"/>
      <c r="FF187" s="130"/>
      <c r="FP187" s="130"/>
      <c r="FZ187" s="130"/>
      <c r="GJ187" s="130"/>
      <c r="GT187" s="130"/>
      <c r="HD187" s="130"/>
      <c r="HN187" s="130"/>
      <c r="HX187" s="130"/>
      <c r="IH187" s="130"/>
    </row>
    <row xmlns:x14ac="http://schemas.microsoft.com/office/spreadsheetml/2009/9/ac" r="188" s="3" customFormat="true" x14ac:dyDescent="0.25">
      <c r="A188" s="397"/>
      <c r="B188" s="130"/>
      <c r="L188" s="130"/>
      <c r="V188" s="130"/>
      <c r="AF188" s="130"/>
      <c r="AP188" s="130"/>
      <c r="AZ188" s="130"/>
      <c r="BA188" s="130"/>
      <c r="BB188" s="130"/>
      <c r="BC188" s="130"/>
      <c r="BD188" s="130"/>
      <c r="BE188" s="130"/>
      <c r="BF188" s="130"/>
      <c r="BG188" s="130"/>
      <c r="BJ188" s="130"/>
      <c r="BT188" s="130"/>
      <c r="CD188" s="130"/>
      <c r="CN188" s="130"/>
      <c r="CX188" s="130"/>
      <c r="DH188" s="130"/>
      <c r="DR188" s="130"/>
      <c r="EB188" s="130"/>
      <c r="EL188" s="130"/>
      <c r="EV188" s="130"/>
      <c r="FF188" s="130"/>
      <c r="FP188" s="130"/>
      <c r="FZ188" s="130"/>
      <c r="GJ188" s="130"/>
      <c r="GT188" s="130"/>
      <c r="HD188" s="130"/>
      <c r="HN188" s="130"/>
      <c r="HX188" s="130"/>
      <c r="IH188" s="130"/>
    </row>
    <row xmlns:x14ac="http://schemas.microsoft.com/office/spreadsheetml/2009/9/ac" r="189" s="3" customFormat="true" x14ac:dyDescent="0.25">
      <c r="A189" s="397"/>
      <c r="B189" s="130"/>
      <c r="L189" s="130"/>
      <c r="V189" s="130"/>
      <c r="AF189" s="130"/>
      <c r="AP189" s="130"/>
      <c r="AZ189" s="130"/>
      <c r="BA189" s="130"/>
      <c r="BB189" s="130"/>
      <c r="BC189" s="130"/>
      <c r="BD189" s="130"/>
      <c r="BE189" s="130"/>
      <c r="BF189" s="130"/>
      <c r="BG189" s="130"/>
      <c r="BJ189" s="130"/>
      <c r="BT189" s="130"/>
      <c r="CD189" s="130"/>
      <c r="CN189" s="130"/>
      <c r="CX189" s="130"/>
      <c r="DH189" s="130"/>
      <c r="DR189" s="130"/>
      <c r="EB189" s="130"/>
      <c r="EL189" s="130"/>
      <c r="EV189" s="130"/>
      <c r="FF189" s="130"/>
      <c r="FP189" s="130"/>
      <c r="FZ189" s="130"/>
      <c r="GJ189" s="130"/>
      <c r="GT189" s="130"/>
      <c r="HD189" s="130"/>
      <c r="HN189" s="130"/>
      <c r="HX189" s="130"/>
      <c r="IH189" s="130"/>
    </row>
    <row xmlns:x14ac="http://schemas.microsoft.com/office/spreadsheetml/2009/9/ac" r="190" s="3" customFormat="true" x14ac:dyDescent="0.25">
      <c r="A190" s="397"/>
      <c r="B190" s="130"/>
      <c r="L190" s="130"/>
      <c r="V190" s="130"/>
      <c r="AF190" s="130"/>
      <c r="AP190" s="130"/>
      <c r="AZ190" s="130"/>
      <c r="BA190" s="130"/>
      <c r="BB190" s="130"/>
      <c r="BC190" s="130"/>
      <c r="BD190" s="130"/>
      <c r="BE190" s="130"/>
      <c r="BF190" s="130"/>
      <c r="BG190" s="130"/>
      <c r="BJ190" s="130"/>
      <c r="BT190" s="130"/>
      <c r="CD190" s="130"/>
      <c r="CN190" s="130"/>
      <c r="CX190" s="130"/>
      <c r="DH190" s="130"/>
      <c r="DR190" s="130"/>
      <c r="EB190" s="130"/>
      <c r="EL190" s="130"/>
      <c r="EV190" s="130"/>
      <c r="FF190" s="130"/>
      <c r="FP190" s="130"/>
      <c r="FZ190" s="130"/>
      <c r="GJ190" s="130"/>
      <c r="GT190" s="130"/>
      <c r="HD190" s="130"/>
      <c r="HN190" s="130"/>
      <c r="HX190" s="130"/>
      <c r="IH190" s="130"/>
    </row>
    <row xmlns:x14ac="http://schemas.microsoft.com/office/spreadsheetml/2009/9/ac" r="191" s="3" customFormat="true" x14ac:dyDescent="0.25">
      <c r="A191" s="397"/>
      <c r="B191" s="130"/>
      <c r="L191" s="130"/>
      <c r="V191" s="130"/>
      <c r="AF191" s="130"/>
      <c r="AP191" s="130"/>
      <c r="AZ191" s="130"/>
      <c r="BA191" s="130"/>
      <c r="BB191" s="130"/>
      <c r="BC191" s="130"/>
      <c r="BD191" s="130"/>
      <c r="BE191" s="130"/>
      <c r="BF191" s="130"/>
      <c r="BG191" s="130"/>
      <c r="BJ191" s="130"/>
      <c r="BT191" s="130"/>
      <c r="CD191" s="130"/>
      <c r="CN191" s="130"/>
      <c r="CX191" s="130"/>
      <c r="DH191" s="130"/>
      <c r="DR191" s="130"/>
      <c r="EB191" s="130"/>
      <c r="EL191" s="130"/>
      <c r="EV191" s="130"/>
      <c r="FF191" s="130"/>
      <c r="FP191" s="130"/>
      <c r="FZ191" s="130"/>
      <c r="GJ191" s="130"/>
      <c r="GT191" s="130"/>
      <c r="HD191" s="130"/>
      <c r="HN191" s="130"/>
      <c r="HX191" s="130"/>
      <c r="IH191" s="130"/>
    </row>
    <row xmlns:x14ac="http://schemas.microsoft.com/office/spreadsheetml/2009/9/ac" r="192" s="3" customFormat="true" x14ac:dyDescent="0.25">
      <c r="A192" s="397"/>
      <c r="B192" s="130"/>
      <c r="L192" s="130"/>
      <c r="V192" s="130"/>
      <c r="AF192" s="130"/>
      <c r="AP192" s="130"/>
      <c r="AZ192" s="130"/>
      <c r="BA192" s="130"/>
      <c r="BB192" s="130"/>
      <c r="BC192" s="130"/>
      <c r="BD192" s="130"/>
      <c r="BE192" s="130"/>
      <c r="BF192" s="130"/>
      <c r="BG192" s="130"/>
      <c r="BJ192" s="130"/>
      <c r="BT192" s="130"/>
      <c r="CD192" s="130"/>
      <c r="CN192" s="130"/>
      <c r="CX192" s="130"/>
      <c r="DH192" s="130"/>
      <c r="DR192" s="130"/>
      <c r="EB192" s="130"/>
      <c r="EL192" s="130"/>
      <c r="EV192" s="130"/>
      <c r="FF192" s="130"/>
      <c r="FP192" s="130"/>
      <c r="FZ192" s="130"/>
      <c r="GJ192" s="130"/>
      <c r="GT192" s="130"/>
      <c r="HD192" s="130"/>
      <c r="HN192" s="130"/>
      <c r="HX192" s="130"/>
      <c r="IH192" s="130"/>
    </row>
    <row xmlns:x14ac="http://schemas.microsoft.com/office/spreadsheetml/2009/9/ac" r="193" s="3" customFormat="true" x14ac:dyDescent="0.25">
      <c r="A193" s="397"/>
      <c r="B193" s="130"/>
      <c r="L193" s="130"/>
      <c r="V193" s="130"/>
      <c r="AF193" s="130"/>
      <c r="AP193" s="130"/>
      <c r="AZ193" s="130"/>
      <c r="BA193" s="130"/>
      <c r="BB193" s="130"/>
      <c r="BC193" s="130"/>
      <c r="BD193" s="130"/>
      <c r="BE193" s="130"/>
      <c r="BF193" s="130"/>
      <c r="BG193" s="130"/>
      <c r="BJ193" s="130"/>
      <c r="BT193" s="130"/>
      <c r="CD193" s="130"/>
      <c r="CN193" s="130"/>
      <c r="CX193" s="130"/>
      <c r="DH193" s="130"/>
      <c r="DR193" s="130"/>
      <c r="EB193" s="130"/>
      <c r="EL193" s="130"/>
      <c r="EV193" s="130"/>
      <c r="FF193" s="130"/>
      <c r="FP193" s="130"/>
      <c r="FZ193" s="130"/>
      <c r="GJ193" s="130"/>
      <c r="GT193" s="130"/>
      <c r="HD193" s="130"/>
      <c r="HN193" s="130"/>
      <c r="HX193" s="130"/>
      <c r="IH193" s="130"/>
    </row>
    <row xmlns:x14ac="http://schemas.microsoft.com/office/spreadsheetml/2009/9/ac" r="194" s="3" customFormat="true" x14ac:dyDescent="0.25">
      <c r="A194" s="397"/>
      <c r="B194" s="130"/>
      <c r="L194" s="130"/>
      <c r="V194" s="130"/>
      <c r="AF194" s="130"/>
      <c r="AP194" s="130"/>
      <c r="AZ194" s="130"/>
      <c r="BA194" s="130"/>
      <c r="BB194" s="130"/>
      <c r="BC194" s="130"/>
      <c r="BD194" s="130"/>
      <c r="BE194" s="130"/>
      <c r="BF194" s="130"/>
      <c r="BG194" s="130"/>
      <c r="BJ194" s="130"/>
      <c r="BT194" s="130"/>
      <c r="CD194" s="130"/>
      <c r="CN194" s="130"/>
      <c r="CX194" s="130"/>
      <c r="DH194" s="130"/>
      <c r="DR194" s="130"/>
      <c r="EB194" s="130"/>
      <c r="EL194" s="130"/>
      <c r="EV194" s="130"/>
      <c r="FF194" s="130"/>
      <c r="FP194" s="130"/>
      <c r="FZ194" s="130"/>
      <c r="GJ194" s="130"/>
      <c r="GT194" s="130"/>
      <c r="HD194" s="130"/>
      <c r="HN194" s="130"/>
      <c r="HX194" s="130"/>
      <c r="IH194" s="130"/>
    </row>
    <row xmlns:x14ac="http://schemas.microsoft.com/office/spreadsheetml/2009/9/ac" r="195" s="3" customFormat="true" x14ac:dyDescent="0.25">
      <c r="A195" s="397"/>
      <c r="B195" s="130"/>
      <c r="L195" s="130"/>
      <c r="V195" s="130"/>
      <c r="AF195" s="130"/>
      <c r="AP195" s="130"/>
      <c r="AZ195" s="130"/>
      <c r="BA195" s="130"/>
      <c r="BB195" s="130"/>
      <c r="BC195" s="130"/>
      <c r="BD195" s="130"/>
      <c r="BE195" s="130"/>
      <c r="BF195" s="130"/>
      <c r="BG195" s="130"/>
      <c r="BJ195" s="130"/>
      <c r="BT195" s="130"/>
      <c r="CD195" s="130"/>
      <c r="CN195" s="130"/>
      <c r="CX195" s="130"/>
      <c r="DH195" s="130"/>
      <c r="DR195" s="130"/>
      <c r="EB195" s="130"/>
      <c r="EL195" s="130"/>
      <c r="EV195" s="130"/>
      <c r="FF195" s="130"/>
      <c r="FP195" s="130"/>
      <c r="FZ195" s="130"/>
      <c r="GJ195" s="130"/>
      <c r="GT195" s="130"/>
      <c r="HD195" s="130"/>
      <c r="HN195" s="130"/>
      <c r="HX195" s="130"/>
      <c r="IH195" s="130"/>
    </row>
    <row xmlns:x14ac="http://schemas.microsoft.com/office/spreadsheetml/2009/9/ac" r="196" s="3" customFormat="true" x14ac:dyDescent="0.25">
      <c r="A196" s="397"/>
      <c r="B196" s="130"/>
      <c r="L196" s="130"/>
      <c r="V196" s="130"/>
      <c r="AF196" s="130"/>
      <c r="AP196" s="130"/>
      <c r="AZ196" s="130"/>
      <c r="BA196" s="130"/>
      <c r="BB196" s="130"/>
      <c r="BC196" s="130"/>
      <c r="BD196" s="130"/>
      <c r="BE196" s="130"/>
      <c r="BF196" s="130"/>
      <c r="BG196" s="130"/>
      <c r="BJ196" s="130"/>
      <c r="BT196" s="130"/>
      <c r="CD196" s="130"/>
      <c r="CN196" s="130"/>
      <c r="CX196" s="130"/>
      <c r="DH196" s="130"/>
      <c r="DR196" s="130"/>
      <c r="EB196" s="130"/>
      <c r="EL196" s="130"/>
      <c r="EV196" s="130"/>
      <c r="FF196" s="130"/>
      <c r="FP196" s="130"/>
      <c r="FZ196" s="130"/>
      <c r="GJ196" s="130"/>
      <c r="GT196" s="130"/>
      <c r="HD196" s="130"/>
      <c r="HN196" s="130"/>
      <c r="HX196" s="130"/>
      <c r="IH196" s="130"/>
    </row>
    <row xmlns:x14ac="http://schemas.microsoft.com/office/spreadsheetml/2009/9/ac" r="197" s="3" customFormat="true" x14ac:dyDescent="0.25">
      <c r="A197" s="397"/>
      <c r="B197" s="130"/>
      <c r="L197" s="130"/>
      <c r="V197" s="130"/>
      <c r="AF197" s="130"/>
      <c r="AP197" s="130"/>
      <c r="AZ197" s="130"/>
      <c r="BA197" s="130"/>
      <c r="BB197" s="130"/>
      <c r="BC197" s="130"/>
      <c r="BD197" s="130"/>
      <c r="BE197" s="130"/>
      <c r="BF197" s="130"/>
      <c r="BG197" s="130"/>
      <c r="BJ197" s="130"/>
      <c r="BT197" s="130"/>
      <c r="CD197" s="130"/>
      <c r="CN197" s="130"/>
      <c r="CX197" s="130"/>
      <c r="DH197" s="130"/>
      <c r="DR197" s="130"/>
      <c r="EB197" s="130"/>
      <c r="EL197" s="130"/>
      <c r="EV197" s="130"/>
      <c r="FF197" s="130"/>
      <c r="FP197" s="130"/>
      <c r="FZ197" s="130"/>
      <c r="GJ197" s="130"/>
      <c r="GT197" s="130"/>
      <c r="HD197" s="130"/>
      <c r="HN197" s="130"/>
      <c r="HX197" s="130"/>
      <c r="IH197" s="130"/>
    </row>
    <row xmlns:x14ac="http://schemas.microsoft.com/office/spreadsheetml/2009/9/ac" r="198" s="3" customFormat="true" x14ac:dyDescent="0.25">
      <c r="A198" s="397"/>
      <c r="B198" s="130"/>
      <c r="L198" s="130"/>
      <c r="V198" s="130"/>
      <c r="AF198" s="130"/>
      <c r="AP198" s="130"/>
      <c r="AZ198" s="130"/>
      <c r="BA198" s="130"/>
      <c r="BB198" s="130"/>
      <c r="BC198" s="130"/>
      <c r="BD198" s="130"/>
      <c r="BE198" s="130"/>
      <c r="BF198" s="130"/>
      <c r="BG198" s="130"/>
      <c r="BJ198" s="130"/>
      <c r="BT198" s="130"/>
      <c r="CD198" s="130"/>
      <c r="CN198" s="130"/>
      <c r="CX198" s="130"/>
      <c r="DH198" s="130"/>
      <c r="DR198" s="130"/>
      <c r="EB198" s="130"/>
      <c r="EL198" s="130"/>
      <c r="EV198" s="130"/>
      <c r="FF198" s="130"/>
      <c r="FP198" s="130"/>
      <c r="FZ198" s="130"/>
      <c r="GJ198" s="130"/>
      <c r="GT198" s="130"/>
      <c r="HD198" s="130"/>
      <c r="HN198" s="130"/>
      <c r="HX198" s="130"/>
      <c r="IH198" s="130"/>
    </row>
    <row xmlns:x14ac="http://schemas.microsoft.com/office/spreadsheetml/2009/9/ac" r="199" s="3" customFormat="true" x14ac:dyDescent="0.25">
      <c r="A199" s="397"/>
      <c r="B199" s="130"/>
      <c r="L199" s="130"/>
      <c r="V199" s="130"/>
      <c r="AF199" s="130"/>
      <c r="AP199" s="130"/>
      <c r="AZ199" s="130"/>
      <c r="BA199" s="130"/>
      <c r="BB199" s="130"/>
      <c r="BC199" s="130"/>
      <c r="BD199" s="130"/>
      <c r="BE199" s="130"/>
      <c r="BF199" s="130"/>
      <c r="BG199" s="130"/>
      <c r="BJ199" s="130"/>
      <c r="BT199" s="130"/>
      <c r="CD199" s="130"/>
      <c r="CN199" s="130"/>
      <c r="CX199" s="130"/>
      <c r="DH199" s="130"/>
      <c r="DR199" s="130"/>
      <c r="EB199" s="130"/>
      <c r="EL199" s="130"/>
      <c r="EV199" s="130"/>
      <c r="FF199" s="130"/>
      <c r="FP199" s="130"/>
      <c r="FZ199" s="130"/>
      <c r="GJ199" s="130"/>
      <c r="GT199" s="130"/>
      <c r="HD199" s="130"/>
      <c r="HN199" s="130"/>
      <c r="HX199" s="130"/>
      <c r="IH199" s="130"/>
    </row>
    <row xmlns:x14ac="http://schemas.microsoft.com/office/spreadsheetml/2009/9/ac" r="200" s="3" customFormat="true" x14ac:dyDescent="0.25">
      <c r="A200" s="397"/>
      <c r="B200" s="130"/>
      <c r="L200" s="130"/>
      <c r="V200" s="130"/>
      <c r="AF200" s="130"/>
      <c r="AP200" s="130"/>
      <c r="AZ200" s="130"/>
      <c r="BA200" s="130"/>
      <c r="BB200" s="130"/>
      <c r="BC200" s="130"/>
      <c r="BD200" s="130"/>
      <c r="BE200" s="130"/>
      <c r="BF200" s="130"/>
      <c r="BG200" s="130"/>
      <c r="BJ200" s="130"/>
      <c r="BT200" s="130"/>
      <c r="CD200" s="130"/>
      <c r="CN200" s="130"/>
      <c r="CX200" s="130"/>
      <c r="DH200" s="130"/>
      <c r="DR200" s="130"/>
      <c r="EB200" s="130"/>
      <c r="EL200" s="130"/>
      <c r="EV200" s="130"/>
      <c r="FF200" s="130"/>
      <c r="FP200" s="130"/>
      <c r="FZ200" s="130"/>
      <c r="GJ200" s="130"/>
      <c r="GT200" s="130"/>
      <c r="HD200" s="130"/>
      <c r="HN200" s="130"/>
      <c r="HX200" s="130"/>
      <c r="IH200" s="130"/>
    </row>
    <row xmlns:x14ac="http://schemas.microsoft.com/office/spreadsheetml/2009/9/ac" r="201" s="3" customFormat="true" x14ac:dyDescent="0.25">
      <c r="A201" s="397"/>
      <c r="B201" s="130"/>
      <c r="L201" s="130"/>
      <c r="V201" s="130"/>
      <c r="AF201" s="130"/>
      <c r="AP201" s="130"/>
      <c r="AZ201" s="130"/>
      <c r="BA201" s="130"/>
      <c r="BB201" s="130"/>
      <c r="BC201" s="130"/>
      <c r="BD201" s="130"/>
      <c r="BE201" s="130"/>
      <c r="BF201" s="130"/>
      <c r="BG201" s="130"/>
      <c r="BJ201" s="130"/>
      <c r="BT201" s="130"/>
      <c r="CD201" s="130"/>
      <c r="CN201" s="130"/>
      <c r="CX201" s="130"/>
      <c r="DH201" s="130"/>
      <c r="DR201" s="130"/>
      <c r="EB201" s="130"/>
      <c r="EL201" s="130"/>
      <c r="EV201" s="130"/>
      <c r="FF201" s="130"/>
      <c r="FP201" s="130"/>
      <c r="FZ201" s="130"/>
      <c r="GJ201" s="130"/>
      <c r="GT201" s="130"/>
      <c r="HD201" s="130"/>
      <c r="HN201" s="130"/>
      <c r="HX201" s="130"/>
      <c r="IH201" s="130"/>
    </row>
    <row xmlns:x14ac="http://schemas.microsoft.com/office/spreadsheetml/2009/9/ac" r="202" s="3" customFormat="true" x14ac:dyDescent="0.25">
      <c r="A202" s="397"/>
      <c r="B202" s="130"/>
      <c r="L202" s="130"/>
      <c r="V202" s="130"/>
      <c r="AF202" s="130"/>
      <c r="AP202" s="130"/>
      <c r="AZ202" s="130"/>
      <c r="BA202" s="130"/>
      <c r="BB202" s="130"/>
      <c r="BC202" s="130"/>
      <c r="BD202" s="130"/>
      <c r="BE202" s="130"/>
      <c r="BF202" s="130"/>
      <c r="BG202" s="130"/>
      <c r="BJ202" s="130"/>
      <c r="BT202" s="130"/>
      <c r="CD202" s="130"/>
      <c r="CN202" s="130"/>
      <c r="CX202" s="130"/>
      <c r="DH202" s="130"/>
      <c r="DR202" s="130"/>
      <c r="EB202" s="130"/>
      <c r="EL202" s="130"/>
      <c r="EV202" s="130"/>
      <c r="FF202" s="130"/>
      <c r="FP202" s="130"/>
      <c r="FZ202" s="130"/>
      <c r="GJ202" s="130"/>
      <c r="GT202" s="130"/>
      <c r="HD202" s="130"/>
      <c r="HN202" s="130"/>
      <c r="HX202" s="130"/>
      <c r="IH202" s="130"/>
    </row>
    <row xmlns:x14ac="http://schemas.microsoft.com/office/spreadsheetml/2009/9/ac" r="203" s="3" customFormat="true" x14ac:dyDescent="0.25">
      <c r="A203" s="397"/>
      <c r="B203" s="130"/>
      <c r="L203" s="130"/>
      <c r="V203" s="130"/>
      <c r="AF203" s="130"/>
      <c r="AP203" s="130"/>
      <c r="AZ203" s="130"/>
      <c r="BA203" s="130"/>
      <c r="BB203" s="130"/>
      <c r="BC203" s="130"/>
      <c r="BD203" s="130"/>
      <c r="BE203" s="130"/>
      <c r="BF203" s="130"/>
      <c r="BG203" s="130"/>
      <c r="BJ203" s="130"/>
      <c r="BT203" s="130"/>
      <c r="CD203" s="130"/>
      <c r="CN203" s="130"/>
      <c r="CX203" s="130"/>
      <c r="DH203" s="130"/>
      <c r="DR203" s="130"/>
      <c r="EB203" s="130"/>
      <c r="EL203" s="130"/>
      <c r="EV203" s="130"/>
      <c r="FF203" s="130"/>
      <c r="FP203" s="130"/>
      <c r="FZ203" s="130"/>
      <c r="GJ203" s="130"/>
      <c r="GT203" s="130"/>
      <c r="HD203" s="130"/>
      <c r="HN203" s="130"/>
      <c r="HX203" s="130"/>
      <c r="IH203" s="130"/>
    </row>
    <row xmlns:x14ac="http://schemas.microsoft.com/office/spreadsheetml/2009/9/ac" r="204" s="3" customFormat="true" x14ac:dyDescent="0.25">
      <c r="A204" s="397"/>
      <c r="B204" s="130"/>
      <c r="L204" s="130"/>
      <c r="V204" s="130"/>
      <c r="AF204" s="130"/>
      <c r="AP204" s="130"/>
      <c r="AZ204" s="130"/>
      <c r="BA204" s="130"/>
      <c r="BB204" s="130"/>
      <c r="BC204" s="130"/>
      <c r="BD204" s="130"/>
      <c r="BE204" s="130"/>
      <c r="BF204" s="130"/>
      <c r="BG204" s="130"/>
      <c r="BJ204" s="130"/>
      <c r="BT204" s="130"/>
      <c r="CD204" s="130"/>
      <c r="CN204" s="130"/>
      <c r="CX204" s="130"/>
      <c r="DH204" s="130"/>
      <c r="DR204" s="130"/>
      <c r="EB204" s="130"/>
      <c r="EL204" s="130"/>
      <c r="EV204" s="130"/>
      <c r="FF204" s="130"/>
      <c r="FP204" s="130"/>
      <c r="FZ204" s="130"/>
      <c r="GJ204" s="130"/>
      <c r="GT204" s="130"/>
      <c r="HD204" s="130"/>
      <c r="HN204" s="130"/>
      <c r="HX204" s="130"/>
      <c r="IH204" s="130"/>
    </row>
    <row xmlns:x14ac="http://schemas.microsoft.com/office/spreadsheetml/2009/9/ac" r="205" s="3" customFormat="true" x14ac:dyDescent="0.25">
      <c r="A205" s="397"/>
      <c r="B205" s="130"/>
      <c r="L205" s="130"/>
      <c r="V205" s="130"/>
      <c r="AF205" s="130"/>
      <c r="AP205" s="130"/>
      <c r="AZ205" s="130"/>
      <c r="BA205" s="130"/>
      <c r="BB205" s="130"/>
      <c r="BC205" s="130"/>
      <c r="BD205" s="130"/>
      <c r="BE205" s="130"/>
      <c r="BF205" s="130"/>
      <c r="BG205" s="130"/>
      <c r="BJ205" s="130"/>
      <c r="BT205" s="130"/>
      <c r="CD205" s="130"/>
      <c r="CN205" s="130"/>
      <c r="CX205" s="130"/>
      <c r="DH205" s="130"/>
      <c r="DR205" s="130"/>
      <c r="EB205" s="130"/>
      <c r="EL205" s="130"/>
      <c r="EV205" s="130"/>
      <c r="FF205" s="130"/>
      <c r="FP205" s="130"/>
      <c r="FZ205" s="130"/>
      <c r="GJ205" s="130"/>
      <c r="GT205" s="130"/>
      <c r="HD205" s="130"/>
      <c r="HN205" s="130"/>
      <c r="HX205" s="130"/>
      <c r="IH205" s="130"/>
    </row>
    <row xmlns:x14ac="http://schemas.microsoft.com/office/spreadsheetml/2009/9/ac" r="206" s="3" customFormat="true" x14ac:dyDescent="0.25">
      <c r="A206" s="397"/>
      <c r="B206" s="130"/>
      <c r="L206" s="130"/>
      <c r="V206" s="130"/>
      <c r="AF206" s="130"/>
      <c r="AP206" s="130"/>
      <c r="AZ206" s="130"/>
      <c r="BA206" s="130"/>
      <c r="BB206" s="130"/>
      <c r="BC206" s="130"/>
      <c r="BD206" s="130"/>
      <c r="BE206" s="130"/>
      <c r="BF206" s="130"/>
      <c r="BG206" s="130"/>
      <c r="BJ206" s="130"/>
      <c r="BT206" s="130"/>
      <c r="CD206" s="130"/>
      <c r="CN206" s="130"/>
      <c r="CX206" s="130"/>
      <c r="DH206" s="130"/>
      <c r="DR206" s="130"/>
      <c r="EB206" s="130"/>
      <c r="EL206" s="130"/>
      <c r="EV206" s="130"/>
      <c r="FF206" s="130"/>
      <c r="FP206" s="130"/>
      <c r="FZ206" s="130"/>
      <c r="GJ206" s="130"/>
      <c r="GT206" s="130"/>
      <c r="HD206" s="130"/>
      <c r="HN206" s="130"/>
      <c r="HX206" s="130"/>
      <c r="IH206" s="130"/>
    </row>
    <row xmlns:x14ac="http://schemas.microsoft.com/office/spreadsheetml/2009/9/ac" r="207" s="3" customFormat="true" x14ac:dyDescent="0.25">
      <c r="A207" s="397"/>
      <c r="B207" s="130"/>
      <c r="L207" s="130"/>
      <c r="V207" s="130"/>
      <c r="AF207" s="130"/>
      <c r="AP207" s="130"/>
      <c r="AZ207" s="130"/>
      <c r="BA207" s="130"/>
      <c r="BB207" s="130"/>
      <c r="BC207" s="130"/>
      <c r="BD207" s="130"/>
      <c r="BE207" s="130"/>
      <c r="BF207" s="130"/>
      <c r="BG207" s="130"/>
      <c r="BJ207" s="130"/>
      <c r="BT207" s="130"/>
      <c r="CD207" s="130"/>
      <c r="CN207" s="130"/>
      <c r="CX207" s="130"/>
      <c r="DH207" s="130"/>
      <c r="DR207" s="130"/>
      <c r="EB207" s="130"/>
      <c r="EL207" s="130"/>
      <c r="EV207" s="130"/>
      <c r="FF207" s="130"/>
      <c r="FP207" s="130"/>
      <c r="FZ207" s="130"/>
      <c r="GJ207" s="130"/>
      <c r="GT207" s="130"/>
      <c r="HD207" s="130"/>
      <c r="HN207" s="130"/>
      <c r="HX207" s="130"/>
      <c r="IH207" s="130"/>
    </row>
    <row xmlns:x14ac="http://schemas.microsoft.com/office/spreadsheetml/2009/9/ac" r="208" s="3" customFormat="true" x14ac:dyDescent="0.25">
      <c r="A208" s="397"/>
      <c r="B208" s="130"/>
      <c r="L208" s="130"/>
      <c r="V208" s="130"/>
      <c r="AF208" s="130"/>
      <c r="AP208" s="130"/>
      <c r="AZ208" s="130"/>
      <c r="BA208" s="130"/>
      <c r="BB208" s="130"/>
      <c r="BC208" s="130"/>
      <c r="BD208" s="130"/>
      <c r="BE208" s="130"/>
      <c r="BF208" s="130"/>
      <c r="BG208" s="130"/>
      <c r="BJ208" s="130"/>
      <c r="BT208" s="130"/>
      <c r="CD208" s="130"/>
      <c r="CN208" s="130"/>
      <c r="CX208" s="130"/>
      <c r="DH208" s="130"/>
      <c r="DR208" s="130"/>
      <c r="EB208" s="130"/>
      <c r="EL208" s="130"/>
      <c r="EV208" s="130"/>
      <c r="FF208" s="130"/>
      <c r="FP208" s="130"/>
      <c r="FZ208" s="130"/>
      <c r="GJ208" s="130"/>
      <c r="GT208" s="130"/>
      <c r="HD208" s="130"/>
      <c r="HN208" s="130"/>
      <c r="HX208" s="130"/>
      <c r="IH208" s="130"/>
    </row>
    <row xmlns:x14ac="http://schemas.microsoft.com/office/spreadsheetml/2009/9/ac" r="209" s="3" customFormat="true" x14ac:dyDescent="0.25">
      <c r="A209" s="397"/>
      <c r="B209" s="130"/>
      <c r="L209" s="130"/>
      <c r="V209" s="130"/>
      <c r="AF209" s="130"/>
      <c r="AP209" s="130"/>
      <c r="AZ209" s="130"/>
      <c r="BA209" s="130"/>
      <c r="BB209" s="130"/>
      <c r="BC209" s="130"/>
      <c r="BD209" s="130"/>
      <c r="BE209" s="130"/>
      <c r="BF209" s="130"/>
      <c r="BG209" s="130"/>
      <c r="BJ209" s="130"/>
      <c r="BT209" s="130"/>
      <c r="CD209" s="130"/>
      <c r="CN209" s="130"/>
      <c r="CX209" s="130"/>
      <c r="DH209" s="130"/>
      <c r="DR209" s="130"/>
      <c r="EB209" s="130"/>
      <c r="EL209" s="130"/>
      <c r="EV209" s="130"/>
      <c r="FF209" s="130"/>
      <c r="FP209" s="130"/>
      <c r="FZ209" s="130"/>
      <c r="GJ209" s="130"/>
      <c r="GT209" s="130"/>
      <c r="HD209" s="130"/>
      <c r="HN209" s="130"/>
      <c r="HX209" s="130"/>
      <c r="IH209" s="130"/>
    </row>
    <row xmlns:x14ac="http://schemas.microsoft.com/office/spreadsheetml/2009/9/ac" r="210" s="3" customFormat="true" x14ac:dyDescent="0.25">
      <c r="A210" s="397"/>
      <c r="B210" s="130"/>
      <c r="L210" s="130"/>
      <c r="V210" s="130"/>
      <c r="AF210" s="130"/>
      <c r="AP210" s="130"/>
      <c r="AZ210" s="130"/>
      <c r="BA210" s="130"/>
      <c r="BB210" s="130"/>
      <c r="BC210" s="130"/>
      <c r="BD210" s="130"/>
      <c r="BE210" s="130"/>
      <c r="BF210" s="130"/>
      <c r="BG210" s="130"/>
      <c r="BJ210" s="130"/>
      <c r="BT210" s="130"/>
      <c r="CD210" s="130"/>
      <c r="CN210" s="130"/>
      <c r="CX210" s="130"/>
      <c r="DH210" s="130"/>
      <c r="DR210" s="130"/>
      <c r="EB210" s="130"/>
      <c r="EL210" s="130"/>
      <c r="EV210" s="130"/>
      <c r="FF210" s="130"/>
      <c r="FP210" s="130"/>
      <c r="FZ210" s="130"/>
      <c r="GJ210" s="130"/>
      <c r="GT210" s="130"/>
      <c r="HD210" s="130"/>
      <c r="HN210" s="130"/>
      <c r="HX210" s="130"/>
      <c r="IH210" s="130"/>
    </row>
    <row xmlns:x14ac="http://schemas.microsoft.com/office/spreadsheetml/2009/9/ac" r="211" s="3" customFormat="true" x14ac:dyDescent="0.25">
      <c r="A211" s="397"/>
      <c r="B211" s="130"/>
      <c r="L211" s="130"/>
      <c r="V211" s="130"/>
      <c r="AF211" s="130"/>
      <c r="AP211" s="130"/>
      <c r="AZ211" s="130"/>
      <c r="BA211" s="130"/>
      <c r="BB211" s="130"/>
      <c r="BC211" s="130"/>
      <c r="BD211" s="130"/>
      <c r="BE211" s="130"/>
      <c r="BF211" s="130"/>
      <c r="BG211" s="130"/>
      <c r="BJ211" s="130"/>
      <c r="BT211" s="130"/>
      <c r="CD211" s="130"/>
      <c r="CN211" s="130"/>
      <c r="CX211" s="130"/>
      <c r="DH211" s="130"/>
      <c r="DR211" s="130"/>
      <c r="EB211" s="130"/>
      <c r="EL211" s="130"/>
      <c r="EV211" s="130"/>
      <c r="FF211" s="130"/>
      <c r="FP211" s="130"/>
      <c r="FZ211" s="130"/>
      <c r="GJ211" s="130"/>
      <c r="GT211" s="130"/>
      <c r="HD211" s="130"/>
      <c r="HN211" s="130"/>
      <c r="HX211" s="130"/>
      <c r="IH211" s="130"/>
    </row>
    <row xmlns:x14ac="http://schemas.microsoft.com/office/spreadsheetml/2009/9/ac" r="212" s="3" customFormat="true" x14ac:dyDescent="0.25">
      <c r="A212" s="397"/>
      <c r="B212" s="130"/>
      <c r="L212" s="130"/>
      <c r="V212" s="130"/>
      <c r="AF212" s="130"/>
      <c r="AP212" s="130"/>
      <c r="AZ212" s="130"/>
      <c r="BA212" s="130"/>
      <c r="BB212" s="130"/>
      <c r="BC212" s="130"/>
      <c r="BD212" s="130"/>
      <c r="BE212" s="130"/>
      <c r="BF212" s="130"/>
      <c r="BG212" s="130"/>
      <c r="BJ212" s="130"/>
      <c r="BT212" s="130"/>
      <c r="CD212" s="130"/>
      <c r="CN212" s="130"/>
      <c r="CX212" s="130"/>
      <c r="DH212" s="130"/>
      <c r="DR212" s="130"/>
      <c r="EB212" s="130"/>
      <c r="EL212" s="130"/>
      <c r="EV212" s="130"/>
      <c r="FF212" s="130"/>
      <c r="FP212" s="130"/>
      <c r="FZ212" s="130"/>
      <c r="GJ212" s="130"/>
      <c r="GT212" s="130"/>
      <c r="HD212" s="130"/>
      <c r="HN212" s="130"/>
      <c r="HX212" s="130"/>
      <c r="IH212" s="130"/>
    </row>
    <row xmlns:x14ac="http://schemas.microsoft.com/office/spreadsheetml/2009/9/ac" r="213" s="3" customFormat="true" x14ac:dyDescent="0.25">
      <c r="A213" s="397"/>
      <c r="B213" s="130"/>
      <c r="L213" s="130"/>
      <c r="V213" s="130"/>
      <c r="AF213" s="130"/>
      <c r="AP213" s="130"/>
      <c r="AZ213" s="130"/>
      <c r="BA213" s="130"/>
      <c r="BB213" s="130"/>
      <c r="BC213" s="130"/>
      <c r="BD213" s="130"/>
      <c r="BE213" s="130"/>
      <c r="BF213" s="130"/>
      <c r="BG213" s="130"/>
      <c r="BJ213" s="130"/>
      <c r="BT213" s="130"/>
      <c r="CD213" s="130"/>
      <c r="CN213" s="130"/>
      <c r="CX213" s="130"/>
      <c r="DH213" s="130"/>
      <c r="DR213" s="130"/>
      <c r="EB213" s="130"/>
      <c r="EL213" s="130"/>
      <c r="EV213" s="130"/>
      <c r="FF213" s="130"/>
      <c r="FP213" s="130"/>
      <c r="FZ213" s="130"/>
      <c r="GJ213" s="130"/>
      <c r="GT213" s="130"/>
      <c r="HD213" s="130"/>
      <c r="HN213" s="130"/>
      <c r="HX213" s="130"/>
      <c r="IH213" s="130"/>
    </row>
    <row xmlns:x14ac="http://schemas.microsoft.com/office/spreadsheetml/2009/9/ac" r="214" s="3" customFormat="true" x14ac:dyDescent="0.25">
      <c r="A214" s="397"/>
      <c r="B214" s="130"/>
      <c r="L214" s="130"/>
      <c r="V214" s="130"/>
      <c r="AF214" s="130"/>
      <c r="AP214" s="130"/>
      <c r="AZ214" s="130"/>
      <c r="BA214" s="130"/>
      <c r="BB214" s="130"/>
      <c r="BC214" s="130"/>
      <c r="BD214" s="130"/>
      <c r="BE214" s="130"/>
      <c r="BF214" s="130"/>
      <c r="BG214" s="130"/>
      <c r="BJ214" s="130"/>
      <c r="BT214" s="130"/>
      <c r="CD214" s="130"/>
      <c r="CN214" s="130"/>
      <c r="CX214" s="130"/>
      <c r="DH214" s="130"/>
      <c r="DR214" s="130"/>
      <c r="EB214" s="130"/>
      <c r="EL214" s="130"/>
      <c r="EV214" s="130"/>
      <c r="FF214" s="130"/>
      <c r="FP214" s="130"/>
      <c r="FZ214" s="130"/>
      <c r="GJ214" s="130"/>
      <c r="GT214" s="130"/>
      <c r="HD214" s="130"/>
      <c r="HN214" s="130"/>
      <c r="HX214" s="130"/>
      <c r="IH214" s="130"/>
    </row>
    <row xmlns:x14ac="http://schemas.microsoft.com/office/spreadsheetml/2009/9/ac" r="215" s="3" customFormat="true" x14ac:dyDescent="0.25">
      <c r="A215" s="397"/>
      <c r="B215" s="130"/>
      <c r="L215" s="130"/>
      <c r="V215" s="130"/>
      <c r="AF215" s="130"/>
      <c r="AP215" s="130"/>
      <c r="AZ215" s="130"/>
      <c r="BA215" s="130"/>
      <c r="BB215" s="130"/>
      <c r="BC215" s="130"/>
      <c r="BD215" s="130"/>
      <c r="BE215" s="130"/>
      <c r="BF215" s="130"/>
      <c r="BG215" s="130"/>
      <c r="BJ215" s="130"/>
      <c r="BT215" s="130"/>
      <c r="CD215" s="130"/>
      <c r="CN215" s="130"/>
      <c r="CX215" s="130"/>
      <c r="DH215" s="130"/>
      <c r="DR215" s="130"/>
      <c r="EB215" s="130"/>
      <c r="EL215" s="130"/>
      <c r="EV215" s="130"/>
      <c r="FF215" s="130"/>
      <c r="FP215" s="130"/>
      <c r="FZ215" s="130"/>
      <c r="GJ215" s="130"/>
      <c r="GT215" s="130"/>
      <c r="HD215" s="130"/>
      <c r="HN215" s="130"/>
      <c r="HX215" s="130"/>
      <c r="IH215" s="130"/>
    </row>
    <row xmlns:x14ac="http://schemas.microsoft.com/office/spreadsheetml/2009/9/ac" r="216" s="3" customFormat="true" x14ac:dyDescent="0.25">
      <c r="A216" s="397"/>
      <c r="B216" s="130"/>
      <c r="L216" s="130"/>
      <c r="V216" s="130"/>
      <c r="AF216" s="130"/>
      <c r="AP216" s="130"/>
      <c r="AZ216" s="130"/>
      <c r="BA216" s="130"/>
      <c r="BB216" s="130"/>
      <c r="BC216" s="130"/>
      <c r="BD216" s="130"/>
      <c r="BE216" s="130"/>
      <c r="BF216" s="130"/>
      <c r="BG216" s="130"/>
      <c r="BJ216" s="130"/>
      <c r="BT216" s="130"/>
      <c r="CD216" s="130"/>
      <c r="CN216" s="130"/>
      <c r="CX216" s="130"/>
      <c r="DH216" s="130"/>
      <c r="DR216" s="130"/>
      <c r="EB216" s="130"/>
      <c r="EL216" s="130"/>
      <c r="EV216" s="130"/>
      <c r="FF216" s="130"/>
      <c r="FP216" s="130"/>
      <c r="FZ216" s="130"/>
      <c r="GJ216" s="130"/>
      <c r="GT216" s="130"/>
      <c r="HD216" s="130"/>
      <c r="HN216" s="130"/>
      <c r="HX216" s="130"/>
      <c r="IH216" s="130"/>
    </row>
    <row xmlns:x14ac="http://schemas.microsoft.com/office/spreadsheetml/2009/9/ac" r="217" s="3" customFormat="true" x14ac:dyDescent="0.25">
      <c r="A217" s="397"/>
      <c r="B217" s="130"/>
      <c r="L217" s="130"/>
      <c r="V217" s="130"/>
      <c r="AF217" s="130"/>
      <c r="AP217" s="130"/>
      <c r="AZ217" s="130"/>
      <c r="BA217" s="130"/>
      <c r="BB217" s="130"/>
      <c r="BC217" s="130"/>
      <c r="BD217" s="130"/>
      <c r="BE217" s="130"/>
      <c r="BF217" s="130"/>
      <c r="BG217" s="130"/>
      <c r="BJ217" s="130"/>
      <c r="BT217" s="130"/>
      <c r="CD217" s="130"/>
      <c r="CN217" s="130"/>
      <c r="CX217" s="130"/>
      <c r="DH217" s="130"/>
      <c r="DR217" s="130"/>
      <c r="EB217" s="130"/>
      <c r="EL217" s="130"/>
      <c r="EV217" s="130"/>
      <c r="FF217" s="130"/>
      <c r="FP217" s="130"/>
      <c r="FZ217" s="130"/>
      <c r="GJ217" s="130"/>
      <c r="GT217" s="130"/>
      <c r="HD217" s="130"/>
      <c r="HN217" s="130"/>
      <c r="HX217" s="130"/>
      <c r="IH217" s="130"/>
    </row>
    <row xmlns:x14ac="http://schemas.microsoft.com/office/spreadsheetml/2009/9/ac" r="218" s="3" customFormat="true" x14ac:dyDescent="0.25">
      <c r="A218" s="397"/>
      <c r="B218" s="130"/>
      <c r="L218" s="130"/>
      <c r="V218" s="130"/>
      <c r="AF218" s="130"/>
      <c r="AP218" s="130"/>
      <c r="AZ218" s="130"/>
      <c r="BA218" s="130"/>
      <c r="BB218" s="130"/>
      <c r="BC218" s="130"/>
      <c r="BD218" s="130"/>
      <c r="BE218" s="130"/>
      <c r="BF218" s="130"/>
      <c r="BG218" s="130"/>
      <c r="BJ218" s="130"/>
      <c r="BT218" s="130"/>
      <c r="CD218" s="130"/>
      <c r="CN218" s="130"/>
      <c r="CX218" s="130"/>
      <c r="DH218" s="130"/>
      <c r="DR218" s="130"/>
      <c r="EB218" s="130"/>
      <c r="EL218" s="130"/>
      <c r="EV218" s="130"/>
      <c r="FF218" s="130"/>
      <c r="FP218" s="130"/>
      <c r="FZ218" s="130"/>
      <c r="GJ218" s="130"/>
      <c r="GT218" s="130"/>
      <c r="HD218" s="130"/>
      <c r="HN218" s="130"/>
      <c r="HX218" s="130"/>
      <c r="IH218" s="130"/>
    </row>
    <row xmlns:x14ac="http://schemas.microsoft.com/office/spreadsheetml/2009/9/ac" r="219" s="3" customFormat="true" x14ac:dyDescent="0.25">
      <c r="A219" s="397"/>
      <c r="B219" s="130"/>
      <c r="L219" s="130"/>
      <c r="V219" s="130"/>
      <c r="AF219" s="130"/>
      <c r="AP219" s="130"/>
      <c r="AZ219" s="130"/>
      <c r="BA219" s="130"/>
      <c r="BB219" s="130"/>
      <c r="BC219" s="130"/>
      <c r="BD219" s="130"/>
      <c r="BE219" s="130"/>
      <c r="BF219" s="130"/>
      <c r="BG219" s="130"/>
      <c r="BJ219" s="130"/>
      <c r="BT219" s="130"/>
      <c r="CD219" s="130"/>
      <c r="CN219" s="130"/>
      <c r="CX219" s="130"/>
      <c r="DH219" s="130"/>
      <c r="DR219" s="130"/>
      <c r="EB219" s="130"/>
      <c r="EL219" s="130"/>
      <c r="EV219" s="130"/>
      <c r="FF219" s="130"/>
      <c r="FP219" s="130"/>
      <c r="FZ219" s="130"/>
      <c r="GJ219" s="130"/>
      <c r="GT219" s="130"/>
      <c r="HD219" s="130"/>
      <c r="HN219" s="130"/>
      <c r="HX219" s="130"/>
      <c r="IH219" s="130"/>
    </row>
    <row xmlns:x14ac="http://schemas.microsoft.com/office/spreadsheetml/2009/9/ac" r="220" s="3" customFormat="true" x14ac:dyDescent="0.25">
      <c r="A220" s="397"/>
      <c r="B220" s="130"/>
      <c r="L220" s="130"/>
      <c r="V220" s="130"/>
      <c r="AF220" s="130"/>
      <c r="AP220" s="130"/>
      <c r="AZ220" s="130"/>
      <c r="BA220" s="130"/>
      <c r="BB220" s="130"/>
      <c r="BC220" s="130"/>
      <c r="BD220" s="130"/>
      <c r="BE220" s="130"/>
      <c r="BF220" s="130"/>
      <c r="BG220" s="130"/>
      <c r="BJ220" s="130"/>
      <c r="BT220" s="130"/>
      <c r="CD220" s="130"/>
      <c r="CN220" s="130"/>
      <c r="CX220" s="130"/>
      <c r="DH220" s="130"/>
      <c r="DR220" s="130"/>
      <c r="EB220" s="130"/>
      <c r="EL220" s="130"/>
      <c r="EV220" s="130"/>
      <c r="FF220" s="130"/>
      <c r="FP220" s="130"/>
      <c r="FZ220" s="130"/>
      <c r="GJ220" s="130"/>
      <c r="GT220" s="130"/>
      <c r="HD220" s="130"/>
      <c r="HN220" s="130"/>
      <c r="HX220" s="130"/>
      <c r="IH220" s="130"/>
    </row>
    <row xmlns:x14ac="http://schemas.microsoft.com/office/spreadsheetml/2009/9/ac" r="221" s="3" customFormat="true" x14ac:dyDescent="0.25">
      <c r="A221" s="397"/>
      <c r="B221" s="130"/>
      <c r="L221" s="130"/>
      <c r="V221" s="130"/>
      <c r="AF221" s="130"/>
      <c r="AP221" s="130"/>
      <c r="AZ221" s="130"/>
      <c r="BA221" s="130"/>
      <c r="BB221" s="130"/>
      <c r="BC221" s="130"/>
      <c r="BD221" s="130"/>
      <c r="BE221" s="130"/>
      <c r="BF221" s="130"/>
      <c r="BG221" s="130"/>
      <c r="BJ221" s="130"/>
      <c r="BT221" s="130"/>
      <c r="CD221" s="130"/>
      <c r="CN221" s="130"/>
      <c r="CX221" s="130"/>
      <c r="DH221" s="130"/>
      <c r="DR221" s="130"/>
      <c r="EB221" s="130"/>
      <c r="EL221" s="130"/>
      <c r="EV221" s="130"/>
      <c r="FF221" s="130"/>
      <c r="FP221" s="130"/>
      <c r="FZ221" s="130"/>
      <c r="GJ221" s="130"/>
      <c r="GT221" s="130"/>
      <c r="HD221" s="130"/>
      <c r="HN221" s="130"/>
      <c r="HX221" s="130"/>
      <c r="IH221" s="130"/>
    </row>
    <row xmlns:x14ac="http://schemas.microsoft.com/office/spreadsheetml/2009/9/ac" r="222" s="3" customFormat="true" x14ac:dyDescent="0.25">
      <c r="A222" s="397"/>
      <c r="B222" s="130"/>
      <c r="L222" s="130"/>
      <c r="V222" s="130"/>
      <c r="AF222" s="130"/>
      <c r="AP222" s="130"/>
      <c r="AZ222" s="130"/>
      <c r="BA222" s="130"/>
      <c r="BB222" s="130"/>
      <c r="BC222" s="130"/>
      <c r="BD222" s="130"/>
      <c r="BE222" s="130"/>
      <c r="BF222" s="130"/>
      <c r="BG222" s="130"/>
      <c r="BJ222" s="130"/>
      <c r="BT222" s="130"/>
      <c r="CD222" s="130"/>
      <c r="CN222" s="130"/>
      <c r="CX222" s="130"/>
      <c r="DH222" s="130"/>
      <c r="DR222" s="130"/>
      <c r="EB222" s="130"/>
      <c r="EL222" s="130"/>
      <c r="EV222" s="130"/>
      <c r="FF222" s="130"/>
      <c r="FP222" s="130"/>
      <c r="FZ222" s="130"/>
      <c r="GJ222" s="130"/>
      <c r="GT222" s="130"/>
      <c r="HD222" s="130"/>
      <c r="HN222" s="130"/>
      <c r="HX222" s="130"/>
      <c r="IH222" s="130"/>
    </row>
    <row xmlns:x14ac="http://schemas.microsoft.com/office/spreadsheetml/2009/9/ac" r="223" s="3" customFormat="true" x14ac:dyDescent="0.25">
      <c r="A223" s="397"/>
      <c r="B223" s="130"/>
      <c r="L223" s="130"/>
      <c r="V223" s="130"/>
      <c r="AF223" s="130"/>
      <c r="AP223" s="130"/>
      <c r="AZ223" s="130"/>
      <c r="BA223" s="130"/>
      <c r="BB223" s="130"/>
      <c r="BC223" s="130"/>
      <c r="BD223" s="130"/>
      <c r="BE223" s="130"/>
      <c r="BF223" s="130"/>
      <c r="BG223" s="130"/>
      <c r="BJ223" s="130"/>
      <c r="BT223" s="130"/>
      <c r="CD223" s="130"/>
      <c r="CN223" s="130"/>
      <c r="CX223" s="130"/>
      <c r="DH223" s="130"/>
      <c r="DR223" s="130"/>
      <c r="EB223" s="130"/>
      <c r="EL223" s="130"/>
      <c r="EV223" s="130"/>
      <c r="FF223" s="130"/>
      <c r="FP223" s="130"/>
      <c r="FZ223" s="130"/>
      <c r="GJ223" s="130"/>
      <c r="GT223" s="130"/>
      <c r="HD223" s="130"/>
      <c r="HN223" s="130"/>
      <c r="HX223" s="130"/>
      <c r="IH223" s="130"/>
    </row>
    <row xmlns:x14ac="http://schemas.microsoft.com/office/spreadsheetml/2009/9/ac" r="224" s="3" customFormat="true" x14ac:dyDescent="0.25">
      <c r="A224" s="397"/>
      <c r="B224" s="130"/>
      <c r="L224" s="130"/>
      <c r="V224" s="130"/>
      <c r="AF224" s="130"/>
      <c r="AP224" s="130"/>
      <c r="AZ224" s="130"/>
      <c r="BA224" s="130"/>
      <c r="BB224" s="130"/>
      <c r="BC224" s="130"/>
      <c r="BD224" s="130"/>
      <c r="BE224" s="130"/>
      <c r="BF224" s="130"/>
      <c r="BG224" s="130"/>
      <c r="BJ224" s="130"/>
      <c r="BT224" s="130"/>
      <c r="CD224" s="130"/>
      <c r="CN224" s="130"/>
      <c r="CX224" s="130"/>
      <c r="DH224" s="130"/>
      <c r="DR224" s="130"/>
      <c r="EB224" s="130"/>
      <c r="EL224" s="130"/>
      <c r="EV224" s="130"/>
      <c r="FF224" s="130"/>
      <c r="FP224" s="130"/>
      <c r="FZ224" s="130"/>
      <c r="GJ224" s="130"/>
      <c r="GT224" s="130"/>
      <c r="HD224" s="130"/>
      <c r="HN224" s="130"/>
      <c r="HX224" s="130"/>
      <c r="IH224" s="130"/>
    </row>
    <row xmlns:x14ac="http://schemas.microsoft.com/office/spreadsheetml/2009/9/ac" r="225" s="3" customFormat="true" x14ac:dyDescent="0.25">
      <c r="A225" s="397"/>
      <c r="B225" s="130"/>
      <c r="L225" s="130"/>
      <c r="V225" s="130"/>
      <c r="AF225" s="130"/>
      <c r="AP225" s="130"/>
      <c r="AZ225" s="130"/>
      <c r="BA225" s="130"/>
      <c r="BB225" s="130"/>
      <c r="BC225" s="130"/>
      <c r="BD225" s="130"/>
      <c r="BE225" s="130"/>
      <c r="BF225" s="130"/>
      <c r="BG225" s="130"/>
      <c r="BJ225" s="130"/>
      <c r="BT225" s="130"/>
      <c r="CD225" s="130"/>
      <c r="CN225" s="130"/>
      <c r="CX225" s="130"/>
      <c r="DH225" s="130"/>
      <c r="DR225" s="130"/>
      <c r="EB225" s="130"/>
      <c r="EL225" s="130"/>
      <c r="EV225" s="130"/>
      <c r="FF225" s="130"/>
      <c r="FP225" s="130"/>
      <c r="FZ225" s="130"/>
      <c r="GJ225" s="130"/>
      <c r="GT225" s="130"/>
      <c r="HD225" s="130"/>
      <c r="HN225" s="130"/>
      <c r="HX225" s="130"/>
      <c r="IH225" s="130"/>
    </row>
    <row xmlns:x14ac="http://schemas.microsoft.com/office/spreadsheetml/2009/9/ac" r="226" s="3" customFormat="true" x14ac:dyDescent="0.25">
      <c r="A226" s="397"/>
      <c r="B226" s="130"/>
      <c r="L226" s="130"/>
      <c r="V226" s="130"/>
      <c r="AF226" s="130"/>
      <c r="AP226" s="130"/>
      <c r="AZ226" s="130"/>
      <c r="BA226" s="130"/>
      <c r="BB226" s="130"/>
      <c r="BC226" s="130"/>
      <c r="BD226" s="130"/>
      <c r="BE226" s="130"/>
      <c r="BF226" s="130"/>
      <c r="BG226" s="130"/>
      <c r="BJ226" s="130"/>
      <c r="BT226" s="130"/>
      <c r="CD226" s="130"/>
      <c r="CN226" s="130"/>
      <c r="CX226" s="130"/>
      <c r="DH226" s="130"/>
      <c r="DR226" s="130"/>
      <c r="EB226" s="130"/>
      <c r="EL226" s="130"/>
      <c r="EV226" s="130"/>
      <c r="FF226" s="130"/>
      <c r="FP226" s="130"/>
      <c r="FZ226" s="130"/>
      <c r="GJ226" s="130"/>
      <c r="GT226" s="130"/>
      <c r="HD226" s="130"/>
      <c r="HN226" s="130"/>
      <c r="HX226" s="130"/>
      <c r="IH226" s="130"/>
    </row>
    <row xmlns:x14ac="http://schemas.microsoft.com/office/spreadsheetml/2009/9/ac" r="227" s="3" customFormat="true" x14ac:dyDescent="0.25">
      <c r="A227" s="397"/>
      <c r="B227" s="130"/>
      <c r="L227" s="130"/>
      <c r="V227" s="130"/>
      <c r="AF227" s="130"/>
      <c r="AP227" s="130"/>
      <c r="AZ227" s="130"/>
      <c r="BA227" s="130"/>
      <c r="BB227" s="130"/>
      <c r="BC227" s="130"/>
      <c r="BD227" s="130"/>
      <c r="BE227" s="130"/>
      <c r="BF227" s="130"/>
      <c r="BG227" s="130"/>
      <c r="BJ227" s="130"/>
      <c r="BT227" s="130"/>
      <c r="CD227" s="130"/>
      <c r="CN227" s="130"/>
      <c r="CX227" s="130"/>
      <c r="DH227" s="130"/>
      <c r="DR227" s="130"/>
      <c r="EB227" s="130"/>
      <c r="EL227" s="130"/>
      <c r="EV227" s="130"/>
      <c r="FF227" s="130"/>
      <c r="FP227" s="130"/>
      <c r="FZ227" s="130"/>
      <c r="GJ227" s="130"/>
      <c r="GT227" s="130"/>
      <c r="HD227" s="130"/>
      <c r="HN227" s="130"/>
      <c r="HX227" s="130"/>
      <c r="IH227" s="130"/>
    </row>
    <row xmlns:x14ac="http://schemas.microsoft.com/office/spreadsheetml/2009/9/ac" r="228" s="3" customFormat="true" x14ac:dyDescent="0.25">
      <c r="A228" s="397"/>
      <c r="B228" s="130"/>
      <c r="L228" s="130"/>
      <c r="V228" s="130"/>
      <c r="AF228" s="130"/>
      <c r="AP228" s="130"/>
      <c r="AZ228" s="130"/>
      <c r="BA228" s="130"/>
      <c r="BB228" s="130"/>
      <c r="BC228" s="130"/>
      <c r="BD228" s="130"/>
      <c r="BE228" s="130"/>
      <c r="BF228" s="130"/>
      <c r="BG228" s="130"/>
      <c r="BJ228" s="130"/>
      <c r="BT228" s="130"/>
      <c r="CD228" s="130"/>
      <c r="CN228" s="130"/>
      <c r="CX228" s="130"/>
      <c r="DH228" s="130"/>
      <c r="DR228" s="130"/>
      <c r="EB228" s="130"/>
      <c r="EL228" s="130"/>
      <c r="EV228" s="130"/>
      <c r="FF228" s="130"/>
      <c r="FP228" s="130"/>
      <c r="FZ228" s="130"/>
      <c r="GJ228" s="130"/>
      <c r="GT228" s="130"/>
      <c r="HD228" s="130"/>
      <c r="HN228" s="130"/>
      <c r="HX228" s="130"/>
      <c r="IH228" s="130"/>
    </row>
    <row xmlns:x14ac="http://schemas.microsoft.com/office/spreadsheetml/2009/9/ac" r="229" s="3" customFormat="true" x14ac:dyDescent="0.25">
      <c r="A229" s="397"/>
      <c r="B229" s="130"/>
      <c r="L229" s="130"/>
      <c r="V229" s="130"/>
      <c r="AF229" s="130"/>
      <c r="AP229" s="130"/>
      <c r="AZ229" s="130"/>
      <c r="BA229" s="130"/>
      <c r="BB229" s="130"/>
      <c r="BC229" s="130"/>
      <c r="BD229" s="130"/>
      <c r="BE229" s="130"/>
      <c r="BF229" s="130"/>
      <c r="BG229" s="130"/>
      <c r="BJ229" s="130"/>
      <c r="BT229" s="130"/>
      <c r="CD229" s="130"/>
      <c r="CN229" s="130"/>
      <c r="CX229" s="130"/>
      <c r="DH229" s="130"/>
      <c r="DR229" s="130"/>
      <c r="EB229" s="130"/>
      <c r="EL229" s="130"/>
      <c r="EV229" s="130"/>
      <c r="FF229" s="130"/>
      <c r="FP229" s="130"/>
      <c r="FZ229" s="130"/>
      <c r="GJ229" s="130"/>
      <c r="GT229" s="130"/>
      <c r="HD229" s="130"/>
      <c r="HN229" s="130"/>
      <c r="HX229" s="130"/>
      <c r="IH229" s="130"/>
    </row>
    <row xmlns:x14ac="http://schemas.microsoft.com/office/spreadsheetml/2009/9/ac" r="230" s="3" customFormat="true" x14ac:dyDescent="0.25">
      <c r="A230" s="397"/>
      <c r="B230" s="130"/>
      <c r="L230" s="130"/>
      <c r="V230" s="130"/>
      <c r="AF230" s="130"/>
      <c r="AP230" s="130"/>
      <c r="AZ230" s="130"/>
      <c r="BA230" s="130"/>
      <c r="BB230" s="130"/>
      <c r="BC230" s="130"/>
      <c r="BD230" s="130"/>
      <c r="BE230" s="130"/>
      <c r="BF230" s="130"/>
      <c r="BG230" s="130"/>
      <c r="BJ230" s="130"/>
      <c r="BT230" s="130"/>
      <c r="CD230" s="130"/>
      <c r="CN230" s="130"/>
      <c r="CX230" s="130"/>
      <c r="DH230" s="130"/>
      <c r="DR230" s="130"/>
      <c r="EB230" s="130"/>
      <c r="EL230" s="130"/>
      <c r="EV230" s="130"/>
      <c r="FF230" s="130"/>
      <c r="FP230" s="130"/>
      <c r="FZ230" s="130"/>
      <c r="GJ230" s="130"/>
      <c r="GT230" s="130"/>
      <c r="HD230" s="130"/>
      <c r="HN230" s="130"/>
      <c r="HX230" s="130"/>
      <c r="IH230" s="130"/>
    </row>
    <row xmlns:x14ac="http://schemas.microsoft.com/office/spreadsheetml/2009/9/ac" r="231" s="3" customFormat="true" x14ac:dyDescent="0.25">
      <c r="A231" s="397"/>
      <c r="B231" s="130"/>
      <c r="L231" s="130"/>
      <c r="V231" s="130"/>
      <c r="AF231" s="130"/>
      <c r="AP231" s="130"/>
      <c r="AZ231" s="130"/>
      <c r="BA231" s="130"/>
      <c r="BB231" s="130"/>
      <c r="BC231" s="130"/>
      <c r="BD231" s="130"/>
      <c r="BE231" s="130"/>
      <c r="BF231" s="130"/>
      <c r="BG231" s="130"/>
      <c r="BJ231" s="130"/>
      <c r="BT231" s="130"/>
      <c r="CD231" s="130"/>
      <c r="CN231" s="130"/>
      <c r="CX231" s="130"/>
      <c r="DH231" s="130"/>
      <c r="DR231" s="130"/>
      <c r="EB231" s="130"/>
      <c r="EL231" s="130"/>
      <c r="EV231" s="130"/>
      <c r="FF231" s="130"/>
      <c r="FP231" s="130"/>
      <c r="FZ231" s="130"/>
      <c r="GJ231" s="130"/>
      <c r="GT231" s="130"/>
      <c r="HD231" s="130"/>
      <c r="HN231" s="130"/>
      <c r="HX231" s="130"/>
      <c r="IH231" s="130"/>
    </row>
    <row xmlns:x14ac="http://schemas.microsoft.com/office/spreadsheetml/2009/9/ac" r="232" s="3" customFormat="true" x14ac:dyDescent="0.25">
      <c r="A232" s="397"/>
      <c r="B232" s="130"/>
      <c r="L232" s="130"/>
      <c r="V232" s="130"/>
      <c r="AF232" s="130"/>
      <c r="AP232" s="130"/>
      <c r="AZ232" s="130"/>
      <c r="BA232" s="130"/>
      <c r="BB232" s="130"/>
      <c r="BC232" s="130"/>
      <c r="BD232" s="130"/>
      <c r="BE232" s="130"/>
      <c r="BF232" s="130"/>
      <c r="BG232" s="130"/>
      <c r="BJ232" s="130"/>
      <c r="BT232" s="130"/>
      <c r="CD232" s="130"/>
      <c r="CN232" s="130"/>
      <c r="CX232" s="130"/>
      <c r="DH232" s="130"/>
      <c r="DR232" s="130"/>
      <c r="EB232" s="130"/>
      <c r="EL232" s="130"/>
      <c r="EV232" s="130"/>
      <c r="FF232" s="130"/>
      <c r="FP232" s="130"/>
      <c r="FZ232" s="130"/>
      <c r="GJ232" s="130"/>
      <c r="GT232" s="130"/>
      <c r="HD232" s="130"/>
      <c r="HN232" s="130"/>
      <c r="HX232" s="130"/>
      <c r="IH232" s="130"/>
    </row>
    <row xmlns:x14ac="http://schemas.microsoft.com/office/spreadsheetml/2009/9/ac" r="233" s="3" customFormat="true" x14ac:dyDescent="0.25">
      <c r="A233" s="397"/>
      <c r="B233" s="130"/>
      <c r="L233" s="130"/>
      <c r="V233" s="130"/>
      <c r="AF233" s="130"/>
      <c r="AP233" s="130"/>
      <c r="AZ233" s="130"/>
      <c r="BA233" s="130"/>
      <c r="BB233" s="130"/>
      <c r="BC233" s="130"/>
      <c r="BD233" s="130"/>
      <c r="BE233" s="130"/>
      <c r="BF233" s="130"/>
      <c r="BG233" s="130"/>
      <c r="BJ233" s="130"/>
      <c r="BT233" s="130"/>
      <c r="CD233" s="130"/>
      <c r="CN233" s="130"/>
      <c r="CX233" s="130"/>
      <c r="DH233" s="130"/>
      <c r="DR233" s="130"/>
      <c r="EB233" s="130"/>
      <c r="EL233" s="130"/>
      <c r="EV233" s="130"/>
      <c r="FF233" s="130"/>
      <c r="FP233" s="130"/>
      <c r="FZ233" s="130"/>
      <c r="GJ233" s="130"/>
      <c r="GT233" s="130"/>
      <c r="HD233" s="130"/>
      <c r="HN233" s="130"/>
      <c r="HX233" s="130"/>
      <c r="IH233" s="130"/>
    </row>
    <row xmlns:x14ac="http://schemas.microsoft.com/office/spreadsheetml/2009/9/ac" r="234" s="3" customFormat="true" x14ac:dyDescent="0.25">
      <c r="A234" s="397"/>
      <c r="B234" s="130"/>
      <c r="L234" s="130"/>
      <c r="V234" s="130"/>
      <c r="AF234" s="130"/>
      <c r="AP234" s="130"/>
      <c r="AZ234" s="130"/>
      <c r="BA234" s="130"/>
      <c r="BB234" s="130"/>
      <c r="BC234" s="130"/>
      <c r="BD234" s="130"/>
      <c r="BE234" s="130"/>
      <c r="BF234" s="130"/>
      <c r="BG234" s="130"/>
      <c r="BJ234" s="130"/>
      <c r="BT234" s="130"/>
      <c r="CD234" s="130"/>
      <c r="CN234" s="130"/>
      <c r="CX234" s="130"/>
      <c r="DH234" s="130"/>
      <c r="DR234" s="130"/>
      <c r="EB234" s="130"/>
      <c r="EL234" s="130"/>
      <c r="EV234" s="130"/>
      <c r="FF234" s="130"/>
      <c r="FP234" s="130"/>
      <c r="FZ234" s="130"/>
      <c r="GJ234" s="130"/>
      <c r="GT234" s="130"/>
      <c r="HD234" s="130"/>
      <c r="HN234" s="130"/>
      <c r="HX234" s="130"/>
      <c r="IH234" s="130"/>
    </row>
    <row xmlns:x14ac="http://schemas.microsoft.com/office/spreadsheetml/2009/9/ac" r="235" s="3" customFormat="true" x14ac:dyDescent="0.25">
      <c r="A235" s="397"/>
      <c r="B235" s="130"/>
      <c r="L235" s="130"/>
      <c r="V235" s="130"/>
      <c r="AF235" s="130"/>
      <c r="AP235" s="130"/>
      <c r="AZ235" s="130"/>
      <c r="BA235" s="130"/>
      <c r="BB235" s="130"/>
      <c r="BC235" s="130"/>
      <c r="BD235" s="130"/>
      <c r="BE235" s="130"/>
      <c r="BF235" s="130"/>
      <c r="BG235" s="130"/>
      <c r="BJ235" s="130"/>
      <c r="BT235" s="130"/>
      <c r="CD235" s="130"/>
      <c r="CN235" s="130"/>
      <c r="CX235" s="130"/>
      <c r="DH235" s="130"/>
      <c r="DR235" s="130"/>
      <c r="EB235" s="130"/>
      <c r="EL235" s="130"/>
      <c r="EV235" s="130"/>
      <c r="FF235" s="130"/>
      <c r="FP235" s="130"/>
      <c r="FZ235" s="130"/>
      <c r="GJ235" s="130"/>
      <c r="GT235" s="130"/>
      <c r="HD235" s="130"/>
      <c r="HN235" s="130"/>
      <c r="HX235" s="130"/>
      <c r="IH235" s="130"/>
    </row>
    <row xmlns:x14ac="http://schemas.microsoft.com/office/spreadsheetml/2009/9/ac" r="236" s="3" customFormat="true" x14ac:dyDescent="0.25">
      <c r="A236" s="397"/>
      <c r="B236" s="130"/>
      <c r="L236" s="130"/>
      <c r="V236" s="130"/>
      <c r="AF236" s="130"/>
      <c r="AP236" s="130"/>
      <c r="AZ236" s="130"/>
      <c r="BA236" s="130"/>
      <c r="BB236" s="130"/>
      <c r="BC236" s="130"/>
      <c r="BD236" s="130"/>
      <c r="BE236" s="130"/>
      <c r="BF236" s="130"/>
      <c r="BG236" s="130"/>
      <c r="BJ236" s="130"/>
      <c r="BT236" s="130"/>
      <c r="CD236" s="130"/>
      <c r="CN236" s="130"/>
      <c r="CX236" s="130"/>
      <c r="DH236" s="130"/>
      <c r="DR236" s="130"/>
      <c r="EB236" s="130"/>
      <c r="EL236" s="130"/>
      <c r="EV236" s="130"/>
      <c r="FF236" s="130"/>
      <c r="FP236" s="130"/>
      <c r="FZ236" s="130"/>
      <c r="GJ236" s="130"/>
      <c r="GT236" s="130"/>
      <c r="HD236" s="130"/>
      <c r="HN236" s="130"/>
      <c r="HX236" s="130"/>
      <c r="IH236" s="130"/>
    </row>
    <row xmlns:x14ac="http://schemas.microsoft.com/office/spreadsheetml/2009/9/ac" r="237" s="3" customFormat="true" x14ac:dyDescent="0.25">
      <c r="A237" s="397"/>
      <c r="B237" s="130"/>
      <c r="L237" s="130"/>
      <c r="V237" s="130"/>
      <c r="AF237" s="130"/>
      <c r="AP237" s="130"/>
      <c r="AZ237" s="130"/>
      <c r="BA237" s="130"/>
      <c r="BB237" s="130"/>
      <c r="BC237" s="130"/>
      <c r="BD237" s="130"/>
      <c r="BE237" s="130"/>
      <c r="BF237" s="130"/>
      <c r="BG237" s="130"/>
      <c r="BJ237" s="130"/>
      <c r="BT237" s="130"/>
      <c r="CD237" s="130"/>
      <c r="CN237" s="130"/>
      <c r="CX237" s="130"/>
      <c r="DH237" s="130"/>
      <c r="DR237" s="130"/>
      <c r="EB237" s="130"/>
      <c r="EL237" s="130"/>
      <c r="EV237" s="130"/>
      <c r="FF237" s="130"/>
      <c r="FP237" s="130"/>
      <c r="FZ237" s="130"/>
      <c r="GJ237" s="130"/>
      <c r="GT237" s="130"/>
      <c r="HD237" s="130"/>
      <c r="HN237" s="130"/>
      <c r="HX237" s="130"/>
      <c r="IH237" s="130"/>
    </row>
    <row xmlns:x14ac="http://schemas.microsoft.com/office/spreadsheetml/2009/9/ac" r="238" s="3" customFormat="true" x14ac:dyDescent="0.25">
      <c r="A238" s="397"/>
      <c r="B238" s="130"/>
      <c r="L238" s="130"/>
      <c r="V238" s="130"/>
      <c r="AF238" s="130"/>
      <c r="AP238" s="130"/>
      <c r="AZ238" s="130"/>
      <c r="BA238" s="130"/>
      <c r="BB238" s="130"/>
      <c r="BC238" s="130"/>
      <c r="BD238" s="130"/>
      <c r="BE238" s="130"/>
      <c r="BF238" s="130"/>
      <c r="BG238" s="130"/>
      <c r="BJ238" s="130"/>
      <c r="BT238" s="130"/>
      <c r="CD238" s="130"/>
      <c r="CN238" s="130"/>
      <c r="CX238" s="130"/>
      <c r="DH238" s="130"/>
      <c r="DR238" s="130"/>
      <c r="EB238" s="130"/>
      <c r="EL238" s="130"/>
      <c r="EV238" s="130"/>
      <c r="FF238" s="130"/>
      <c r="FP238" s="130"/>
      <c r="FZ238" s="130"/>
      <c r="GJ238" s="130"/>
      <c r="GT238" s="130"/>
      <c r="HD238" s="130"/>
      <c r="HN238" s="130"/>
      <c r="HX238" s="130"/>
      <c r="IH238" s="130"/>
    </row>
    <row xmlns:x14ac="http://schemas.microsoft.com/office/spreadsheetml/2009/9/ac" r="239" s="3" customFormat="true" x14ac:dyDescent="0.25">
      <c r="A239" s="397"/>
      <c r="B239" s="130"/>
      <c r="L239" s="130"/>
      <c r="V239" s="130"/>
      <c r="AF239" s="130"/>
      <c r="AP239" s="130"/>
      <c r="AZ239" s="130"/>
      <c r="BA239" s="130"/>
      <c r="BB239" s="130"/>
      <c r="BC239" s="130"/>
      <c r="BD239" s="130"/>
      <c r="BE239" s="130"/>
      <c r="BF239" s="130"/>
      <c r="BG239" s="130"/>
      <c r="BJ239" s="130"/>
      <c r="BT239" s="130"/>
      <c r="CD239" s="130"/>
      <c r="CN239" s="130"/>
      <c r="CX239" s="130"/>
      <c r="DH239" s="130"/>
      <c r="DR239" s="130"/>
      <c r="EB239" s="130"/>
      <c r="EL239" s="130"/>
      <c r="EV239" s="130"/>
      <c r="FF239" s="130"/>
      <c r="FP239" s="130"/>
      <c r="FZ239" s="130"/>
      <c r="GJ239" s="130"/>
      <c r="GT239" s="130"/>
      <c r="HD239" s="130"/>
      <c r="HN239" s="130"/>
      <c r="HX239" s="130"/>
      <c r="IH239" s="130"/>
    </row>
    <row xmlns:x14ac="http://schemas.microsoft.com/office/spreadsheetml/2009/9/ac" r="240" s="3" customFormat="true" x14ac:dyDescent="0.25">
      <c r="A240" s="397"/>
      <c r="B240" s="130"/>
      <c r="L240" s="130"/>
      <c r="V240" s="130"/>
      <c r="AF240" s="130"/>
      <c r="AP240" s="130"/>
      <c r="AZ240" s="130"/>
      <c r="BA240" s="130"/>
      <c r="BB240" s="130"/>
      <c r="BC240" s="130"/>
      <c r="BD240" s="130"/>
      <c r="BE240" s="130"/>
      <c r="BF240" s="130"/>
      <c r="BG240" s="130"/>
      <c r="BJ240" s="130"/>
      <c r="BT240" s="130"/>
      <c r="CD240" s="130"/>
      <c r="CN240" s="130"/>
      <c r="CX240" s="130"/>
      <c r="DH240" s="130"/>
      <c r="DR240" s="130"/>
      <c r="EB240" s="130"/>
      <c r="EL240" s="130"/>
      <c r="EV240" s="130"/>
      <c r="FF240" s="130"/>
      <c r="FP240" s="130"/>
      <c r="FZ240" s="130"/>
      <c r="GJ240" s="130"/>
      <c r="GT240" s="130"/>
      <c r="HD240" s="130"/>
      <c r="HN240" s="130"/>
      <c r="HX240" s="130"/>
      <c r="IH240" s="130"/>
    </row>
    <row xmlns:x14ac="http://schemas.microsoft.com/office/spreadsheetml/2009/9/ac" r="241" s="3" customFormat="true" x14ac:dyDescent="0.25">
      <c r="A241" s="397"/>
      <c r="B241" s="130"/>
      <c r="L241" s="130"/>
      <c r="V241" s="130"/>
      <c r="AF241" s="130"/>
      <c r="AP241" s="130"/>
      <c r="AZ241" s="130"/>
      <c r="BA241" s="130"/>
      <c r="BB241" s="130"/>
      <c r="BC241" s="130"/>
      <c r="BD241" s="130"/>
      <c r="BE241" s="130"/>
      <c r="BF241" s="130"/>
      <c r="BG241" s="130"/>
      <c r="BJ241" s="130"/>
      <c r="BT241" s="130"/>
      <c r="CD241" s="130"/>
      <c r="CN241" s="130"/>
      <c r="CX241" s="130"/>
      <c r="DH241" s="130"/>
      <c r="DR241" s="130"/>
      <c r="EB241" s="130"/>
      <c r="EL241" s="130"/>
      <c r="EV241" s="130"/>
      <c r="FF241" s="130"/>
      <c r="FP241" s="130"/>
      <c r="FZ241" s="130"/>
      <c r="GJ241" s="130"/>
      <c r="GT241" s="130"/>
      <c r="HD241" s="130"/>
      <c r="HN241" s="130"/>
      <c r="HX241" s="130"/>
      <c r="IH241" s="130"/>
    </row>
    <row xmlns:x14ac="http://schemas.microsoft.com/office/spreadsheetml/2009/9/ac" r="242" s="3" customFormat="true" x14ac:dyDescent="0.25">
      <c r="A242" s="397"/>
      <c r="B242" s="130"/>
      <c r="L242" s="130"/>
      <c r="V242" s="130"/>
      <c r="AF242" s="130"/>
      <c r="AP242" s="130"/>
      <c r="AZ242" s="130"/>
      <c r="BA242" s="130"/>
      <c r="BB242" s="130"/>
      <c r="BC242" s="130"/>
      <c r="BD242" s="130"/>
      <c r="BE242" s="130"/>
      <c r="BF242" s="130"/>
      <c r="BG242" s="130"/>
      <c r="BJ242" s="130"/>
      <c r="BT242" s="130"/>
      <c r="CD242" s="130"/>
      <c r="CN242" s="130"/>
      <c r="CX242" s="130"/>
      <c r="DH242" s="130"/>
      <c r="DR242" s="130"/>
      <c r="EB242" s="130"/>
      <c r="EL242" s="130"/>
      <c r="EV242" s="130"/>
      <c r="FF242" s="130"/>
      <c r="FP242" s="130"/>
      <c r="FZ242" s="130"/>
      <c r="GJ242" s="130"/>
      <c r="GT242" s="130"/>
      <c r="HD242" s="130"/>
      <c r="HN242" s="130"/>
      <c r="HX242" s="130"/>
      <c r="IH242" s="130"/>
    </row>
    <row xmlns:x14ac="http://schemas.microsoft.com/office/spreadsheetml/2009/9/ac" r="243" s="3" customFormat="true" x14ac:dyDescent="0.25">
      <c r="A243" s="397"/>
      <c r="B243" s="130"/>
      <c r="L243" s="130"/>
      <c r="V243" s="130"/>
      <c r="AF243" s="130"/>
      <c r="AP243" s="130"/>
      <c r="AZ243" s="130"/>
      <c r="BA243" s="130"/>
      <c r="BB243" s="130"/>
      <c r="BC243" s="130"/>
      <c r="BD243" s="130"/>
      <c r="BE243" s="130"/>
      <c r="BF243" s="130"/>
      <c r="BG243" s="130"/>
      <c r="BJ243" s="130"/>
      <c r="BT243" s="130"/>
      <c r="CD243" s="130"/>
      <c r="CN243" s="130"/>
      <c r="CX243" s="130"/>
      <c r="DH243" s="130"/>
      <c r="DR243" s="130"/>
      <c r="EB243" s="130"/>
      <c r="EL243" s="130"/>
      <c r="EV243" s="130"/>
      <c r="FF243" s="130"/>
      <c r="FP243" s="130"/>
      <c r="FZ243" s="130"/>
      <c r="GJ243" s="130"/>
      <c r="GT243" s="130"/>
      <c r="HD243" s="130"/>
      <c r="HN243" s="130"/>
      <c r="HX243" s="130"/>
      <c r="IH243" s="130"/>
    </row>
    <row xmlns:x14ac="http://schemas.microsoft.com/office/spreadsheetml/2009/9/ac" r="244" s="3" customFormat="true" x14ac:dyDescent="0.25">
      <c r="A244" s="397"/>
      <c r="B244" s="130"/>
      <c r="L244" s="130"/>
      <c r="V244" s="130"/>
      <c r="AF244" s="130"/>
      <c r="AP244" s="130"/>
      <c r="AZ244" s="130"/>
      <c r="BA244" s="130"/>
      <c r="BB244" s="130"/>
      <c r="BC244" s="130"/>
      <c r="BD244" s="130"/>
      <c r="BE244" s="130"/>
      <c r="BF244" s="130"/>
      <c r="BG244" s="130"/>
      <c r="BJ244" s="130"/>
      <c r="BT244" s="130"/>
      <c r="CD244" s="130"/>
      <c r="CN244" s="130"/>
      <c r="CX244" s="130"/>
      <c r="DH244" s="130"/>
      <c r="DR244" s="130"/>
      <c r="EB244" s="130"/>
      <c r="EL244" s="130"/>
      <c r="EV244" s="130"/>
      <c r="FF244" s="130"/>
      <c r="FP244" s="130"/>
      <c r="FZ244" s="130"/>
      <c r="GJ244" s="130"/>
      <c r="GT244" s="130"/>
      <c r="HD244" s="130"/>
      <c r="HN244" s="130"/>
      <c r="HX244" s="130"/>
      <c r="IH244" s="130"/>
    </row>
    <row xmlns:x14ac="http://schemas.microsoft.com/office/spreadsheetml/2009/9/ac" r="245" s="3" customFormat="true" x14ac:dyDescent="0.25">
      <c r="A245" s="397"/>
      <c r="B245" s="130"/>
      <c r="L245" s="130"/>
      <c r="V245" s="130"/>
      <c r="AF245" s="130"/>
      <c r="AP245" s="130"/>
      <c r="AZ245" s="130"/>
      <c r="BA245" s="130"/>
      <c r="BB245" s="130"/>
      <c r="BC245" s="130"/>
      <c r="BD245" s="130"/>
      <c r="BE245" s="130"/>
      <c r="BF245" s="130"/>
      <c r="BG245" s="130"/>
      <c r="BJ245" s="130"/>
      <c r="BT245" s="130"/>
      <c r="CD245" s="130"/>
      <c r="CN245" s="130"/>
      <c r="CX245" s="130"/>
      <c r="DH245" s="130"/>
      <c r="DR245" s="130"/>
      <c r="EB245" s="130"/>
      <c r="EL245" s="130"/>
      <c r="EV245" s="130"/>
      <c r="FF245" s="130"/>
      <c r="FP245" s="130"/>
      <c r="FZ245" s="130"/>
      <c r="GJ245" s="130"/>
      <c r="GT245" s="130"/>
      <c r="HD245" s="130"/>
      <c r="HN245" s="130"/>
      <c r="HX245" s="130"/>
      <c r="IH245" s="130"/>
    </row>
    <row xmlns:x14ac="http://schemas.microsoft.com/office/spreadsheetml/2009/9/ac" r="246" s="3" customFormat="true" x14ac:dyDescent="0.25">
      <c r="A246" s="397"/>
      <c r="B246" s="130"/>
      <c r="L246" s="130"/>
      <c r="V246" s="130"/>
      <c r="AF246" s="130"/>
      <c r="AP246" s="130"/>
      <c r="AZ246" s="130"/>
      <c r="BA246" s="130"/>
      <c r="BB246" s="130"/>
      <c r="BC246" s="130"/>
      <c r="BD246" s="130"/>
      <c r="BE246" s="130"/>
      <c r="BF246" s="130"/>
      <c r="BG246" s="130"/>
      <c r="BJ246" s="130"/>
      <c r="BT246" s="130"/>
      <c r="CD246" s="130"/>
      <c r="CN246" s="130"/>
      <c r="CX246" s="130"/>
      <c r="DH246" s="130"/>
      <c r="DR246" s="130"/>
      <c r="EB246" s="130"/>
      <c r="EL246" s="130"/>
      <c r="EV246" s="130"/>
      <c r="FF246" s="130"/>
      <c r="FP246" s="130"/>
      <c r="FZ246" s="130"/>
      <c r="GJ246" s="130"/>
      <c r="GT246" s="130"/>
      <c r="HD246" s="130"/>
      <c r="HN246" s="130"/>
      <c r="HX246" s="130"/>
      <c r="IH246" s="130"/>
    </row>
    <row xmlns:x14ac="http://schemas.microsoft.com/office/spreadsheetml/2009/9/ac" r="247" s="3" customFormat="true" x14ac:dyDescent="0.25">
      <c r="A247" s="397"/>
      <c r="B247" s="130"/>
      <c r="L247" s="130"/>
      <c r="V247" s="130"/>
      <c r="AF247" s="130"/>
      <c r="AP247" s="130"/>
      <c r="AZ247" s="130"/>
      <c r="BA247" s="130"/>
      <c r="BB247" s="130"/>
      <c r="BC247" s="130"/>
      <c r="BD247" s="130"/>
      <c r="BE247" s="130"/>
      <c r="BF247" s="130"/>
      <c r="BG247" s="130"/>
      <c r="BJ247" s="130"/>
      <c r="BT247" s="130"/>
      <c r="CD247" s="130"/>
      <c r="CN247" s="130"/>
      <c r="CX247" s="130"/>
      <c r="DH247" s="130"/>
      <c r="DR247" s="130"/>
      <c r="EB247" s="130"/>
      <c r="EL247" s="130"/>
      <c r="EV247" s="130"/>
      <c r="FF247" s="130"/>
      <c r="FP247" s="130"/>
      <c r="FZ247" s="130"/>
      <c r="GJ247" s="130"/>
      <c r="GT247" s="130"/>
      <c r="HD247" s="130"/>
      <c r="HN247" s="130"/>
      <c r="HX247" s="130"/>
      <c r="IH247" s="130"/>
    </row>
    <row xmlns:x14ac="http://schemas.microsoft.com/office/spreadsheetml/2009/9/ac" r="248" s="3" customFormat="true" x14ac:dyDescent="0.25">
      <c r="A248" s="397"/>
      <c r="B248" s="130"/>
      <c r="L248" s="130"/>
      <c r="V248" s="130"/>
      <c r="AF248" s="130"/>
      <c r="AP248" s="130"/>
      <c r="AZ248" s="130"/>
      <c r="BA248" s="130"/>
      <c r="BB248" s="130"/>
      <c r="BC248" s="130"/>
      <c r="BD248" s="130"/>
      <c r="BE248" s="130"/>
      <c r="BF248" s="130"/>
      <c r="BG248" s="130"/>
      <c r="BJ248" s="130"/>
      <c r="BT248" s="130"/>
      <c r="CD248" s="130"/>
      <c r="CN248" s="130"/>
      <c r="CX248" s="130"/>
      <c r="DH248" s="130"/>
      <c r="DR248" s="130"/>
      <c r="EB248" s="130"/>
      <c r="EL248" s="130"/>
      <c r="EV248" s="130"/>
      <c r="FF248" s="130"/>
      <c r="FP248" s="130"/>
      <c r="FZ248" s="130"/>
      <c r="GJ248" s="130"/>
      <c r="GT248" s="130"/>
      <c r="HD248" s="130"/>
      <c r="HN248" s="130"/>
      <c r="HX248" s="130"/>
      <c r="IH248" s="130"/>
    </row>
    <row xmlns:x14ac="http://schemas.microsoft.com/office/spreadsheetml/2009/9/ac" r="249" s="3" customFormat="true" x14ac:dyDescent="0.25">
      <c r="A249" s="397"/>
      <c r="B249" s="130"/>
      <c r="L249" s="130"/>
      <c r="V249" s="130"/>
      <c r="AF249" s="130"/>
      <c r="AP249" s="130"/>
      <c r="AZ249" s="130"/>
      <c r="BA249" s="130"/>
      <c r="BB249" s="130"/>
      <c r="BC249" s="130"/>
      <c r="BD249" s="130"/>
      <c r="BE249" s="130"/>
      <c r="BF249" s="130"/>
      <c r="BG249" s="130"/>
      <c r="BJ249" s="130"/>
      <c r="BT249" s="130"/>
      <c r="CD249" s="130"/>
      <c r="CN249" s="130"/>
      <c r="CX249" s="130"/>
      <c r="DH249" s="130"/>
      <c r="DR249" s="130"/>
      <c r="EB249" s="130"/>
      <c r="EL249" s="130"/>
      <c r="EV249" s="130"/>
      <c r="FF249" s="130"/>
      <c r="FP249" s="130"/>
      <c r="FZ249" s="130"/>
      <c r="GJ249" s="130"/>
      <c r="GT249" s="130"/>
      <c r="HD249" s="130"/>
      <c r="HN249" s="130"/>
      <c r="HX249" s="130"/>
      <c r="IH249" s="130"/>
    </row>
    <row xmlns:x14ac="http://schemas.microsoft.com/office/spreadsheetml/2009/9/ac" r="250" s="3" customFormat="true" x14ac:dyDescent="0.25">
      <c r="A250" s="397"/>
      <c r="B250" s="130"/>
      <c r="L250" s="130"/>
      <c r="V250" s="130"/>
      <c r="AF250" s="130"/>
      <c r="AP250" s="130"/>
      <c r="AZ250" s="130"/>
      <c r="BA250" s="130"/>
      <c r="BB250" s="130"/>
      <c r="BC250" s="130"/>
      <c r="BD250" s="130"/>
      <c r="BE250" s="130"/>
      <c r="BF250" s="130"/>
      <c r="BG250" s="130"/>
      <c r="BJ250" s="130"/>
      <c r="BT250" s="130"/>
      <c r="CD250" s="130"/>
      <c r="CN250" s="130"/>
      <c r="CX250" s="130"/>
      <c r="DH250" s="130"/>
      <c r="DR250" s="130"/>
      <c r="EB250" s="130"/>
      <c r="EL250" s="130"/>
      <c r="EV250" s="130"/>
      <c r="FF250" s="130"/>
      <c r="FP250" s="130"/>
      <c r="FZ250" s="130"/>
      <c r="GJ250" s="130"/>
      <c r="GT250" s="130"/>
      <c r="HD250" s="130"/>
      <c r="HN250" s="130"/>
      <c r="HX250" s="130"/>
      <c r="IH250" s="130"/>
    </row>
    <row xmlns:x14ac="http://schemas.microsoft.com/office/spreadsheetml/2009/9/ac" r="251" s="3" customFormat="true" x14ac:dyDescent="0.25">
      <c r="A251" s="397"/>
      <c r="B251" s="130"/>
      <c r="L251" s="130"/>
      <c r="V251" s="130"/>
      <c r="AF251" s="130"/>
      <c r="AP251" s="130"/>
      <c r="AZ251" s="130"/>
      <c r="BA251" s="130"/>
      <c r="BB251" s="130"/>
      <c r="BC251" s="130"/>
      <c r="BD251" s="130"/>
      <c r="BE251" s="130"/>
      <c r="BF251" s="130"/>
      <c r="BG251" s="130"/>
      <c r="BJ251" s="130"/>
      <c r="BT251" s="130"/>
      <c r="CD251" s="130"/>
      <c r="CN251" s="130"/>
      <c r="CX251" s="130"/>
      <c r="DH251" s="130"/>
      <c r="DR251" s="130"/>
      <c r="EB251" s="130"/>
      <c r="EL251" s="130"/>
      <c r="EV251" s="130"/>
      <c r="FF251" s="130"/>
      <c r="FP251" s="130"/>
      <c r="FZ251" s="130"/>
      <c r="GJ251" s="130"/>
      <c r="GT251" s="130"/>
      <c r="HD251" s="130"/>
      <c r="HN251" s="130"/>
      <c r="HX251" s="130"/>
      <c r="IH251" s="130"/>
    </row>
    <row xmlns:x14ac="http://schemas.microsoft.com/office/spreadsheetml/2009/9/ac" r="252" s="3" customFormat="true" x14ac:dyDescent="0.25">
      <c r="A252" s="397"/>
      <c r="B252" s="130"/>
      <c r="L252" s="130"/>
      <c r="V252" s="130"/>
      <c r="AF252" s="130"/>
      <c r="AP252" s="130"/>
      <c r="AZ252" s="130"/>
      <c r="BA252" s="130"/>
      <c r="BB252" s="130"/>
      <c r="BC252" s="130"/>
      <c r="BD252" s="130"/>
      <c r="BE252" s="130"/>
      <c r="BF252" s="130"/>
      <c r="BG252" s="130"/>
      <c r="BJ252" s="130"/>
      <c r="BT252" s="130"/>
      <c r="CD252" s="130"/>
      <c r="CN252" s="130"/>
      <c r="CX252" s="130"/>
      <c r="DH252" s="130"/>
      <c r="DR252" s="130"/>
      <c r="EB252" s="130"/>
      <c r="EL252" s="130"/>
      <c r="EV252" s="130"/>
      <c r="FF252" s="130"/>
      <c r="FP252" s="130"/>
      <c r="FZ252" s="130"/>
      <c r="GJ252" s="130"/>
      <c r="GT252" s="130"/>
      <c r="HD252" s="130"/>
      <c r="HN252" s="130"/>
      <c r="HX252" s="130"/>
      <c r="IH252" s="130"/>
    </row>
    <row xmlns:x14ac="http://schemas.microsoft.com/office/spreadsheetml/2009/9/ac" r="253" s="3" customFormat="true" x14ac:dyDescent="0.25">
      <c r="A253" s="397"/>
      <c r="B253" s="130"/>
      <c r="L253" s="130"/>
      <c r="V253" s="130"/>
      <c r="AF253" s="130"/>
      <c r="AP253" s="130"/>
      <c r="AZ253" s="130"/>
      <c r="BA253" s="130"/>
      <c r="BB253" s="130"/>
      <c r="BC253" s="130"/>
      <c r="BD253" s="130"/>
      <c r="BE253" s="130"/>
      <c r="BF253" s="130"/>
      <c r="BG253" s="130"/>
      <c r="BJ253" s="130"/>
      <c r="BT253" s="130"/>
      <c r="CD253" s="130"/>
      <c r="CN253" s="130"/>
      <c r="CX253" s="130"/>
      <c r="DH253" s="130"/>
      <c r="DR253" s="130"/>
      <c r="EB253" s="130"/>
      <c r="EL253" s="130"/>
      <c r="EV253" s="130"/>
      <c r="FF253" s="130"/>
      <c r="FP253" s="130"/>
      <c r="FZ253" s="130"/>
      <c r="GJ253" s="130"/>
      <c r="GT253" s="130"/>
      <c r="HD253" s="130"/>
      <c r="HN253" s="130"/>
      <c r="HX253" s="130"/>
      <c r="IH253" s="130"/>
    </row>
    <row xmlns:x14ac="http://schemas.microsoft.com/office/spreadsheetml/2009/9/ac" r="254" s="3" customFormat="true" x14ac:dyDescent="0.25">
      <c r="A254" s="397"/>
      <c r="B254" s="130"/>
      <c r="L254" s="130"/>
      <c r="V254" s="130"/>
      <c r="AF254" s="130"/>
      <c r="AP254" s="130"/>
      <c r="AZ254" s="130"/>
      <c r="BA254" s="130"/>
      <c r="BB254" s="130"/>
      <c r="BC254" s="130"/>
      <c r="BD254" s="130"/>
      <c r="BE254" s="130"/>
      <c r="BF254" s="130"/>
      <c r="BG254" s="130"/>
      <c r="BJ254" s="130"/>
      <c r="BT254" s="130"/>
      <c r="CD254" s="130"/>
      <c r="CN254" s="130"/>
      <c r="CX254" s="130"/>
      <c r="DH254" s="130"/>
      <c r="DR254" s="130"/>
      <c r="EB254" s="130"/>
      <c r="EL254" s="130"/>
      <c r="EV254" s="130"/>
      <c r="FF254" s="130"/>
      <c r="FP254" s="130"/>
      <c r="FZ254" s="130"/>
      <c r="GJ254" s="130"/>
      <c r="GT254" s="130"/>
      <c r="HD254" s="130"/>
      <c r="HN254" s="130"/>
      <c r="HX254" s="130"/>
      <c r="IH254" s="130"/>
    </row>
    <row xmlns:x14ac="http://schemas.microsoft.com/office/spreadsheetml/2009/9/ac" r="255" s="3" customFormat="true" x14ac:dyDescent="0.25">
      <c r="A255" s="397"/>
      <c r="B255" s="130"/>
      <c r="L255" s="130"/>
      <c r="V255" s="130"/>
      <c r="AF255" s="130"/>
      <c r="AP255" s="130"/>
      <c r="AZ255" s="130"/>
      <c r="BA255" s="130"/>
      <c r="BB255" s="130"/>
      <c r="BC255" s="130"/>
      <c r="BD255" s="130"/>
      <c r="BE255" s="130"/>
      <c r="BF255" s="130"/>
      <c r="BG255" s="130"/>
      <c r="BJ255" s="130"/>
      <c r="BT255" s="130"/>
      <c r="CD255" s="130"/>
      <c r="CN255" s="130"/>
      <c r="CX255" s="130"/>
      <c r="DH255" s="130"/>
      <c r="DR255" s="130"/>
      <c r="EB255" s="130"/>
      <c r="EL255" s="130"/>
      <c r="EV255" s="130"/>
      <c r="FF255" s="130"/>
      <c r="FP255" s="130"/>
      <c r="FZ255" s="130"/>
      <c r="GJ255" s="130"/>
      <c r="GT255" s="130"/>
      <c r="HD255" s="130"/>
      <c r="HN255" s="130"/>
      <c r="HX255" s="130"/>
      <c r="IH255" s="130"/>
    </row>
    <row xmlns:x14ac="http://schemas.microsoft.com/office/spreadsheetml/2009/9/ac" r="256" s="3" customFormat="true" x14ac:dyDescent="0.25">
      <c r="A256" s="397"/>
      <c r="B256" s="130"/>
      <c r="L256" s="130"/>
      <c r="V256" s="130"/>
      <c r="AF256" s="130"/>
      <c r="AP256" s="130"/>
      <c r="AZ256" s="130"/>
      <c r="BA256" s="130"/>
      <c r="BB256" s="130"/>
      <c r="BC256" s="130"/>
      <c r="BD256" s="130"/>
      <c r="BE256" s="130"/>
      <c r="BF256" s="130"/>
      <c r="BG256" s="130"/>
      <c r="BJ256" s="130"/>
      <c r="BT256" s="130"/>
      <c r="CD256" s="130"/>
      <c r="CN256" s="130"/>
      <c r="CX256" s="130"/>
      <c r="DH256" s="130"/>
      <c r="DR256" s="130"/>
      <c r="EB256" s="130"/>
      <c r="EL256" s="130"/>
      <c r="EV256" s="130"/>
      <c r="FF256" s="130"/>
      <c r="FP256" s="130"/>
      <c r="FZ256" s="130"/>
      <c r="GJ256" s="130"/>
      <c r="GT256" s="130"/>
      <c r="HD256" s="130"/>
      <c r="HN256" s="130"/>
      <c r="HX256" s="130"/>
      <c r="IH256" s="130"/>
    </row>
    <row xmlns:x14ac="http://schemas.microsoft.com/office/spreadsheetml/2009/9/ac" r="257" s="3" customFormat="true" x14ac:dyDescent="0.25">
      <c r="A257" s="397"/>
      <c r="B257" s="130"/>
      <c r="L257" s="130"/>
      <c r="V257" s="130"/>
      <c r="AF257" s="130"/>
      <c r="AP257" s="130"/>
      <c r="AZ257" s="130"/>
      <c r="BA257" s="130"/>
      <c r="BB257" s="130"/>
      <c r="BC257" s="130"/>
      <c r="BD257" s="130"/>
      <c r="BE257" s="130"/>
      <c r="BF257" s="130"/>
      <c r="BG257" s="130"/>
      <c r="BJ257" s="130"/>
      <c r="BT257" s="130"/>
      <c r="CD257" s="130"/>
      <c r="CN257" s="130"/>
      <c r="CX257" s="130"/>
      <c r="DH257" s="130"/>
      <c r="DR257" s="130"/>
      <c r="EB257" s="130"/>
      <c r="EL257" s="130"/>
      <c r="EV257" s="130"/>
      <c r="FF257" s="130"/>
      <c r="FP257" s="130"/>
      <c r="FZ257" s="130"/>
      <c r="GJ257" s="130"/>
      <c r="GT257" s="130"/>
      <c r="HD257" s="130"/>
      <c r="HN257" s="130"/>
      <c r="HX257" s="130"/>
      <c r="IH257" s="130"/>
    </row>
    <row xmlns:x14ac="http://schemas.microsoft.com/office/spreadsheetml/2009/9/ac" r="258" s="3" customFormat="true" x14ac:dyDescent="0.25">
      <c r="A258" s="397"/>
      <c r="B258" s="130"/>
      <c r="L258" s="130"/>
      <c r="V258" s="130"/>
      <c r="AF258" s="130"/>
      <c r="AP258" s="130"/>
      <c r="AZ258" s="130"/>
      <c r="BA258" s="130"/>
      <c r="BB258" s="130"/>
      <c r="BC258" s="130"/>
      <c r="BD258" s="130"/>
      <c r="BE258" s="130"/>
      <c r="BF258" s="130"/>
      <c r="BG258" s="130"/>
      <c r="BJ258" s="130"/>
      <c r="BT258" s="130"/>
      <c r="CD258" s="130"/>
      <c r="CN258" s="130"/>
      <c r="CX258" s="130"/>
      <c r="DH258" s="130"/>
      <c r="DR258" s="130"/>
      <c r="EB258" s="130"/>
      <c r="EL258" s="130"/>
      <c r="EV258" s="130"/>
      <c r="FF258" s="130"/>
      <c r="FP258" s="130"/>
      <c r="FZ258" s="130"/>
      <c r="GJ258" s="130"/>
      <c r="GT258" s="130"/>
      <c r="HD258" s="130"/>
      <c r="HN258" s="130"/>
      <c r="HX258" s="130"/>
      <c r="IH258" s="130"/>
    </row>
    <row xmlns:x14ac="http://schemas.microsoft.com/office/spreadsheetml/2009/9/ac" r="259" s="3" customFormat="true" x14ac:dyDescent="0.25">
      <c r="A259" s="397"/>
      <c r="B259" s="130"/>
      <c r="L259" s="130"/>
      <c r="V259" s="130"/>
      <c r="AF259" s="130"/>
      <c r="AP259" s="130"/>
      <c r="AZ259" s="130"/>
      <c r="BA259" s="130"/>
      <c r="BB259" s="130"/>
      <c r="BC259" s="130"/>
      <c r="BD259" s="130"/>
      <c r="BE259" s="130"/>
      <c r="BF259" s="130"/>
      <c r="BG259" s="130"/>
      <c r="BJ259" s="130"/>
      <c r="BT259" s="130"/>
      <c r="CD259" s="130"/>
      <c r="CN259" s="130"/>
      <c r="CX259" s="130"/>
      <c r="DH259" s="130"/>
      <c r="DR259" s="130"/>
      <c r="EB259" s="130"/>
      <c r="EL259" s="130"/>
      <c r="EV259" s="130"/>
      <c r="FF259" s="130"/>
      <c r="FP259" s="130"/>
      <c r="FZ259" s="130"/>
      <c r="GJ259" s="130"/>
      <c r="GT259" s="130"/>
      <c r="HD259" s="130"/>
      <c r="HN259" s="130"/>
      <c r="HX259" s="130"/>
      <c r="IH259" s="130"/>
    </row>
    <row xmlns:x14ac="http://schemas.microsoft.com/office/spreadsheetml/2009/9/ac" r="260" s="3" customFormat="true" x14ac:dyDescent="0.25">
      <c r="A260" s="397"/>
      <c r="B260" s="130"/>
      <c r="L260" s="130"/>
      <c r="V260" s="130"/>
      <c r="AF260" s="130"/>
      <c r="AP260" s="130"/>
      <c r="AZ260" s="130"/>
      <c r="BA260" s="130"/>
      <c r="BB260" s="130"/>
      <c r="BC260" s="130"/>
      <c r="BD260" s="130"/>
      <c r="BE260" s="130"/>
      <c r="BF260" s="130"/>
      <c r="BG260" s="130"/>
      <c r="BJ260" s="130"/>
      <c r="BT260" s="130"/>
      <c r="CD260" s="130"/>
      <c r="CN260" s="130"/>
      <c r="CX260" s="130"/>
      <c r="DH260" s="130"/>
      <c r="DR260" s="130"/>
      <c r="EB260" s="130"/>
      <c r="EL260" s="130"/>
      <c r="EV260" s="130"/>
      <c r="FF260" s="130"/>
      <c r="FP260" s="130"/>
      <c r="FZ260" s="130"/>
      <c r="GJ260" s="130"/>
      <c r="GT260" s="130"/>
      <c r="HD260" s="130"/>
      <c r="HN260" s="130"/>
      <c r="HX260" s="130"/>
      <c r="IH260" s="130"/>
    </row>
    <row xmlns:x14ac="http://schemas.microsoft.com/office/spreadsheetml/2009/9/ac" r="261" s="3" customFormat="true" x14ac:dyDescent="0.25">
      <c r="A261" s="397"/>
      <c r="B261" s="130"/>
      <c r="L261" s="130"/>
      <c r="V261" s="130"/>
      <c r="AF261" s="130"/>
      <c r="AP261" s="130"/>
      <c r="AZ261" s="130"/>
      <c r="BA261" s="130"/>
      <c r="BB261" s="130"/>
      <c r="BC261" s="130"/>
      <c r="BD261" s="130"/>
      <c r="BE261" s="130"/>
      <c r="BF261" s="130"/>
      <c r="BG261" s="130"/>
      <c r="BJ261" s="130"/>
      <c r="BT261" s="130"/>
      <c r="CD261" s="130"/>
      <c r="CN261" s="130"/>
      <c r="CX261" s="130"/>
      <c r="DH261" s="130"/>
      <c r="DR261" s="130"/>
      <c r="EB261" s="130"/>
      <c r="EL261" s="130"/>
      <c r="EV261" s="130"/>
      <c r="FF261" s="130"/>
      <c r="FP261" s="130"/>
      <c r="FZ261" s="130"/>
      <c r="GJ261" s="130"/>
      <c r="GT261" s="130"/>
      <c r="HD261" s="130"/>
      <c r="HN261" s="130"/>
      <c r="HX261" s="130"/>
      <c r="IH261" s="130"/>
    </row>
    <row xmlns:x14ac="http://schemas.microsoft.com/office/spreadsheetml/2009/9/ac" r="262" s="3" customFormat="true" x14ac:dyDescent="0.25">
      <c r="A262" s="397"/>
      <c r="B262" s="130"/>
      <c r="L262" s="130"/>
      <c r="V262" s="130"/>
      <c r="AF262" s="130"/>
      <c r="AP262" s="130"/>
      <c r="AZ262" s="130"/>
      <c r="BA262" s="130"/>
      <c r="BB262" s="130"/>
      <c r="BC262" s="130"/>
      <c r="BD262" s="130"/>
      <c r="BE262" s="130"/>
      <c r="BF262" s="130"/>
      <c r="BG262" s="130"/>
      <c r="BJ262" s="130"/>
      <c r="BT262" s="130"/>
      <c r="CD262" s="130"/>
      <c r="CN262" s="130"/>
      <c r="CX262" s="130"/>
      <c r="DH262" s="130"/>
      <c r="DR262" s="130"/>
      <c r="EB262" s="130"/>
      <c r="EL262" s="130"/>
      <c r="EV262" s="130"/>
      <c r="FF262" s="130"/>
      <c r="FP262" s="130"/>
      <c r="FZ262" s="130"/>
      <c r="GJ262" s="130"/>
      <c r="GT262" s="130"/>
      <c r="HD262" s="130"/>
      <c r="HN262" s="130"/>
      <c r="HX262" s="130"/>
      <c r="IH262" s="130"/>
    </row>
    <row xmlns:x14ac="http://schemas.microsoft.com/office/spreadsheetml/2009/9/ac" r="263" s="3" customFormat="true" x14ac:dyDescent="0.25">
      <c r="A263" s="397"/>
      <c r="B263" s="130"/>
      <c r="L263" s="130"/>
      <c r="V263" s="130"/>
      <c r="AF263" s="130"/>
      <c r="AP263" s="130"/>
      <c r="AZ263" s="130"/>
      <c r="BA263" s="130"/>
      <c r="BB263" s="130"/>
      <c r="BC263" s="130"/>
      <c r="BD263" s="130"/>
      <c r="BE263" s="130"/>
      <c r="BF263" s="130"/>
      <c r="BG263" s="130"/>
      <c r="BJ263" s="130"/>
      <c r="BT263" s="130"/>
      <c r="CD263" s="130"/>
      <c r="CN263" s="130"/>
      <c r="CX263" s="130"/>
      <c r="DH263" s="130"/>
      <c r="DR263" s="130"/>
      <c r="EB263" s="130"/>
      <c r="EL263" s="130"/>
      <c r="EV263" s="130"/>
      <c r="FF263" s="130"/>
      <c r="FP263" s="130"/>
      <c r="FZ263" s="130"/>
      <c r="GJ263" s="130"/>
      <c r="GT263" s="130"/>
      <c r="HD263" s="130"/>
      <c r="HN263" s="130"/>
      <c r="HX263" s="130"/>
      <c r="IH263" s="130"/>
    </row>
    <row xmlns:x14ac="http://schemas.microsoft.com/office/spreadsheetml/2009/9/ac" r="264" s="3" customFormat="true" x14ac:dyDescent="0.25">
      <c r="A264" s="397"/>
      <c r="B264" s="130"/>
      <c r="L264" s="130"/>
      <c r="V264" s="130"/>
      <c r="AF264" s="130"/>
      <c r="AP264" s="130"/>
      <c r="AZ264" s="130"/>
      <c r="BA264" s="130"/>
      <c r="BB264" s="130"/>
      <c r="BC264" s="130"/>
      <c r="BD264" s="130"/>
      <c r="BE264" s="130"/>
      <c r="BF264" s="130"/>
      <c r="BG264" s="130"/>
      <c r="BJ264" s="130"/>
      <c r="BT264" s="130"/>
      <c r="CD264" s="130"/>
      <c r="CN264" s="130"/>
      <c r="CX264" s="130"/>
      <c r="DH264" s="130"/>
      <c r="DR264" s="130"/>
      <c r="EB264" s="130"/>
      <c r="EL264" s="130"/>
      <c r="EV264" s="130"/>
      <c r="FF264" s="130"/>
      <c r="FP264" s="130"/>
      <c r="FZ264" s="130"/>
      <c r="GJ264" s="130"/>
      <c r="GT264" s="130"/>
      <c r="HD264" s="130"/>
      <c r="HN264" s="130"/>
      <c r="HX264" s="130"/>
      <c r="IH264" s="130"/>
    </row>
    <row xmlns:x14ac="http://schemas.microsoft.com/office/spreadsheetml/2009/9/ac" r="265" s="3" customFormat="true" x14ac:dyDescent="0.25">
      <c r="A265" s="397"/>
      <c r="B265" s="130"/>
      <c r="L265" s="130"/>
      <c r="V265" s="130"/>
      <c r="AF265" s="130"/>
      <c r="AP265" s="130"/>
      <c r="AZ265" s="130"/>
      <c r="BA265" s="130"/>
      <c r="BB265" s="130"/>
      <c r="BC265" s="130"/>
      <c r="BD265" s="130"/>
      <c r="BE265" s="130"/>
      <c r="BF265" s="130"/>
      <c r="BG265" s="130"/>
      <c r="BJ265" s="130"/>
      <c r="BT265" s="130"/>
      <c r="CD265" s="130"/>
      <c r="CN265" s="130"/>
      <c r="CX265" s="130"/>
      <c r="DH265" s="130"/>
      <c r="DR265" s="130"/>
      <c r="EB265" s="130"/>
      <c r="EL265" s="130"/>
      <c r="EV265" s="130"/>
      <c r="FF265" s="130"/>
      <c r="FP265" s="130"/>
      <c r="FZ265" s="130"/>
      <c r="GJ265" s="130"/>
      <c r="GT265" s="130"/>
      <c r="HD265" s="130"/>
      <c r="HN265" s="130"/>
      <c r="HX265" s="130"/>
      <c r="IH265" s="130"/>
    </row>
    <row xmlns:x14ac="http://schemas.microsoft.com/office/spreadsheetml/2009/9/ac" r="266" s="3" customFormat="true" x14ac:dyDescent="0.25">
      <c r="A266" s="397"/>
      <c r="B266" s="130"/>
      <c r="L266" s="130"/>
      <c r="V266" s="130"/>
      <c r="AF266" s="130"/>
      <c r="AP266" s="130"/>
      <c r="AZ266" s="130"/>
      <c r="BA266" s="130"/>
      <c r="BB266" s="130"/>
      <c r="BC266" s="130"/>
      <c r="BD266" s="130"/>
      <c r="BE266" s="130"/>
      <c r="BF266" s="130"/>
      <c r="BG266" s="130"/>
      <c r="BJ266" s="130"/>
      <c r="BT266" s="130"/>
      <c r="CD266" s="130"/>
      <c r="CN266" s="130"/>
      <c r="CX266" s="130"/>
      <c r="DH266" s="130"/>
      <c r="DR266" s="130"/>
      <c r="EB266" s="130"/>
      <c r="EL266" s="130"/>
      <c r="EV266" s="130"/>
      <c r="FF266" s="130"/>
      <c r="FP266" s="130"/>
      <c r="FZ266" s="130"/>
      <c r="GJ266" s="130"/>
      <c r="GT266" s="130"/>
      <c r="HD266" s="130"/>
      <c r="HN266" s="130"/>
      <c r="HX266" s="130"/>
      <c r="IH266" s="130"/>
    </row>
    <row xmlns:x14ac="http://schemas.microsoft.com/office/spreadsheetml/2009/9/ac" r="267" s="3" customFormat="true" x14ac:dyDescent="0.25">
      <c r="A267" s="397"/>
      <c r="B267" s="130"/>
      <c r="L267" s="130"/>
      <c r="V267" s="130"/>
      <c r="AF267" s="130"/>
      <c r="AP267" s="130"/>
      <c r="AZ267" s="130"/>
      <c r="BA267" s="130"/>
      <c r="BB267" s="130"/>
      <c r="BC267" s="130"/>
      <c r="BD267" s="130"/>
      <c r="BE267" s="130"/>
      <c r="BF267" s="130"/>
      <c r="BG267" s="130"/>
      <c r="BJ267" s="130"/>
      <c r="BT267" s="130"/>
      <c r="CD267" s="130"/>
      <c r="CN267" s="130"/>
      <c r="CX267" s="130"/>
      <c r="DH267" s="130"/>
      <c r="DR267" s="130"/>
      <c r="EB267" s="130"/>
      <c r="EL267" s="130"/>
      <c r="EV267" s="130"/>
      <c r="FF267" s="130"/>
      <c r="FP267" s="130"/>
      <c r="FZ267" s="130"/>
      <c r="GJ267" s="130"/>
      <c r="GT267" s="130"/>
      <c r="HD267" s="130"/>
      <c r="HN267" s="130"/>
      <c r="HX267" s="130"/>
      <c r="IH267" s="130"/>
    </row>
    <row xmlns:x14ac="http://schemas.microsoft.com/office/spreadsheetml/2009/9/ac" r="268" s="3" customFormat="true" x14ac:dyDescent="0.25">
      <c r="A268" s="397"/>
      <c r="B268" s="130"/>
      <c r="L268" s="130"/>
      <c r="V268" s="130"/>
      <c r="AF268" s="130"/>
      <c r="AP268" s="130"/>
      <c r="AZ268" s="130"/>
      <c r="BA268" s="130"/>
      <c r="BB268" s="130"/>
      <c r="BC268" s="130"/>
      <c r="BD268" s="130"/>
      <c r="BE268" s="130"/>
      <c r="BF268" s="130"/>
      <c r="BG268" s="130"/>
      <c r="BJ268" s="130"/>
      <c r="BT268" s="130"/>
      <c r="CD268" s="130"/>
      <c r="CN268" s="130"/>
      <c r="CX268" s="130"/>
      <c r="DH268" s="130"/>
      <c r="DR268" s="130"/>
      <c r="EB268" s="130"/>
      <c r="EL268" s="130"/>
      <c r="EV268" s="130"/>
      <c r="FF268" s="130"/>
      <c r="FP268" s="130"/>
      <c r="FZ268" s="130"/>
      <c r="GJ268" s="130"/>
      <c r="GT268" s="130"/>
      <c r="HD268" s="130"/>
      <c r="HN268" s="130"/>
      <c r="HX268" s="130"/>
      <c r="IH268" s="130"/>
    </row>
    <row xmlns:x14ac="http://schemas.microsoft.com/office/spreadsheetml/2009/9/ac" r="269" s="3" customFormat="true" x14ac:dyDescent="0.25">
      <c r="A269" s="397"/>
      <c r="B269" s="130"/>
      <c r="L269" s="130"/>
      <c r="V269" s="130"/>
      <c r="AF269" s="130"/>
      <c r="AP269" s="130"/>
      <c r="AZ269" s="130"/>
      <c r="BA269" s="130"/>
      <c r="BB269" s="130"/>
      <c r="BC269" s="130"/>
      <c r="BD269" s="130"/>
      <c r="BE269" s="130"/>
      <c r="BF269" s="130"/>
      <c r="BG269" s="130"/>
      <c r="BJ269" s="130"/>
      <c r="BT269" s="130"/>
      <c r="CD269" s="130"/>
      <c r="CN269" s="130"/>
      <c r="CX269" s="130"/>
      <c r="DH269" s="130"/>
      <c r="DR269" s="130"/>
      <c r="EB269" s="130"/>
      <c r="EL269" s="130"/>
      <c r="EV269" s="130"/>
      <c r="FF269" s="130"/>
      <c r="FP269" s="130"/>
      <c r="FZ269" s="130"/>
      <c r="GJ269" s="130"/>
      <c r="GT269" s="130"/>
      <c r="HD269" s="130"/>
      <c r="HN269" s="130"/>
      <c r="HX269" s="130"/>
      <c r="IH269" s="130"/>
    </row>
    <row xmlns:x14ac="http://schemas.microsoft.com/office/spreadsheetml/2009/9/ac" r="270" s="3" customFormat="true" x14ac:dyDescent="0.25">
      <c r="A270" s="397"/>
      <c r="B270" s="130"/>
      <c r="L270" s="130"/>
      <c r="V270" s="130"/>
      <c r="AF270" s="130"/>
      <c r="AP270" s="130"/>
      <c r="AZ270" s="130"/>
      <c r="BA270" s="130"/>
      <c r="BB270" s="130"/>
      <c r="BC270" s="130"/>
      <c r="BD270" s="130"/>
      <c r="BE270" s="130"/>
      <c r="BF270" s="130"/>
      <c r="BG270" s="130"/>
      <c r="BJ270" s="130"/>
      <c r="BT270" s="130"/>
      <c r="CD270" s="130"/>
      <c r="CN270" s="130"/>
      <c r="CX270" s="130"/>
      <c r="DH270" s="130"/>
      <c r="DR270" s="130"/>
      <c r="EB270" s="130"/>
      <c r="EL270" s="130"/>
      <c r="EV270" s="130"/>
      <c r="FF270" s="130"/>
      <c r="FP270" s="130"/>
      <c r="FZ270" s="130"/>
      <c r="GJ270" s="130"/>
      <c r="GT270" s="130"/>
      <c r="HD270" s="130"/>
      <c r="HN270" s="130"/>
      <c r="HX270" s="130"/>
      <c r="IH270" s="130"/>
    </row>
    <row xmlns:x14ac="http://schemas.microsoft.com/office/spreadsheetml/2009/9/ac" r="271" s="3" customFormat="true" x14ac:dyDescent="0.25">
      <c r="A271" s="397"/>
      <c r="B271" s="130"/>
      <c r="L271" s="130"/>
      <c r="V271" s="130"/>
      <c r="AF271" s="130"/>
      <c r="AP271" s="130"/>
      <c r="AZ271" s="130"/>
      <c r="BA271" s="130"/>
      <c r="BB271" s="130"/>
      <c r="BC271" s="130"/>
      <c r="BD271" s="130"/>
      <c r="BE271" s="130"/>
      <c r="BF271" s="130"/>
      <c r="BG271" s="130"/>
      <c r="BJ271" s="130"/>
      <c r="BT271" s="130"/>
      <c r="CD271" s="130"/>
      <c r="CN271" s="130"/>
      <c r="CX271" s="130"/>
      <c r="DH271" s="130"/>
      <c r="DR271" s="130"/>
      <c r="EB271" s="130"/>
      <c r="EL271" s="130"/>
      <c r="EV271" s="130"/>
      <c r="FF271" s="130"/>
      <c r="FP271" s="130"/>
      <c r="FZ271" s="130"/>
      <c r="GJ271" s="130"/>
      <c r="GT271" s="130"/>
      <c r="HD271" s="130"/>
      <c r="HN271" s="130"/>
      <c r="HX271" s="130"/>
      <c r="IH271" s="130"/>
    </row>
    <row xmlns:x14ac="http://schemas.microsoft.com/office/spreadsheetml/2009/9/ac" r="272" s="3" customFormat="true" x14ac:dyDescent="0.25">
      <c r="A272" s="397"/>
      <c r="B272" s="130"/>
      <c r="L272" s="130"/>
      <c r="V272" s="130"/>
      <c r="AF272" s="130"/>
      <c r="AP272" s="130"/>
      <c r="AZ272" s="130"/>
      <c r="BA272" s="130"/>
      <c r="BB272" s="130"/>
      <c r="BC272" s="130"/>
      <c r="BD272" s="130"/>
      <c r="BE272" s="130"/>
      <c r="BF272" s="130"/>
      <c r="BG272" s="130"/>
      <c r="BJ272" s="130"/>
      <c r="BT272" s="130"/>
      <c r="CD272" s="130"/>
      <c r="CN272" s="130"/>
      <c r="CX272" s="130"/>
      <c r="DH272" s="130"/>
      <c r="DR272" s="130"/>
      <c r="EB272" s="130"/>
      <c r="EL272" s="130"/>
      <c r="EV272" s="130"/>
      <c r="FF272" s="130"/>
      <c r="FP272" s="130"/>
      <c r="FZ272" s="130"/>
      <c r="GJ272" s="130"/>
      <c r="GT272" s="130"/>
      <c r="HD272" s="130"/>
      <c r="HN272" s="130"/>
      <c r="HX272" s="130"/>
      <c r="IH272" s="130"/>
    </row>
    <row xmlns:x14ac="http://schemas.microsoft.com/office/spreadsheetml/2009/9/ac" r="273" s="3" customFormat="true" x14ac:dyDescent="0.25">
      <c r="A273" s="397"/>
      <c r="B273" s="130"/>
      <c r="L273" s="130"/>
      <c r="V273" s="130"/>
      <c r="AF273" s="130"/>
      <c r="AP273" s="130"/>
      <c r="AZ273" s="130"/>
      <c r="BA273" s="130"/>
      <c r="BB273" s="130"/>
      <c r="BC273" s="130"/>
      <c r="BD273" s="130"/>
      <c r="BE273" s="130"/>
      <c r="BF273" s="130"/>
      <c r="BG273" s="130"/>
      <c r="BJ273" s="130"/>
      <c r="BT273" s="130"/>
      <c r="CD273" s="130"/>
      <c r="CN273" s="130"/>
      <c r="CX273" s="130"/>
      <c r="DH273" s="130"/>
      <c r="DR273" s="130"/>
      <c r="EB273" s="130"/>
      <c r="EL273" s="130"/>
      <c r="EV273" s="130"/>
      <c r="FF273" s="130"/>
      <c r="FP273" s="130"/>
      <c r="FZ273" s="130"/>
      <c r="GJ273" s="130"/>
      <c r="GT273" s="130"/>
      <c r="HD273" s="130"/>
      <c r="HN273" s="130"/>
      <c r="HX273" s="130"/>
      <c r="IH273" s="130"/>
    </row>
    <row xmlns:x14ac="http://schemas.microsoft.com/office/spreadsheetml/2009/9/ac" r="274" s="3" customFormat="true" x14ac:dyDescent="0.25">
      <c r="A274" s="397"/>
      <c r="B274" s="130"/>
      <c r="L274" s="130"/>
      <c r="V274" s="130"/>
      <c r="AF274" s="130"/>
      <c r="AP274" s="130"/>
      <c r="AZ274" s="130"/>
      <c r="BA274" s="130"/>
      <c r="BB274" s="130"/>
      <c r="BC274" s="130"/>
      <c r="BD274" s="130"/>
      <c r="BE274" s="130"/>
      <c r="BF274" s="130"/>
      <c r="BG274" s="130"/>
      <c r="BJ274" s="130"/>
      <c r="BT274" s="130"/>
      <c r="CD274" s="130"/>
      <c r="CN274" s="130"/>
      <c r="CX274" s="130"/>
      <c r="DH274" s="130"/>
      <c r="DR274" s="130"/>
      <c r="EB274" s="130"/>
      <c r="EL274" s="130"/>
      <c r="EV274" s="130"/>
      <c r="FF274" s="130"/>
      <c r="FP274" s="130"/>
      <c r="FZ274" s="130"/>
      <c r="GJ274" s="130"/>
      <c r="GT274" s="130"/>
      <c r="HD274" s="130"/>
      <c r="HN274" s="130"/>
      <c r="HX274" s="130"/>
      <c r="IH274" s="130"/>
    </row>
    <row xmlns:x14ac="http://schemas.microsoft.com/office/spreadsheetml/2009/9/ac" r="275" s="3" customFormat="true" x14ac:dyDescent="0.25">
      <c r="A275" s="397"/>
      <c r="B275" s="130"/>
      <c r="L275" s="130"/>
      <c r="V275" s="130"/>
      <c r="AF275" s="130"/>
      <c r="AP275" s="130"/>
      <c r="AZ275" s="130"/>
      <c r="BA275" s="130"/>
      <c r="BB275" s="130"/>
      <c r="BC275" s="130"/>
      <c r="BD275" s="130"/>
      <c r="BE275" s="130"/>
      <c r="BF275" s="130"/>
      <c r="BG275" s="130"/>
      <c r="BJ275" s="130"/>
      <c r="BT275" s="130"/>
      <c r="CD275" s="130"/>
      <c r="CN275" s="130"/>
      <c r="CX275" s="130"/>
      <c r="DH275" s="130"/>
      <c r="DR275" s="130"/>
      <c r="EB275" s="130"/>
      <c r="EL275" s="130"/>
      <c r="EV275" s="130"/>
      <c r="FF275" s="130"/>
      <c r="FP275" s="130"/>
      <c r="FZ275" s="130"/>
      <c r="GJ275" s="130"/>
      <c r="GT275" s="130"/>
      <c r="HD275" s="130"/>
      <c r="HN275" s="130"/>
      <c r="HX275" s="130"/>
      <c r="IH275" s="130"/>
    </row>
    <row xmlns:x14ac="http://schemas.microsoft.com/office/spreadsheetml/2009/9/ac" r="276" s="3" customFormat="true" x14ac:dyDescent="0.25">
      <c r="A276" s="397"/>
      <c r="B276" s="130"/>
      <c r="L276" s="130"/>
      <c r="V276" s="130"/>
      <c r="AF276" s="130"/>
      <c r="AP276" s="130"/>
      <c r="AZ276" s="130"/>
      <c r="BA276" s="130"/>
      <c r="BB276" s="130"/>
      <c r="BC276" s="130"/>
      <c r="BD276" s="130"/>
      <c r="BE276" s="130"/>
      <c r="BF276" s="130"/>
      <c r="BG276" s="130"/>
      <c r="BJ276" s="130"/>
      <c r="BT276" s="130"/>
      <c r="CD276" s="130"/>
      <c r="CN276" s="130"/>
      <c r="CX276" s="130"/>
      <c r="DH276" s="130"/>
      <c r="DR276" s="130"/>
      <c r="EB276" s="130"/>
      <c r="EL276" s="130"/>
      <c r="EV276" s="130"/>
      <c r="FF276" s="130"/>
      <c r="FP276" s="130"/>
      <c r="FZ276" s="130"/>
      <c r="GJ276" s="130"/>
      <c r="GT276" s="130"/>
      <c r="HD276" s="130"/>
      <c r="HN276" s="130"/>
      <c r="HX276" s="130"/>
      <c r="IH276" s="130"/>
    </row>
    <row xmlns:x14ac="http://schemas.microsoft.com/office/spreadsheetml/2009/9/ac" r="277" s="3" customFormat="true" x14ac:dyDescent="0.25">
      <c r="A277" s="397"/>
      <c r="B277" s="130"/>
      <c r="L277" s="130"/>
      <c r="V277" s="130"/>
      <c r="AF277" s="130"/>
      <c r="AP277" s="130"/>
      <c r="AZ277" s="130"/>
      <c r="BA277" s="130"/>
      <c r="BB277" s="130"/>
      <c r="BC277" s="130"/>
      <c r="BD277" s="130"/>
      <c r="BE277" s="130"/>
      <c r="BF277" s="130"/>
      <c r="BG277" s="130"/>
      <c r="BJ277" s="130"/>
      <c r="BT277" s="130"/>
      <c r="CD277" s="130"/>
      <c r="CN277" s="130"/>
      <c r="CX277" s="130"/>
      <c r="DH277" s="130"/>
      <c r="DR277" s="130"/>
      <c r="EB277" s="130"/>
      <c r="EL277" s="130"/>
      <c r="EV277" s="130"/>
      <c r="FF277" s="130"/>
      <c r="FP277" s="130"/>
      <c r="FZ277" s="130"/>
      <c r="GJ277" s="130"/>
      <c r="GT277" s="130"/>
      <c r="HD277" s="130"/>
      <c r="HN277" s="130"/>
      <c r="HX277" s="130"/>
      <c r="IH277" s="130"/>
    </row>
    <row xmlns:x14ac="http://schemas.microsoft.com/office/spreadsheetml/2009/9/ac" r="278" s="3" customFormat="true" x14ac:dyDescent="0.25">
      <c r="A278" s="397"/>
      <c r="B278" s="130"/>
      <c r="L278" s="130"/>
      <c r="V278" s="130"/>
      <c r="AF278" s="130"/>
      <c r="AP278" s="130"/>
      <c r="AZ278" s="130"/>
      <c r="BA278" s="130"/>
      <c r="BB278" s="130"/>
      <c r="BC278" s="130"/>
      <c r="BD278" s="130"/>
      <c r="BE278" s="130"/>
      <c r="BF278" s="130"/>
      <c r="BG278" s="130"/>
      <c r="BJ278" s="130"/>
      <c r="BT278" s="130"/>
      <c r="CD278" s="130"/>
      <c r="CN278" s="130"/>
      <c r="CX278" s="130"/>
      <c r="DH278" s="130"/>
      <c r="DR278" s="130"/>
      <c r="EB278" s="130"/>
      <c r="EL278" s="130"/>
      <c r="EV278" s="130"/>
      <c r="FF278" s="130"/>
      <c r="FP278" s="130"/>
      <c r="FZ278" s="130"/>
      <c r="GJ278" s="130"/>
      <c r="GT278" s="130"/>
      <c r="HD278" s="130"/>
      <c r="HN278" s="130"/>
      <c r="HX278" s="130"/>
      <c r="IH278" s="130"/>
    </row>
    <row xmlns:x14ac="http://schemas.microsoft.com/office/spreadsheetml/2009/9/ac" r="279" s="3" customFormat="true" x14ac:dyDescent="0.25">
      <c r="A279" s="397"/>
      <c r="B279" s="130"/>
      <c r="L279" s="130"/>
      <c r="V279" s="130"/>
      <c r="AF279" s="130"/>
      <c r="AP279" s="130"/>
      <c r="AZ279" s="130"/>
      <c r="BA279" s="130"/>
      <c r="BB279" s="130"/>
      <c r="BC279" s="130"/>
      <c r="BD279" s="130"/>
      <c r="BE279" s="130"/>
      <c r="BF279" s="130"/>
      <c r="BG279" s="130"/>
      <c r="BJ279" s="130"/>
      <c r="BT279" s="130"/>
      <c r="CD279" s="130"/>
      <c r="CN279" s="130"/>
      <c r="CX279" s="130"/>
      <c r="DH279" s="130"/>
      <c r="DR279" s="130"/>
      <c r="EB279" s="130"/>
      <c r="EL279" s="130"/>
      <c r="EV279" s="130"/>
      <c r="FF279" s="130"/>
      <c r="FP279" s="130"/>
      <c r="FZ279" s="130"/>
      <c r="GJ279" s="130"/>
      <c r="GT279" s="130"/>
      <c r="HD279" s="130"/>
      <c r="HN279" s="130"/>
      <c r="HX279" s="130"/>
      <c r="IH279" s="130"/>
    </row>
    <row xmlns:x14ac="http://schemas.microsoft.com/office/spreadsheetml/2009/9/ac" r="280" s="3" customFormat="true" x14ac:dyDescent="0.25">
      <c r="A280" s="397"/>
      <c r="B280" s="130"/>
      <c r="L280" s="130"/>
      <c r="V280" s="130"/>
      <c r="AF280" s="130"/>
      <c r="AP280" s="130"/>
      <c r="AZ280" s="130"/>
      <c r="BA280" s="130"/>
      <c r="BB280" s="130"/>
      <c r="BC280" s="130"/>
      <c r="BD280" s="130"/>
      <c r="BE280" s="130"/>
      <c r="BF280" s="130"/>
      <c r="BG280" s="130"/>
      <c r="BJ280" s="130"/>
      <c r="BT280" s="130"/>
      <c r="CD280" s="130"/>
      <c r="CN280" s="130"/>
      <c r="CX280" s="130"/>
      <c r="DH280" s="130"/>
      <c r="DR280" s="130"/>
      <c r="EB280" s="130"/>
      <c r="EL280" s="130"/>
      <c r="EV280" s="130"/>
      <c r="FF280" s="130"/>
      <c r="FP280" s="130"/>
      <c r="FZ280" s="130"/>
      <c r="GJ280" s="130"/>
      <c r="GT280" s="130"/>
      <c r="HD280" s="130"/>
      <c r="HN280" s="130"/>
      <c r="HX280" s="130"/>
      <c r="IH280" s="130"/>
    </row>
    <row xmlns:x14ac="http://schemas.microsoft.com/office/spreadsheetml/2009/9/ac" r="281" s="3" customFormat="true" x14ac:dyDescent="0.25">
      <c r="A281" s="397"/>
      <c r="B281" s="130"/>
      <c r="L281" s="130"/>
      <c r="V281" s="130"/>
      <c r="AF281" s="130"/>
      <c r="AP281" s="130"/>
      <c r="AZ281" s="130"/>
      <c r="BA281" s="130"/>
      <c r="BB281" s="130"/>
      <c r="BC281" s="130"/>
      <c r="BD281" s="130"/>
      <c r="BE281" s="130"/>
      <c r="BF281" s="130"/>
      <c r="BG281" s="130"/>
      <c r="BJ281" s="130"/>
      <c r="BT281" s="130"/>
      <c r="CD281" s="130"/>
      <c r="CN281" s="130"/>
      <c r="CX281" s="130"/>
      <c r="DH281" s="130"/>
      <c r="DR281" s="130"/>
      <c r="EB281" s="130"/>
      <c r="EL281" s="130"/>
      <c r="EV281" s="130"/>
      <c r="FF281" s="130"/>
      <c r="FP281" s="130"/>
      <c r="FZ281" s="130"/>
      <c r="GJ281" s="130"/>
      <c r="GT281" s="130"/>
      <c r="HD281" s="130"/>
      <c r="HN281" s="130"/>
      <c r="HX281" s="130"/>
      <c r="IH281" s="130"/>
    </row>
    <row xmlns:x14ac="http://schemas.microsoft.com/office/spreadsheetml/2009/9/ac" r="282" s="3" customFormat="true" x14ac:dyDescent="0.25">
      <c r="A282" s="397"/>
      <c r="B282" s="130"/>
      <c r="L282" s="130"/>
      <c r="V282" s="130"/>
      <c r="AF282" s="130"/>
      <c r="AP282" s="130"/>
      <c r="AZ282" s="130"/>
      <c r="BA282" s="130"/>
      <c r="BB282" s="130"/>
      <c r="BC282" s="130"/>
      <c r="BD282" s="130"/>
      <c r="BE282" s="130"/>
      <c r="BF282" s="130"/>
      <c r="BG282" s="130"/>
      <c r="BJ282" s="130"/>
      <c r="BT282" s="130"/>
      <c r="CD282" s="130"/>
      <c r="CN282" s="130"/>
      <c r="CX282" s="130"/>
      <c r="DH282" s="130"/>
      <c r="DR282" s="130"/>
      <c r="EB282" s="130"/>
      <c r="EL282" s="130"/>
      <c r="EV282" s="130"/>
      <c r="FF282" s="130"/>
      <c r="FP282" s="130"/>
      <c r="FZ282" s="130"/>
      <c r="GJ282" s="130"/>
      <c r="GT282" s="130"/>
      <c r="HD282" s="130"/>
      <c r="HN282" s="130"/>
      <c r="HX282" s="130"/>
      <c r="IH282" s="130"/>
    </row>
    <row xmlns:x14ac="http://schemas.microsoft.com/office/spreadsheetml/2009/9/ac" r="283" s="3" customFormat="true" x14ac:dyDescent="0.25">
      <c r="A283" s="397"/>
      <c r="B283" s="130"/>
      <c r="L283" s="130"/>
      <c r="V283" s="130"/>
      <c r="AF283" s="130"/>
      <c r="AP283" s="130"/>
      <c r="AZ283" s="130"/>
      <c r="BA283" s="130"/>
      <c r="BB283" s="130"/>
      <c r="BC283" s="130"/>
      <c r="BD283" s="130"/>
      <c r="BE283" s="130"/>
      <c r="BF283" s="130"/>
      <c r="BG283" s="130"/>
      <c r="BJ283" s="130"/>
      <c r="BT283" s="130"/>
      <c r="CD283" s="130"/>
      <c r="CN283" s="130"/>
      <c r="CX283" s="130"/>
      <c r="DH283" s="130"/>
      <c r="DR283" s="130"/>
      <c r="EB283" s="130"/>
      <c r="EL283" s="130"/>
      <c r="EV283" s="130"/>
      <c r="FF283" s="130"/>
      <c r="FP283" s="130"/>
      <c r="FZ283" s="130"/>
      <c r="GJ283" s="130"/>
      <c r="GT283" s="130"/>
      <c r="HD283" s="130"/>
      <c r="HN283" s="130"/>
      <c r="HX283" s="130"/>
      <c r="IH283" s="130"/>
    </row>
    <row xmlns:x14ac="http://schemas.microsoft.com/office/spreadsheetml/2009/9/ac" r="284" s="3" customFormat="true" x14ac:dyDescent="0.25">
      <c r="A284" s="397"/>
      <c r="B284" s="130"/>
      <c r="L284" s="130"/>
      <c r="V284" s="130"/>
      <c r="AF284" s="130"/>
      <c r="AP284" s="130"/>
      <c r="AZ284" s="130"/>
      <c r="BA284" s="130"/>
      <c r="BB284" s="130"/>
      <c r="BC284" s="130"/>
      <c r="BD284" s="130"/>
      <c r="BE284" s="130"/>
      <c r="BF284" s="130"/>
      <c r="BG284" s="130"/>
      <c r="BJ284" s="130"/>
      <c r="BT284" s="130"/>
      <c r="CD284" s="130"/>
      <c r="CN284" s="130"/>
      <c r="CX284" s="130"/>
      <c r="DH284" s="130"/>
      <c r="DR284" s="130"/>
      <c r="EB284" s="130"/>
      <c r="EL284" s="130"/>
      <c r="EV284" s="130"/>
      <c r="FF284" s="130"/>
      <c r="FP284" s="130"/>
      <c r="FZ284" s="130"/>
      <c r="GJ284" s="130"/>
      <c r="GT284" s="130"/>
      <c r="HD284" s="130"/>
      <c r="HN284" s="130"/>
      <c r="HX284" s="130"/>
      <c r="IH284" s="130"/>
    </row>
    <row xmlns:x14ac="http://schemas.microsoft.com/office/spreadsheetml/2009/9/ac" r="285" s="3" customFormat="true" x14ac:dyDescent="0.25">
      <c r="A285" s="397"/>
      <c r="B285" s="130"/>
      <c r="L285" s="130"/>
      <c r="V285" s="130"/>
      <c r="AF285" s="130"/>
      <c r="AP285" s="130"/>
      <c r="AZ285" s="130"/>
      <c r="BA285" s="130"/>
      <c r="BB285" s="130"/>
      <c r="BC285" s="130"/>
      <c r="BD285" s="130"/>
      <c r="BE285" s="130"/>
      <c r="BF285" s="130"/>
      <c r="BG285" s="130"/>
      <c r="BJ285" s="130"/>
      <c r="BT285" s="130"/>
      <c r="CD285" s="130"/>
      <c r="CN285" s="130"/>
      <c r="CX285" s="130"/>
      <c r="DH285" s="130"/>
      <c r="DR285" s="130"/>
      <c r="EB285" s="130"/>
      <c r="EL285" s="130"/>
      <c r="EV285" s="130"/>
      <c r="FF285" s="130"/>
      <c r="FP285" s="130"/>
      <c r="FZ285" s="130"/>
      <c r="GJ285" s="130"/>
      <c r="GT285" s="130"/>
      <c r="HD285" s="130"/>
      <c r="HN285" s="130"/>
      <c r="HX285" s="130"/>
      <c r="IH285" s="130"/>
    </row>
    <row xmlns:x14ac="http://schemas.microsoft.com/office/spreadsheetml/2009/9/ac" r="286" s="3" customFormat="true" x14ac:dyDescent="0.25">
      <c r="A286" s="397"/>
      <c r="B286" s="130"/>
      <c r="L286" s="130"/>
      <c r="V286" s="130"/>
      <c r="AF286" s="130"/>
      <c r="AP286" s="130"/>
      <c r="AZ286" s="130"/>
      <c r="BA286" s="130"/>
      <c r="BB286" s="130"/>
      <c r="BC286" s="130"/>
      <c r="BD286" s="130"/>
      <c r="BE286" s="130"/>
      <c r="BF286" s="130"/>
      <c r="BG286" s="130"/>
      <c r="BJ286" s="130"/>
      <c r="BT286" s="130"/>
      <c r="CD286" s="130"/>
      <c r="CN286" s="130"/>
      <c r="CX286" s="130"/>
      <c r="DH286" s="130"/>
      <c r="DR286" s="130"/>
      <c r="EB286" s="130"/>
      <c r="EL286" s="130"/>
      <c r="EV286" s="130"/>
      <c r="FF286" s="130"/>
      <c r="FP286" s="130"/>
      <c r="FZ286" s="130"/>
      <c r="GJ286" s="130"/>
      <c r="GT286" s="130"/>
      <c r="HD286" s="130"/>
      <c r="HN286" s="130"/>
      <c r="HX286" s="130"/>
      <c r="IH286" s="130"/>
    </row>
    <row xmlns:x14ac="http://schemas.microsoft.com/office/spreadsheetml/2009/9/ac" r="287" s="3" customFormat="true" x14ac:dyDescent="0.25">
      <c r="A287" s="397"/>
      <c r="B287" s="130"/>
      <c r="L287" s="130"/>
      <c r="V287" s="130"/>
      <c r="AF287" s="130"/>
      <c r="AP287" s="130"/>
      <c r="AZ287" s="130"/>
      <c r="BA287" s="130"/>
      <c r="BB287" s="130"/>
      <c r="BC287" s="130"/>
      <c r="BD287" s="130"/>
      <c r="BE287" s="130"/>
      <c r="BF287" s="130"/>
      <c r="BG287" s="130"/>
      <c r="BJ287" s="130"/>
      <c r="BT287" s="130"/>
      <c r="CD287" s="130"/>
      <c r="CN287" s="130"/>
      <c r="CX287" s="130"/>
      <c r="DH287" s="130"/>
      <c r="DR287" s="130"/>
      <c r="EB287" s="130"/>
      <c r="EL287" s="130"/>
      <c r="EV287" s="130"/>
      <c r="FF287" s="130"/>
      <c r="FP287" s="130"/>
      <c r="FZ287" s="130"/>
      <c r="GJ287" s="130"/>
      <c r="GT287" s="130"/>
      <c r="HD287" s="130"/>
      <c r="HN287" s="130"/>
      <c r="HX287" s="130"/>
      <c r="IH287" s="130"/>
    </row>
    <row xmlns:x14ac="http://schemas.microsoft.com/office/spreadsheetml/2009/9/ac" r="288" s="3" customFormat="true" x14ac:dyDescent="0.25">
      <c r="A288" s="397"/>
      <c r="B288" s="130"/>
      <c r="L288" s="130"/>
      <c r="V288" s="130"/>
      <c r="AF288" s="130"/>
      <c r="AP288" s="130"/>
      <c r="AZ288" s="130"/>
      <c r="BA288" s="130"/>
      <c r="BB288" s="130"/>
      <c r="BC288" s="130"/>
      <c r="BD288" s="130"/>
      <c r="BE288" s="130"/>
      <c r="BF288" s="130"/>
      <c r="BG288" s="130"/>
      <c r="BJ288" s="130"/>
      <c r="BT288" s="130"/>
      <c r="CD288" s="130"/>
      <c r="CN288" s="130"/>
      <c r="CX288" s="130"/>
      <c r="DH288" s="130"/>
      <c r="DR288" s="130"/>
      <c r="EB288" s="130"/>
      <c r="EL288" s="130"/>
      <c r="EV288" s="130"/>
      <c r="FF288" s="130"/>
      <c r="FP288" s="130"/>
      <c r="FZ288" s="130"/>
      <c r="GJ288" s="130"/>
      <c r="GT288" s="130"/>
      <c r="HD288" s="130"/>
      <c r="HN288" s="130"/>
      <c r="HX288" s="130"/>
      <c r="IH288" s="130"/>
    </row>
    <row xmlns:x14ac="http://schemas.microsoft.com/office/spreadsheetml/2009/9/ac" r="289" s="3" customFormat="true" x14ac:dyDescent="0.25">
      <c r="A289" s="397"/>
      <c r="B289" s="130"/>
      <c r="L289" s="130"/>
      <c r="V289" s="130"/>
      <c r="AF289" s="130"/>
      <c r="AP289" s="130"/>
      <c r="AZ289" s="130"/>
      <c r="BA289" s="130"/>
      <c r="BB289" s="130"/>
      <c r="BC289" s="130"/>
      <c r="BD289" s="130"/>
      <c r="BE289" s="130"/>
      <c r="BF289" s="130"/>
      <c r="BG289" s="130"/>
      <c r="BJ289" s="130"/>
      <c r="BT289" s="130"/>
      <c r="CD289" s="130"/>
      <c r="CN289" s="130"/>
      <c r="CX289" s="130"/>
      <c r="DH289" s="130"/>
      <c r="DR289" s="130"/>
      <c r="EB289" s="130"/>
      <c r="EL289" s="130"/>
      <c r="EV289" s="130"/>
      <c r="FF289" s="130"/>
      <c r="FP289" s="130"/>
      <c r="FZ289" s="130"/>
      <c r="GJ289" s="130"/>
      <c r="GT289" s="130"/>
      <c r="HD289" s="130"/>
      <c r="HN289" s="130"/>
      <c r="HX289" s="130"/>
      <c r="IH289" s="130"/>
    </row>
    <row xmlns:x14ac="http://schemas.microsoft.com/office/spreadsheetml/2009/9/ac" r="290" s="3" customFormat="true" x14ac:dyDescent="0.25">
      <c r="A290" s="397"/>
      <c r="B290" s="130"/>
      <c r="L290" s="130"/>
      <c r="V290" s="130"/>
      <c r="AF290" s="130"/>
      <c r="AP290" s="130"/>
      <c r="AZ290" s="130"/>
      <c r="BA290" s="130"/>
      <c r="BB290" s="130"/>
      <c r="BC290" s="130"/>
      <c r="BD290" s="130"/>
      <c r="BE290" s="130"/>
      <c r="BF290" s="130"/>
      <c r="BG290" s="130"/>
      <c r="BJ290" s="130"/>
      <c r="BT290" s="130"/>
      <c r="CD290" s="130"/>
      <c r="CN290" s="130"/>
      <c r="CX290" s="130"/>
      <c r="DH290" s="130"/>
      <c r="DR290" s="130"/>
      <c r="EB290" s="130"/>
      <c r="EL290" s="130"/>
      <c r="EV290" s="130"/>
      <c r="FF290" s="130"/>
      <c r="FP290" s="130"/>
      <c r="FZ290" s="130"/>
      <c r="GJ290" s="130"/>
      <c r="GT290" s="130"/>
      <c r="HD290" s="130"/>
      <c r="HN290" s="130"/>
      <c r="HX290" s="130"/>
      <c r="IH290" s="130"/>
    </row>
    <row xmlns:x14ac="http://schemas.microsoft.com/office/spreadsheetml/2009/9/ac" r="291" s="3" customFormat="true" x14ac:dyDescent="0.25">
      <c r="A291" s="397"/>
      <c r="B291" s="130"/>
      <c r="L291" s="130"/>
      <c r="V291" s="130"/>
      <c r="AF291" s="130"/>
      <c r="AP291" s="130"/>
      <c r="AZ291" s="130"/>
      <c r="BA291" s="130"/>
      <c r="BB291" s="130"/>
      <c r="BC291" s="130"/>
      <c r="BD291" s="130"/>
      <c r="BE291" s="130"/>
      <c r="BF291" s="130"/>
      <c r="BG291" s="130"/>
      <c r="BJ291" s="130"/>
      <c r="BT291" s="130"/>
      <c r="CD291" s="130"/>
      <c r="CN291" s="130"/>
      <c r="CX291" s="130"/>
      <c r="DH291" s="130"/>
      <c r="DR291" s="130"/>
      <c r="EB291" s="130"/>
      <c r="EL291" s="130"/>
      <c r="EV291" s="130"/>
      <c r="FF291" s="130"/>
      <c r="FP291" s="130"/>
      <c r="FZ291" s="130"/>
      <c r="GJ291" s="130"/>
      <c r="GT291" s="130"/>
      <c r="HD291" s="130"/>
      <c r="HN291" s="130"/>
      <c r="HX291" s="130"/>
      <c r="IH291" s="130"/>
    </row>
    <row xmlns:x14ac="http://schemas.microsoft.com/office/spreadsheetml/2009/9/ac" r="292" s="3" customFormat="true" x14ac:dyDescent="0.25">
      <c r="A292" s="397"/>
      <c r="B292" s="130"/>
      <c r="L292" s="130"/>
      <c r="V292" s="130"/>
      <c r="AF292" s="130"/>
      <c r="AP292" s="130"/>
      <c r="AZ292" s="130"/>
      <c r="BA292" s="130"/>
      <c r="BB292" s="130"/>
      <c r="BC292" s="130"/>
      <c r="BD292" s="130"/>
      <c r="BE292" s="130"/>
      <c r="BF292" s="130"/>
      <c r="BG292" s="130"/>
      <c r="BJ292" s="130"/>
      <c r="BT292" s="130"/>
      <c r="CD292" s="130"/>
      <c r="CN292" s="130"/>
      <c r="CX292" s="130"/>
      <c r="DH292" s="130"/>
      <c r="DR292" s="130"/>
      <c r="EB292" s="130"/>
      <c r="EL292" s="130"/>
      <c r="EV292" s="130"/>
      <c r="FF292" s="130"/>
      <c r="FP292" s="130"/>
      <c r="FZ292" s="130"/>
      <c r="GJ292" s="130"/>
      <c r="GT292" s="130"/>
      <c r="HD292" s="130"/>
      <c r="HN292" s="130"/>
      <c r="HX292" s="130"/>
      <c r="IH292" s="130"/>
    </row>
    <row xmlns:x14ac="http://schemas.microsoft.com/office/spreadsheetml/2009/9/ac" r="293" s="3" customFormat="true" x14ac:dyDescent="0.25">
      <c r="A293" s="397"/>
      <c r="B293" s="130"/>
      <c r="L293" s="130"/>
      <c r="V293" s="130"/>
      <c r="AF293" s="130"/>
      <c r="AP293" s="130"/>
      <c r="AZ293" s="130"/>
      <c r="BA293" s="130"/>
      <c r="BB293" s="130"/>
      <c r="BC293" s="130"/>
      <c r="BD293" s="130"/>
      <c r="BE293" s="130"/>
      <c r="BF293" s="130"/>
      <c r="BG293" s="130"/>
      <c r="BJ293" s="130"/>
      <c r="BT293" s="130"/>
      <c r="CD293" s="130"/>
      <c r="CN293" s="130"/>
      <c r="CX293" s="130"/>
      <c r="DH293" s="130"/>
      <c r="DR293" s="130"/>
      <c r="EB293" s="130"/>
      <c r="EL293" s="130"/>
      <c r="EV293" s="130"/>
      <c r="FF293" s="130"/>
      <c r="FP293" s="130"/>
      <c r="FZ293" s="130"/>
      <c r="GJ293" s="130"/>
      <c r="GT293" s="130"/>
      <c r="HD293" s="130"/>
      <c r="HN293" s="130"/>
      <c r="HX293" s="130"/>
      <c r="IH293" s="130"/>
    </row>
    <row xmlns:x14ac="http://schemas.microsoft.com/office/spreadsheetml/2009/9/ac" r="294" s="3" customFormat="true" x14ac:dyDescent="0.25">
      <c r="A294" s="397"/>
      <c r="B294" s="130"/>
      <c r="L294" s="130"/>
      <c r="V294" s="130"/>
      <c r="AF294" s="130"/>
      <c r="AP294" s="130"/>
      <c r="AZ294" s="130"/>
      <c r="BA294" s="130"/>
      <c r="BB294" s="130"/>
      <c r="BC294" s="130"/>
      <c r="BD294" s="130"/>
      <c r="BE294" s="130"/>
      <c r="BF294" s="130"/>
      <c r="BG294" s="130"/>
      <c r="BJ294" s="130"/>
      <c r="BT294" s="130"/>
      <c r="CD294" s="130"/>
      <c r="CN294" s="130"/>
      <c r="CX294" s="130"/>
      <c r="DH294" s="130"/>
      <c r="DR294" s="130"/>
      <c r="EB294" s="130"/>
      <c r="EL294" s="130"/>
      <c r="EV294" s="130"/>
      <c r="FF294" s="130"/>
      <c r="FP294" s="130"/>
      <c r="FZ294" s="130"/>
      <c r="GJ294" s="130"/>
      <c r="GT294" s="130"/>
      <c r="HD294" s="130"/>
      <c r="HN294" s="130"/>
      <c r="HX294" s="130"/>
      <c r="IH294" s="130"/>
    </row>
    <row xmlns:x14ac="http://schemas.microsoft.com/office/spreadsheetml/2009/9/ac" r="295" s="3" customFormat="true" x14ac:dyDescent="0.25">
      <c r="A295" s="397"/>
      <c r="B295" s="130"/>
      <c r="L295" s="130"/>
      <c r="V295" s="130"/>
      <c r="AF295" s="130"/>
      <c r="AP295" s="130"/>
      <c r="AZ295" s="130"/>
      <c r="BA295" s="130"/>
      <c r="BB295" s="130"/>
      <c r="BC295" s="130"/>
      <c r="BD295" s="130"/>
      <c r="BE295" s="130"/>
      <c r="BF295" s="130"/>
      <c r="BG295" s="130"/>
      <c r="BJ295" s="130"/>
      <c r="BT295" s="130"/>
      <c r="CD295" s="130"/>
      <c r="CN295" s="130"/>
      <c r="CX295" s="130"/>
      <c r="DH295" s="130"/>
      <c r="DR295" s="130"/>
      <c r="EB295" s="130"/>
      <c r="EL295" s="130"/>
      <c r="EV295" s="130"/>
      <c r="FF295" s="130"/>
      <c r="FP295" s="130"/>
      <c r="FZ295" s="130"/>
      <c r="GJ295" s="130"/>
      <c r="GT295" s="130"/>
      <c r="HD295" s="130"/>
      <c r="HN295" s="130"/>
      <c r="HX295" s="130"/>
      <c r="IH295" s="130"/>
    </row>
    <row xmlns:x14ac="http://schemas.microsoft.com/office/spreadsheetml/2009/9/ac" r="296" s="3" customFormat="true" x14ac:dyDescent="0.25">
      <c r="A296" s="397"/>
      <c r="B296" s="130"/>
      <c r="L296" s="130"/>
      <c r="V296" s="130"/>
      <c r="AF296" s="130"/>
      <c r="AP296" s="130"/>
      <c r="AZ296" s="130"/>
      <c r="BA296" s="130"/>
      <c r="BB296" s="130"/>
      <c r="BC296" s="130"/>
      <c r="BD296" s="130"/>
      <c r="BE296" s="130"/>
      <c r="BF296" s="130"/>
      <c r="BG296" s="130"/>
      <c r="BJ296" s="130"/>
      <c r="BT296" s="130"/>
      <c r="CD296" s="130"/>
      <c r="CN296" s="130"/>
      <c r="CX296" s="130"/>
      <c r="DH296" s="130"/>
      <c r="DR296" s="130"/>
      <c r="EB296" s="130"/>
      <c r="EL296" s="130"/>
      <c r="EV296" s="130"/>
      <c r="FF296" s="130"/>
      <c r="FP296" s="130"/>
      <c r="FZ296" s="130"/>
      <c r="GJ296" s="130"/>
      <c r="GT296" s="130"/>
      <c r="HD296" s="130"/>
      <c r="HN296" s="130"/>
      <c r="HX296" s="130"/>
      <c r="IH296" s="130"/>
    </row>
    <row xmlns:x14ac="http://schemas.microsoft.com/office/spreadsheetml/2009/9/ac" r="297" s="3" customFormat="true" x14ac:dyDescent="0.25">
      <c r="A297" s="397"/>
      <c r="B297" s="130"/>
      <c r="L297" s="130"/>
      <c r="V297" s="130"/>
      <c r="AF297" s="130"/>
      <c r="AP297" s="130"/>
      <c r="AZ297" s="130"/>
      <c r="BA297" s="130"/>
      <c r="BB297" s="130"/>
      <c r="BC297" s="130"/>
      <c r="BD297" s="130"/>
      <c r="BE297" s="130"/>
      <c r="BF297" s="130"/>
      <c r="BG297" s="130"/>
      <c r="BJ297" s="130"/>
      <c r="BT297" s="130"/>
      <c r="CD297" s="130"/>
      <c r="CN297" s="130"/>
      <c r="CX297" s="130"/>
      <c r="DH297" s="130"/>
      <c r="DR297" s="130"/>
      <c r="EB297" s="130"/>
      <c r="EL297" s="130"/>
      <c r="EV297" s="130"/>
      <c r="FF297" s="130"/>
      <c r="FP297" s="130"/>
      <c r="FZ297" s="130"/>
      <c r="GJ297" s="130"/>
      <c r="GT297" s="130"/>
      <c r="HD297" s="130"/>
      <c r="HN297" s="130"/>
      <c r="HX297" s="130"/>
      <c r="IH297" s="130"/>
    </row>
    <row xmlns:x14ac="http://schemas.microsoft.com/office/spreadsheetml/2009/9/ac" r="298" s="3" customFormat="true" x14ac:dyDescent="0.25">
      <c r="A298" s="397"/>
      <c r="B298" s="130"/>
      <c r="L298" s="130"/>
      <c r="V298" s="130"/>
      <c r="AF298" s="130"/>
      <c r="AP298" s="130"/>
      <c r="AZ298" s="130"/>
      <c r="BA298" s="130"/>
      <c r="BB298" s="130"/>
      <c r="BC298" s="130"/>
      <c r="BD298" s="130"/>
      <c r="BE298" s="130"/>
      <c r="BF298" s="130"/>
      <c r="BG298" s="130"/>
      <c r="BJ298" s="130"/>
      <c r="BT298" s="130"/>
      <c r="CD298" s="130"/>
      <c r="CN298" s="130"/>
      <c r="CX298" s="130"/>
      <c r="DH298" s="130"/>
      <c r="DR298" s="130"/>
      <c r="EB298" s="130"/>
      <c r="EL298" s="130"/>
      <c r="EV298" s="130"/>
      <c r="FF298" s="130"/>
      <c r="FP298" s="130"/>
      <c r="FZ298" s="130"/>
      <c r="GJ298" s="130"/>
      <c r="GT298" s="130"/>
      <c r="HD298" s="130"/>
      <c r="HN298" s="130"/>
      <c r="HX298" s="130"/>
      <c r="IH298" s="130"/>
    </row>
    <row xmlns:x14ac="http://schemas.microsoft.com/office/spreadsheetml/2009/9/ac" r="299" s="3" customFormat="true" x14ac:dyDescent="0.25">
      <c r="A299" s="397"/>
      <c r="B299" s="130"/>
      <c r="L299" s="130"/>
      <c r="V299" s="130"/>
      <c r="AF299" s="130"/>
      <c r="AP299" s="130"/>
      <c r="AZ299" s="130"/>
      <c r="BA299" s="130"/>
      <c r="BB299" s="130"/>
      <c r="BC299" s="130"/>
      <c r="BD299" s="130"/>
      <c r="BE299" s="130"/>
      <c r="BF299" s="130"/>
      <c r="BG299" s="130"/>
      <c r="BJ299" s="130"/>
      <c r="BT299" s="130"/>
      <c r="CD299" s="130"/>
      <c r="CN299" s="130"/>
      <c r="CX299" s="130"/>
      <c r="DH299" s="130"/>
      <c r="DR299" s="130"/>
      <c r="EB299" s="130"/>
      <c r="EL299" s="130"/>
      <c r="EV299" s="130"/>
      <c r="FF299" s="130"/>
      <c r="FP299" s="130"/>
      <c r="FZ299" s="130"/>
      <c r="GJ299" s="130"/>
      <c r="GT299" s="130"/>
      <c r="HD299" s="130"/>
      <c r="HN299" s="130"/>
      <c r="HX299" s="130"/>
      <c r="IH299" s="130"/>
    </row>
    <row xmlns:x14ac="http://schemas.microsoft.com/office/spreadsheetml/2009/9/ac" r="300" s="3" customFormat="true" x14ac:dyDescent="0.25">
      <c r="A300" s="397"/>
      <c r="B300" s="130"/>
      <c r="L300" s="130"/>
      <c r="V300" s="130"/>
      <c r="AF300" s="130"/>
      <c r="AP300" s="130"/>
      <c r="AZ300" s="130"/>
      <c r="BA300" s="130"/>
      <c r="BB300" s="130"/>
      <c r="BC300" s="130"/>
      <c r="BD300" s="130"/>
      <c r="BE300" s="130"/>
      <c r="BF300" s="130"/>
      <c r="BG300" s="130"/>
      <c r="BJ300" s="130"/>
      <c r="BT300" s="130"/>
      <c r="CD300" s="130"/>
      <c r="CN300" s="130"/>
      <c r="CX300" s="130"/>
      <c r="DH300" s="130"/>
      <c r="DR300" s="130"/>
      <c r="EB300" s="130"/>
      <c r="EL300" s="130"/>
      <c r="EV300" s="130"/>
      <c r="FF300" s="130"/>
      <c r="FP300" s="130"/>
      <c r="FZ300" s="130"/>
      <c r="GJ300" s="130"/>
      <c r="GT300" s="130"/>
      <c r="HD300" s="130"/>
      <c r="HN300" s="130"/>
      <c r="HX300" s="130"/>
      <c r="IH300" s="130"/>
    </row>
    <row xmlns:x14ac="http://schemas.microsoft.com/office/spreadsheetml/2009/9/ac" r="301" s="3" customFormat="true" x14ac:dyDescent="0.25">
      <c r="A301" s="397"/>
      <c r="B301" s="130"/>
      <c r="L301" s="130"/>
      <c r="V301" s="130"/>
      <c r="AF301" s="130"/>
      <c r="AP301" s="130"/>
      <c r="AZ301" s="130"/>
      <c r="BA301" s="130"/>
      <c r="BB301" s="130"/>
      <c r="BC301" s="130"/>
      <c r="BD301" s="130"/>
      <c r="BE301" s="130"/>
      <c r="BF301" s="130"/>
      <c r="BG301" s="130"/>
      <c r="BJ301" s="130"/>
      <c r="BT301" s="130"/>
      <c r="CD301" s="130"/>
      <c r="CN301" s="130"/>
      <c r="CX301" s="130"/>
      <c r="DH301" s="130"/>
      <c r="DR301" s="130"/>
      <c r="EB301" s="130"/>
      <c r="EL301" s="130"/>
      <c r="EV301" s="130"/>
      <c r="FF301" s="130"/>
      <c r="FP301" s="130"/>
      <c r="FZ301" s="130"/>
      <c r="GJ301" s="130"/>
      <c r="GT301" s="130"/>
      <c r="HD301" s="130"/>
      <c r="HN301" s="130"/>
      <c r="HX301" s="130"/>
      <c r="IH301" s="130"/>
    </row>
    <row xmlns:x14ac="http://schemas.microsoft.com/office/spreadsheetml/2009/9/ac" r="302" s="3" customFormat="true" x14ac:dyDescent="0.25">
      <c r="A302" s="397"/>
      <c r="B302" s="130"/>
      <c r="L302" s="130"/>
      <c r="V302" s="130"/>
      <c r="AF302" s="130"/>
      <c r="AP302" s="130"/>
      <c r="AZ302" s="130"/>
      <c r="BA302" s="130"/>
      <c r="BB302" s="130"/>
      <c r="BC302" s="130"/>
      <c r="BD302" s="130"/>
      <c r="BE302" s="130"/>
      <c r="BF302" s="130"/>
      <c r="BG302" s="130"/>
      <c r="BJ302" s="130"/>
      <c r="BT302" s="130"/>
      <c r="CD302" s="130"/>
      <c r="CN302" s="130"/>
      <c r="CX302" s="130"/>
      <c r="DH302" s="130"/>
      <c r="DR302" s="130"/>
      <c r="EB302" s="130"/>
      <c r="EL302" s="130"/>
      <c r="EV302" s="130"/>
      <c r="FF302" s="130"/>
      <c r="FP302" s="130"/>
      <c r="FZ302" s="130"/>
      <c r="GJ302" s="130"/>
      <c r="GT302" s="130"/>
      <c r="HD302" s="130"/>
      <c r="HN302" s="130"/>
      <c r="HX302" s="130"/>
      <c r="IH302" s="130"/>
    </row>
    <row xmlns:x14ac="http://schemas.microsoft.com/office/spreadsheetml/2009/9/ac" r="303" s="3" customFormat="true" x14ac:dyDescent="0.25">
      <c r="A303" s="397"/>
      <c r="B303" s="130"/>
      <c r="L303" s="130"/>
      <c r="V303" s="130"/>
      <c r="AF303" s="130"/>
      <c r="AP303" s="130"/>
      <c r="AZ303" s="130"/>
      <c r="BA303" s="130"/>
      <c r="BB303" s="130"/>
      <c r="BC303" s="130"/>
      <c r="BD303" s="130"/>
      <c r="BE303" s="130"/>
      <c r="BF303" s="130"/>
      <c r="BG303" s="130"/>
      <c r="BJ303" s="130"/>
      <c r="BT303" s="130"/>
      <c r="CD303" s="130"/>
      <c r="CN303" s="130"/>
      <c r="CX303" s="130"/>
      <c r="DH303" s="130"/>
      <c r="DR303" s="130"/>
      <c r="EB303" s="130"/>
      <c r="EL303" s="130"/>
      <c r="EV303" s="130"/>
      <c r="FF303" s="130"/>
      <c r="FP303" s="130"/>
      <c r="FZ303" s="130"/>
      <c r="GJ303" s="130"/>
      <c r="GT303" s="130"/>
      <c r="HD303" s="130"/>
      <c r="HN303" s="130"/>
      <c r="HX303" s="130"/>
      <c r="IH303" s="130"/>
    </row>
    <row xmlns:x14ac="http://schemas.microsoft.com/office/spreadsheetml/2009/9/ac" r="304" s="3" customFormat="true" x14ac:dyDescent="0.25">
      <c r="A304" s="397"/>
      <c r="B304" s="130"/>
      <c r="L304" s="130"/>
      <c r="V304" s="130"/>
      <c r="AF304" s="130"/>
      <c r="AP304" s="130"/>
      <c r="AZ304" s="130"/>
      <c r="BA304" s="130"/>
      <c r="BB304" s="130"/>
      <c r="BC304" s="130"/>
      <c r="BD304" s="130"/>
      <c r="BE304" s="130"/>
      <c r="BF304" s="130"/>
      <c r="BG304" s="130"/>
      <c r="BJ304" s="130"/>
      <c r="BT304" s="130"/>
      <c r="CD304" s="130"/>
      <c r="CN304" s="130"/>
      <c r="CX304" s="130"/>
      <c r="DH304" s="130"/>
      <c r="DR304" s="130"/>
      <c r="EB304" s="130"/>
      <c r="EL304" s="130"/>
      <c r="EV304" s="130"/>
      <c r="FF304" s="130"/>
      <c r="FP304" s="130"/>
      <c r="FZ304" s="130"/>
      <c r="GJ304" s="130"/>
      <c r="GT304" s="130"/>
      <c r="HD304" s="130"/>
      <c r="HN304" s="130"/>
      <c r="HX304" s="130"/>
      <c r="IH304" s="130"/>
    </row>
    <row xmlns:x14ac="http://schemas.microsoft.com/office/spreadsheetml/2009/9/ac" r="305" s="3" customFormat="true" x14ac:dyDescent="0.25">
      <c r="A305" s="397"/>
      <c r="B305" s="130"/>
      <c r="L305" s="130"/>
      <c r="V305" s="130"/>
      <c r="AF305" s="130"/>
      <c r="AP305" s="130"/>
      <c r="AZ305" s="130"/>
      <c r="BA305" s="130"/>
      <c r="BB305" s="130"/>
      <c r="BC305" s="130"/>
      <c r="BD305" s="130"/>
      <c r="BE305" s="130"/>
      <c r="BF305" s="130"/>
      <c r="BG305" s="130"/>
      <c r="BJ305" s="130"/>
      <c r="BT305" s="130"/>
      <c r="CD305" s="130"/>
      <c r="CN305" s="130"/>
      <c r="CX305" s="130"/>
      <c r="DH305" s="130"/>
      <c r="DR305" s="130"/>
      <c r="EB305" s="130"/>
      <c r="EL305" s="130"/>
      <c r="EV305" s="130"/>
      <c r="FF305" s="130"/>
      <c r="FP305" s="130"/>
      <c r="FZ305" s="130"/>
      <c r="GJ305" s="130"/>
      <c r="GT305" s="130"/>
      <c r="HD305" s="130"/>
      <c r="HN305" s="130"/>
      <c r="HX305" s="130"/>
      <c r="IH305" s="130"/>
    </row>
    <row xmlns:x14ac="http://schemas.microsoft.com/office/spreadsheetml/2009/9/ac" r="306" s="3" customFormat="true" x14ac:dyDescent="0.25">
      <c r="A306" s="397"/>
      <c r="B306" s="130"/>
      <c r="L306" s="130"/>
      <c r="V306" s="130"/>
      <c r="AF306" s="130"/>
      <c r="AP306" s="130"/>
      <c r="AZ306" s="130"/>
      <c r="BA306" s="130"/>
      <c r="BB306" s="130"/>
      <c r="BC306" s="130"/>
      <c r="BD306" s="130"/>
      <c r="BE306" s="130"/>
      <c r="BF306" s="130"/>
      <c r="BG306" s="130"/>
      <c r="BJ306" s="130"/>
      <c r="BT306" s="130"/>
      <c r="CD306" s="130"/>
      <c r="CN306" s="130"/>
      <c r="CX306" s="130"/>
      <c r="DH306" s="130"/>
      <c r="DR306" s="130"/>
      <c r="EB306" s="130"/>
      <c r="EL306" s="130"/>
      <c r="EV306" s="130"/>
      <c r="FF306" s="130"/>
      <c r="FP306" s="130"/>
      <c r="FZ306" s="130"/>
      <c r="GJ306" s="130"/>
      <c r="GT306" s="130"/>
      <c r="HD306" s="130"/>
      <c r="HN306" s="130"/>
      <c r="HX306" s="130"/>
      <c r="IH306" s="130"/>
    </row>
    <row xmlns:x14ac="http://schemas.microsoft.com/office/spreadsheetml/2009/9/ac" r="307" s="3" customFormat="true" x14ac:dyDescent="0.25">
      <c r="A307" s="397"/>
      <c r="B307" s="130"/>
      <c r="L307" s="130"/>
      <c r="V307" s="130"/>
      <c r="AF307" s="130"/>
      <c r="AP307" s="130"/>
      <c r="AZ307" s="130"/>
      <c r="BA307" s="130"/>
      <c r="BB307" s="130"/>
      <c r="BC307" s="130"/>
      <c r="BD307" s="130"/>
      <c r="BE307" s="130"/>
      <c r="BF307" s="130"/>
      <c r="BG307" s="130"/>
      <c r="BJ307" s="130"/>
      <c r="BT307" s="130"/>
      <c r="CD307" s="130"/>
      <c r="CN307" s="130"/>
      <c r="CX307" s="130"/>
      <c r="DH307" s="130"/>
      <c r="DR307" s="130"/>
      <c r="EB307" s="130"/>
      <c r="EL307" s="130"/>
      <c r="EV307" s="130"/>
      <c r="FF307" s="130"/>
      <c r="FP307" s="130"/>
      <c r="FZ307" s="130"/>
      <c r="GJ307" s="130"/>
      <c r="GT307" s="130"/>
      <c r="HD307" s="130"/>
      <c r="HN307" s="130"/>
      <c r="HX307" s="130"/>
      <c r="IH307" s="130"/>
    </row>
    <row xmlns:x14ac="http://schemas.microsoft.com/office/spreadsheetml/2009/9/ac" r="308" s="3" customFormat="true" x14ac:dyDescent="0.25">
      <c r="A308" s="397"/>
      <c r="B308" s="130"/>
      <c r="L308" s="130"/>
      <c r="V308" s="130"/>
      <c r="AF308" s="130"/>
      <c r="AP308" s="130"/>
      <c r="AZ308" s="130"/>
      <c r="BA308" s="130"/>
      <c r="BB308" s="130"/>
      <c r="BC308" s="130"/>
      <c r="BD308" s="130"/>
      <c r="BE308" s="130"/>
      <c r="BF308" s="130"/>
      <c r="BG308" s="130"/>
      <c r="BJ308" s="130"/>
      <c r="BT308" s="130"/>
      <c r="CD308" s="130"/>
      <c r="CN308" s="130"/>
      <c r="CX308" s="130"/>
      <c r="DH308" s="130"/>
      <c r="DR308" s="130"/>
      <c r="EB308" s="130"/>
      <c r="EL308" s="130"/>
      <c r="EV308" s="130"/>
      <c r="FF308" s="130"/>
      <c r="FP308" s="130"/>
      <c r="FZ308" s="130"/>
      <c r="GJ308" s="130"/>
      <c r="GT308" s="130"/>
      <c r="HD308" s="130"/>
      <c r="HN308" s="130"/>
      <c r="HX308" s="130"/>
      <c r="IH308" s="130"/>
    </row>
    <row xmlns:x14ac="http://schemas.microsoft.com/office/spreadsheetml/2009/9/ac" r="309" s="3" customFormat="true" x14ac:dyDescent="0.25">
      <c r="A309" s="397"/>
      <c r="B309" s="130"/>
      <c r="L309" s="130"/>
      <c r="V309" s="130"/>
      <c r="AF309" s="130"/>
      <c r="AP309" s="130"/>
      <c r="AZ309" s="130"/>
      <c r="BA309" s="130"/>
      <c r="BB309" s="130"/>
      <c r="BC309" s="130"/>
      <c r="BD309" s="130"/>
      <c r="BE309" s="130"/>
      <c r="BF309" s="130"/>
      <c r="BG309" s="130"/>
      <c r="BJ309" s="130"/>
      <c r="BT309" s="130"/>
      <c r="CD309" s="130"/>
      <c r="CN309" s="130"/>
      <c r="CX309" s="130"/>
      <c r="DH309" s="130"/>
      <c r="DR309" s="130"/>
      <c r="EB309" s="130"/>
      <c r="EL309" s="130"/>
      <c r="EV309" s="130"/>
      <c r="FF309" s="130"/>
      <c r="FP309" s="130"/>
      <c r="FZ309" s="130"/>
      <c r="GJ309" s="130"/>
      <c r="GT309" s="130"/>
      <c r="HD309" s="130"/>
      <c r="HN309" s="130"/>
      <c r="HX309" s="130"/>
      <c r="IH309" s="130"/>
    </row>
    <row xmlns:x14ac="http://schemas.microsoft.com/office/spreadsheetml/2009/9/ac" r="310" s="3" customFormat="true" x14ac:dyDescent="0.25">
      <c r="A310" s="397"/>
      <c r="B310" s="130"/>
      <c r="L310" s="130"/>
      <c r="V310" s="130"/>
      <c r="AF310" s="130"/>
      <c r="AP310" s="130"/>
      <c r="AZ310" s="130"/>
      <c r="BA310" s="130"/>
      <c r="BB310" s="130"/>
      <c r="BC310" s="130"/>
      <c r="BD310" s="130"/>
      <c r="BE310" s="130"/>
      <c r="BF310" s="130"/>
      <c r="BG310" s="130"/>
      <c r="BJ310" s="130"/>
      <c r="BT310" s="130"/>
      <c r="CD310" s="130"/>
      <c r="CN310" s="130"/>
      <c r="CX310" s="130"/>
      <c r="DH310" s="130"/>
      <c r="DR310" s="130"/>
      <c r="EB310" s="130"/>
      <c r="EL310" s="130"/>
      <c r="EV310" s="130"/>
      <c r="FF310" s="130"/>
      <c r="FP310" s="130"/>
      <c r="FZ310" s="130"/>
      <c r="GJ310" s="130"/>
      <c r="GT310" s="130"/>
      <c r="HD310" s="130"/>
      <c r="HN310" s="130"/>
      <c r="HX310" s="130"/>
      <c r="IH310" s="130"/>
    </row>
    <row xmlns:x14ac="http://schemas.microsoft.com/office/spreadsheetml/2009/9/ac" r="311" s="3" customFormat="true" x14ac:dyDescent="0.25">
      <c r="A311" s="397"/>
      <c r="B311" s="130"/>
      <c r="L311" s="130"/>
      <c r="V311" s="130"/>
      <c r="AF311" s="130"/>
      <c r="AP311" s="130"/>
      <c r="AZ311" s="130"/>
      <c r="BA311" s="130"/>
      <c r="BB311" s="130"/>
      <c r="BC311" s="130"/>
      <c r="BD311" s="130"/>
      <c r="BE311" s="130"/>
      <c r="BF311" s="130"/>
      <c r="BG311" s="130"/>
      <c r="BJ311" s="130"/>
      <c r="BT311" s="130"/>
      <c r="CD311" s="130"/>
      <c r="CN311" s="130"/>
      <c r="CX311" s="130"/>
      <c r="DH311" s="130"/>
      <c r="DR311" s="130"/>
      <c r="EB311" s="130"/>
      <c r="EL311" s="130"/>
      <c r="EV311" s="130"/>
      <c r="FF311" s="130"/>
      <c r="FP311" s="130"/>
      <c r="FZ311" s="130"/>
      <c r="GJ311" s="130"/>
      <c r="GT311" s="130"/>
      <c r="HD311" s="130"/>
      <c r="HN311" s="130"/>
      <c r="HX311" s="130"/>
      <c r="IH311" s="130"/>
    </row>
    <row xmlns:x14ac="http://schemas.microsoft.com/office/spreadsheetml/2009/9/ac" r="312" s="3" customFormat="true" x14ac:dyDescent="0.25">
      <c r="A312" s="397"/>
      <c r="B312" s="130"/>
      <c r="L312" s="130"/>
      <c r="V312" s="130"/>
      <c r="AF312" s="130"/>
      <c r="AP312" s="130"/>
      <c r="AZ312" s="130"/>
      <c r="BA312" s="130"/>
      <c r="BB312" s="130"/>
      <c r="BC312" s="130"/>
      <c r="BD312" s="130"/>
      <c r="BE312" s="130"/>
      <c r="BF312" s="130"/>
      <c r="BG312" s="130"/>
      <c r="BJ312" s="130"/>
      <c r="BT312" s="130"/>
      <c r="CD312" s="130"/>
      <c r="CN312" s="130"/>
      <c r="CX312" s="130"/>
      <c r="DH312" s="130"/>
      <c r="DR312" s="130"/>
      <c r="EB312" s="130"/>
      <c r="EL312" s="130"/>
      <c r="EV312" s="130"/>
      <c r="FF312" s="130"/>
      <c r="FP312" s="130"/>
      <c r="FZ312" s="130"/>
      <c r="GJ312" s="130"/>
      <c r="GT312" s="130"/>
      <c r="HD312" s="130"/>
      <c r="HN312" s="130"/>
      <c r="HX312" s="130"/>
      <c r="IH312" s="130"/>
    </row>
    <row xmlns:x14ac="http://schemas.microsoft.com/office/spreadsheetml/2009/9/ac" r="313" s="3" customFormat="true" x14ac:dyDescent="0.25">
      <c r="A313" s="397"/>
      <c r="B313" s="130"/>
      <c r="L313" s="130"/>
      <c r="V313" s="130"/>
      <c r="AF313" s="130"/>
      <c r="AP313" s="130"/>
      <c r="AZ313" s="130"/>
      <c r="BA313" s="130"/>
      <c r="BB313" s="130"/>
      <c r="BC313" s="130"/>
      <c r="BD313" s="130"/>
      <c r="BE313" s="130"/>
      <c r="BF313" s="130"/>
      <c r="BG313" s="130"/>
      <c r="BJ313" s="130"/>
      <c r="BT313" s="130"/>
      <c r="CD313" s="130"/>
      <c r="CN313" s="130"/>
      <c r="CX313" s="130"/>
      <c r="DH313" s="130"/>
      <c r="DR313" s="130"/>
      <c r="EB313" s="130"/>
      <c r="EL313" s="130"/>
      <c r="EV313" s="130"/>
      <c r="FF313" s="130"/>
      <c r="FP313" s="130"/>
      <c r="FZ313" s="130"/>
      <c r="GJ313" s="130"/>
      <c r="GT313" s="130"/>
      <c r="HD313" s="130"/>
      <c r="HN313" s="130"/>
      <c r="HX313" s="130"/>
      <c r="IH313" s="130"/>
    </row>
    <row xmlns:x14ac="http://schemas.microsoft.com/office/spreadsheetml/2009/9/ac" r="314" s="3" customFormat="true" x14ac:dyDescent="0.25">
      <c r="A314" s="397"/>
      <c r="B314" s="130"/>
      <c r="L314" s="130"/>
      <c r="V314" s="130"/>
      <c r="AF314" s="130"/>
      <c r="AP314" s="130"/>
      <c r="AZ314" s="130"/>
      <c r="BA314" s="130"/>
      <c r="BB314" s="130"/>
      <c r="BC314" s="130"/>
      <c r="BD314" s="130"/>
      <c r="BE314" s="130"/>
      <c r="BF314" s="130"/>
      <c r="BG314" s="130"/>
      <c r="BJ314" s="130"/>
      <c r="BT314" s="130"/>
      <c r="CD314" s="130"/>
      <c r="CN314" s="130"/>
      <c r="CX314" s="130"/>
      <c r="DH314" s="130"/>
      <c r="DR314" s="130"/>
      <c r="EB314" s="130"/>
      <c r="EL314" s="130"/>
      <c r="EV314" s="130"/>
      <c r="FF314" s="130"/>
      <c r="FP314" s="130"/>
      <c r="FZ314" s="130"/>
      <c r="GJ314" s="130"/>
      <c r="GT314" s="130"/>
      <c r="HD314" s="130"/>
      <c r="HN314" s="130"/>
      <c r="HX314" s="130"/>
      <c r="IH314" s="130"/>
    </row>
    <row xmlns:x14ac="http://schemas.microsoft.com/office/spreadsheetml/2009/9/ac" r="315" s="3" customFormat="true" x14ac:dyDescent="0.25">
      <c r="A315" s="397"/>
      <c r="B315" s="130"/>
      <c r="L315" s="130"/>
      <c r="V315" s="130"/>
      <c r="AF315" s="130"/>
      <c r="AP315" s="130"/>
      <c r="AZ315" s="130"/>
      <c r="BA315" s="130"/>
      <c r="BB315" s="130"/>
      <c r="BC315" s="130"/>
      <c r="BD315" s="130"/>
      <c r="BE315" s="130"/>
      <c r="BF315" s="130"/>
      <c r="BG315" s="130"/>
      <c r="BJ315" s="130"/>
      <c r="BT315" s="130"/>
      <c r="CD315" s="130"/>
      <c r="CN315" s="130"/>
      <c r="CX315" s="130"/>
      <c r="DH315" s="130"/>
      <c r="DR315" s="130"/>
      <c r="EB315" s="130"/>
      <c r="EL315" s="130"/>
      <c r="EV315" s="130"/>
      <c r="FF315" s="130"/>
      <c r="FP315" s="130"/>
      <c r="FZ315" s="130"/>
      <c r="GJ315" s="130"/>
      <c r="GT315" s="130"/>
      <c r="HD315" s="130"/>
      <c r="HN315" s="130"/>
      <c r="HX315" s="130"/>
      <c r="IH315" s="130"/>
    </row>
    <row xmlns:x14ac="http://schemas.microsoft.com/office/spreadsheetml/2009/9/ac" r="316" s="3" customFormat="true" x14ac:dyDescent="0.25">
      <c r="A316" s="397"/>
      <c r="B316" s="130"/>
      <c r="L316" s="130"/>
      <c r="V316" s="130"/>
      <c r="AF316" s="130"/>
      <c r="AP316" s="130"/>
      <c r="AZ316" s="130"/>
      <c r="BA316" s="130"/>
      <c r="BB316" s="130"/>
      <c r="BC316" s="130"/>
      <c r="BD316" s="130"/>
      <c r="BE316" s="130"/>
      <c r="BF316" s="130"/>
      <c r="BG316" s="130"/>
      <c r="BJ316" s="130"/>
      <c r="BT316" s="130"/>
      <c r="CD316" s="130"/>
      <c r="CN316" s="130"/>
      <c r="CX316" s="130"/>
      <c r="DH316" s="130"/>
      <c r="DR316" s="130"/>
      <c r="EB316" s="130"/>
      <c r="EL316" s="130"/>
      <c r="EV316" s="130"/>
      <c r="FF316" s="130"/>
      <c r="FP316" s="130"/>
      <c r="FZ316" s="130"/>
      <c r="GJ316" s="130"/>
      <c r="GT316" s="130"/>
      <c r="HD316" s="130"/>
      <c r="HN316" s="130"/>
      <c r="HX316" s="130"/>
      <c r="IH316" s="130"/>
    </row>
    <row xmlns:x14ac="http://schemas.microsoft.com/office/spreadsheetml/2009/9/ac" r="317" s="3" customFormat="true" x14ac:dyDescent="0.25">
      <c r="A317" s="397"/>
      <c r="B317" s="130"/>
      <c r="L317" s="130"/>
      <c r="V317" s="130"/>
      <c r="AF317" s="130"/>
      <c r="AP317" s="130"/>
      <c r="AZ317" s="130"/>
      <c r="BA317" s="130"/>
      <c r="BB317" s="130"/>
      <c r="BC317" s="130"/>
      <c r="BD317" s="130"/>
      <c r="BE317" s="130"/>
      <c r="BF317" s="130"/>
      <c r="BG317" s="130"/>
      <c r="BJ317" s="130"/>
      <c r="BT317" s="130"/>
      <c r="CD317" s="130"/>
      <c r="CN317" s="130"/>
      <c r="CX317" s="130"/>
      <c r="DH317" s="130"/>
      <c r="DR317" s="130"/>
      <c r="EB317" s="130"/>
      <c r="EL317" s="130"/>
      <c r="EV317" s="130"/>
      <c r="FF317" s="130"/>
      <c r="FP317" s="130"/>
      <c r="FZ317" s="130"/>
      <c r="GJ317" s="130"/>
      <c r="GT317" s="130"/>
      <c r="HD317" s="130"/>
      <c r="HN317" s="130"/>
      <c r="HX317" s="130"/>
      <c r="IH317" s="130"/>
    </row>
    <row xmlns:x14ac="http://schemas.microsoft.com/office/spreadsheetml/2009/9/ac" r="318" s="3" customFormat="true" x14ac:dyDescent="0.25">
      <c r="A318" s="397"/>
      <c r="B318" s="130"/>
      <c r="L318" s="130"/>
      <c r="V318" s="130"/>
      <c r="AF318" s="130"/>
      <c r="AP318" s="130"/>
      <c r="AZ318" s="130"/>
      <c r="BA318" s="130"/>
      <c r="BB318" s="130"/>
      <c r="BC318" s="130"/>
      <c r="BD318" s="130"/>
      <c r="BE318" s="130"/>
      <c r="BF318" s="130"/>
      <c r="BG318" s="130"/>
      <c r="BJ318" s="130"/>
      <c r="BT318" s="130"/>
      <c r="CD318" s="130"/>
      <c r="CN318" s="130"/>
      <c r="CX318" s="130"/>
      <c r="DH318" s="130"/>
      <c r="DR318" s="130"/>
      <c r="EB318" s="130"/>
      <c r="EL318" s="130"/>
      <c r="EV318" s="130"/>
      <c r="FF318" s="130"/>
      <c r="FP318" s="130"/>
      <c r="FZ318" s="130"/>
      <c r="GJ318" s="130"/>
      <c r="GT318" s="130"/>
      <c r="HD318" s="130"/>
      <c r="HN318" s="130"/>
      <c r="HX318" s="130"/>
      <c r="IH318" s="130"/>
    </row>
    <row xmlns:x14ac="http://schemas.microsoft.com/office/spreadsheetml/2009/9/ac" r="319" s="3" customFormat="true" x14ac:dyDescent="0.25">
      <c r="A319" s="397"/>
      <c r="B319" s="130"/>
      <c r="L319" s="130"/>
      <c r="V319" s="130"/>
      <c r="AF319" s="130"/>
      <c r="AP319" s="130"/>
      <c r="AZ319" s="130"/>
      <c r="BA319" s="130"/>
      <c r="BB319" s="130"/>
      <c r="BC319" s="130"/>
      <c r="BD319" s="130"/>
      <c r="BE319" s="130"/>
      <c r="BF319" s="130"/>
      <c r="BG319" s="130"/>
      <c r="BJ319" s="130"/>
      <c r="BT319" s="130"/>
      <c r="CD319" s="130"/>
      <c r="CN319" s="130"/>
      <c r="CX319" s="130"/>
      <c r="DH319" s="130"/>
      <c r="DR319" s="130"/>
      <c r="EB319" s="130"/>
      <c r="EL319" s="130"/>
      <c r="EV319" s="130"/>
      <c r="FF319" s="130"/>
      <c r="FP319" s="130"/>
      <c r="FZ319" s="130"/>
      <c r="GJ319" s="130"/>
      <c r="GT319" s="130"/>
      <c r="HD319" s="130"/>
      <c r="HN319" s="130"/>
      <c r="HX319" s="130"/>
      <c r="IH319" s="130"/>
    </row>
    <row xmlns:x14ac="http://schemas.microsoft.com/office/spreadsheetml/2009/9/ac" r="320" s="3" customFormat="true" x14ac:dyDescent="0.25">
      <c r="A320" s="397"/>
      <c r="B320" s="130"/>
      <c r="L320" s="130"/>
      <c r="V320" s="130"/>
      <c r="AF320" s="130"/>
      <c r="AP320" s="130"/>
      <c r="AZ320" s="130"/>
      <c r="BA320" s="130"/>
      <c r="BB320" s="130"/>
      <c r="BC320" s="130"/>
      <c r="BD320" s="130"/>
      <c r="BE320" s="130"/>
      <c r="BF320" s="130"/>
      <c r="BG320" s="130"/>
      <c r="BJ320" s="130"/>
      <c r="BT320" s="130"/>
      <c r="CD320" s="130"/>
      <c r="CN320" s="130"/>
      <c r="CX320" s="130"/>
      <c r="DH320" s="130"/>
      <c r="DR320" s="130"/>
      <c r="EB320" s="130"/>
      <c r="EL320" s="130"/>
      <c r="EV320" s="130"/>
      <c r="FF320" s="130"/>
      <c r="FP320" s="130"/>
      <c r="FZ320" s="130"/>
      <c r="GJ320" s="130"/>
      <c r="GT320" s="130"/>
      <c r="HD320" s="130"/>
      <c r="HN320" s="130"/>
      <c r="HX320" s="130"/>
      <c r="IH320" s="130"/>
    </row>
    <row xmlns:x14ac="http://schemas.microsoft.com/office/spreadsheetml/2009/9/ac" r="321" s="3" customFormat="true" x14ac:dyDescent="0.25">
      <c r="A321" s="397"/>
      <c r="B321" s="130"/>
      <c r="L321" s="130"/>
      <c r="V321" s="130"/>
      <c r="AF321" s="130"/>
      <c r="AP321" s="130"/>
      <c r="AZ321" s="130"/>
      <c r="BA321" s="130"/>
      <c r="BB321" s="130"/>
      <c r="BC321" s="130"/>
      <c r="BD321" s="130"/>
      <c r="BE321" s="130"/>
      <c r="BF321" s="130"/>
      <c r="BG321" s="130"/>
      <c r="BJ321" s="130"/>
      <c r="BT321" s="130"/>
      <c r="CD321" s="130"/>
      <c r="CN321" s="130"/>
      <c r="CX321" s="130"/>
      <c r="DH321" s="130"/>
      <c r="DR321" s="130"/>
      <c r="EB321" s="130"/>
      <c r="EL321" s="130"/>
      <c r="EV321" s="130"/>
      <c r="FF321" s="130"/>
      <c r="FP321" s="130"/>
      <c r="FZ321" s="130"/>
      <c r="GJ321" s="130"/>
      <c r="GT321" s="130"/>
      <c r="HD321" s="130"/>
      <c r="HN321" s="130"/>
      <c r="HX321" s="130"/>
      <c r="IH321" s="130"/>
    </row>
    <row xmlns:x14ac="http://schemas.microsoft.com/office/spreadsheetml/2009/9/ac" r="322" s="3" customFormat="true" x14ac:dyDescent="0.25">
      <c r="A322" s="397"/>
      <c r="B322" s="130"/>
      <c r="L322" s="130"/>
      <c r="V322" s="130"/>
      <c r="AF322" s="130"/>
      <c r="AP322" s="130"/>
      <c r="AZ322" s="130"/>
      <c r="BA322" s="130"/>
      <c r="BB322" s="130"/>
      <c r="BC322" s="130"/>
      <c r="BD322" s="130"/>
      <c r="BE322" s="130"/>
      <c r="BF322" s="130"/>
      <c r="BG322" s="130"/>
      <c r="BJ322" s="130"/>
      <c r="BT322" s="130"/>
      <c r="CD322" s="130"/>
      <c r="CN322" s="130"/>
      <c r="CX322" s="130"/>
      <c r="DH322" s="130"/>
      <c r="DR322" s="130"/>
      <c r="EB322" s="130"/>
      <c r="EL322" s="130"/>
      <c r="EV322" s="130"/>
      <c r="FF322" s="130"/>
      <c r="FP322" s="130"/>
      <c r="FZ322" s="130"/>
      <c r="GJ322" s="130"/>
      <c r="GT322" s="130"/>
      <c r="HD322" s="130"/>
      <c r="HN322" s="130"/>
      <c r="HX322" s="130"/>
      <c r="IH322" s="130"/>
    </row>
    <row xmlns:x14ac="http://schemas.microsoft.com/office/spreadsheetml/2009/9/ac" r="323" s="3" customFormat="true" x14ac:dyDescent="0.25">
      <c r="A323" s="397"/>
      <c r="B323" s="130"/>
      <c r="L323" s="130"/>
      <c r="V323" s="130"/>
      <c r="AF323" s="130"/>
      <c r="AP323" s="130"/>
      <c r="AZ323" s="130"/>
      <c r="BA323" s="130"/>
      <c r="BB323" s="130"/>
      <c r="BC323" s="130"/>
      <c r="BD323" s="130"/>
      <c r="BE323" s="130"/>
      <c r="BF323" s="130"/>
      <c r="BG323" s="130"/>
      <c r="BJ323" s="130"/>
      <c r="BT323" s="130"/>
      <c r="CD323" s="130"/>
      <c r="CN323" s="130"/>
      <c r="CX323" s="130"/>
      <c r="DH323" s="130"/>
      <c r="DR323" s="130"/>
      <c r="EB323" s="130"/>
      <c r="EL323" s="130"/>
      <c r="EV323" s="130"/>
      <c r="FF323" s="130"/>
      <c r="FP323" s="130"/>
      <c r="FZ323" s="130"/>
      <c r="GJ323" s="130"/>
      <c r="GT323" s="130"/>
      <c r="HD323" s="130"/>
      <c r="HN323" s="130"/>
      <c r="HX323" s="130"/>
      <c r="IH323" s="130"/>
    </row>
    <row xmlns:x14ac="http://schemas.microsoft.com/office/spreadsheetml/2009/9/ac" r="324" s="3" customFormat="true" x14ac:dyDescent="0.25">
      <c r="A324" s="397"/>
      <c r="B324" s="130"/>
      <c r="L324" s="130"/>
      <c r="V324" s="130"/>
      <c r="AF324" s="130"/>
      <c r="AP324" s="130"/>
      <c r="AZ324" s="130"/>
      <c r="BA324" s="130"/>
      <c r="BB324" s="130"/>
      <c r="BC324" s="130"/>
      <c r="BD324" s="130"/>
      <c r="BE324" s="130"/>
      <c r="BF324" s="130"/>
      <c r="BG324" s="130"/>
      <c r="BJ324" s="130"/>
      <c r="BT324" s="130"/>
      <c r="CD324" s="130"/>
      <c r="CN324" s="130"/>
      <c r="CX324" s="130"/>
      <c r="DH324" s="130"/>
      <c r="DR324" s="130"/>
      <c r="EB324" s="130"/>
      <c r="EL324" s="130"/>
      <c r="EV324" s="130"/>
      <c r="FF324" s="130"/>
      <c r="FP324" s="130"/>
      <c r="FZ324" s="130"/>
      <c r="GJ324" s="130"/>
      <c r="GT324" s="130"/>
      <c r="HD324" s="130"/>
      <c r="HN324" s="130"/>
      <c r="HX324" s="130"/>
      <c r="IH324" s="130"/>
    </row>
    <row xmlns:x14ac="http://schemas.microsoft.com/office/spreadsheetml/2009/9/ac" r="325" s="3" customFormat="true" x14ac:dyDescent="0.25">
      <c r="A325" s="397"/>
      <c r="B325" s="130"/>
      <c r="L325" s="130"/>
      <c r="V325" s="130"/>
      <c r="AF325" s="130"/>
      <c r="AP325" s="130"/>
      <c r="AZ325" s="130"/>
      <c r="BA325" s="130"/>
      <c r="BB325" s="130"/>
      <c r="BC325" s="130"/>
      <c r="BD325" s="130"/>
      <c r="BE325" s="130"/>
      <c r="BF325" s="130"/>
      <c r="BG325" s="130"/>
      <c r="BJ325" s="130"/>
      <c r="BT325" s="130"/>
      <c r="CD325" s="130"/>
      <c r="CN325" s="130"/>
      <c r="CX325" s="130"/>
      <c r="DH325" s="130"/>
      <c r="DR325" s="130"/>
      <c r="EB325" s="130"/>
      <c r="EL325" s="130"/>
      <c r="EV325" s="130"/>
      <c r="FF325" s="130"/>
      <c r="FP325" s="130"/>
      <c r="FZ325" s="130"/>
      <c r="GJ325" s="130"/>
      <c r="GT325" s="130"/>
      <c r="HD325" s="130"/>
      <c r="HN325" s="130"/>
      <c r="HX325" s="130"/>
      <c r="IH325" s="130"/>
    </row>
    <row xmlns:x14ac="http://schemas.microsoft.com/office/spreadsheetml/2009/9/ac" r="326" s="3" customFormat="true" x14ac:dyDescent="0.25">
      <c r="A326" s="397"/>
      <c r="B326" s="130"/>
      <c r="L326" s="130"/>
      <c r="V326" s="130"/>
      <c r="AF326" s="130"/>
      <c r="AP326" s="130"/>
      <c r="AZ326" s="130"/>
      <c r="BA326" s="130"/>
      <c r="BB326" s="130"/>
      <c r="BC326" s="130"/>
      <c r="BD326" s="130"/>
      <c r="BE326" s="130"/>
      <c r="BF326" s="130"/>
      <c r="BG326" s="130"/>
      <c r="BJ326" s="130"/>
      <c r="BT326" s="130"/>
      <c r="CD326" s="130"/>
      <c r="CN326" s="130"/>
      <c r="CX326" s="130"/>
      <c r="DH326" s="130"/>
      <c r="DR326" s="130"/>
      <c r="EB326" s="130"/>
      <c r="EL326" s="130"/>
      <c r="EV326" s="130"/>
      <c r="FF326" s="130"/>
      <c r="FP326" s="130"/>
      <c r="FZ326" s="130"/>
      <c r="GJ326" s="130"/>
      <c r="GT326" s="130"/>
      <c r="HD326" s="130"/>
      <c r="HN326" s="130"/>
      <c r="HX326" s="130"/>
      <c r="IH326" s="130"/>
    </row>
    <row xmlns:x14ac="http://schemas.microsoft.com/office/spreadsheetml/2009/9/ac" r="327" s="3" customFormat="true" x14ac:dyDescent="0.25">
      <c r="A327" s="397"/>
      <c r="B327" s="130"/>
      <c r="L327" s="130"/>
      <c r="V327" s="130"/>
      <c r="AF327" s="130"/>
      <c r="AP327" s="130"/>
      <c r="AZ327" s="130"/>
      <c r="BA327" s="130"/>
      <c r="BB327" s="130"/>
      <c r="BC327" s="130"/>
      <c r="BD327" s="130"/>
      <c r="BE327" s="130"/>
      <c r="BF327" s="130"/>
      <c r="BG327" s="130"/>
      <c r="BJ327" s="130"/>
      <c r="BT327" s="130"/>
      <c r="CD327" s="130"/>
      <c r="CN327" s="130"/>
      <c r="CX327" s="130"/>
      <c r="DH327" s="130"/>
      <c r="DR327" s="130"/>
      <c r="EB327" s="130"/>
      <c r="EL327" s="130"/>
      <c r="EV327" s="130"/>
      <c r="FF327" s="130"/>
      <c r="FP327" s="130"/>
      <c r="FZ327" s="130"/>
      <c r="GJ327" s="130"/>
      <c r="GT327" s="130"/>
      <c r="HD327" s="130"/>
      <c r="HN327" s="130"/>
      <c r="HX327" s="130"/>
      <c r="IH327" s="130"/>
    </row>
    <row xmlns:x14ac="http://schemas.microsoft.com/office/spreadsheetml/2009/9/ac" r="328" s="3" customFormat="true" x14ac:dyDescent="0.25">
      <c r="A328" s="397"/>
      <c r="B328" s="130"/>
      <c r="L328" s="130"/>
      <c r="V328" s="130"/>
      <c r="AF328" s="130"/>
      <c r="AP328" s="130"/>
      <c r="AZ328" s="130"/>
      <c r="BA328" s="130"/>
      <c r="BB328" s="130"/>
      <c r="BC328" s="130"/>
      <c r="BD328" s="130"/>
      <c r="BE328" s="130"/>
      <c r="BF328" s="130"/>
      <c r="BG328" s="130"/>
      <c r="BJ328" s="130"/>
      <c r="BT328" s="130"/>
      <c r="CD328" s="130"/>
      <c r="CN328" s="130"/>
      <c r="CX328" s="130"/>
      <c r="DH328" s="130"/>
      <c r="DR328" s="130"/>
      <c r="EB328" s="130"/>
      <c r="EL328" s="130"/>
      <c r="EV328" s="130"/>
      <c r="FF328" s="130"/>
      <c r="FP328" s="130"/>
      <c r="FZ328" s="130"/>
      <c r="GJ328" s="130"/>
      <c r="GT328" s="130"/>
      <c r="HD328" s="130"/>
      <c r="HN328" s="130"/>
      <c r="HX328" s="130"/>
      <c r="IH328" s="130"/>
    </row>
    <row xmlns:x14ac="http://schemas.microsoft.com/office/spreadsheetml/2009/9/ac" r="329" s="3" customFormat="true" x14ac:dyDescent="0.25">
      <c r="A329" s="397"/>
      <c r="B329" s="130"/>
      <c r="L329" s="130"/>
      <c r="V329" s="130"/>
      <c r="AF329" s="130"/>
      <c r="AP329" s="130"/>
      <c r="AZ329" s="130"/>
      <c r="BA329" s="130"/>
      <c r="BB329" s="130"/>
      <c r="BC329" s="130"/>
      <c r="BD329" s="130"/>
      <c r="BE329" s="130"/>
      <c r="BF329" s="130"/>
      <c r="BG329" s="130"/>
      <c r="BJ329" s="130"/>
      <c r="BT329" s="130"/>
      <c r="CD329" s="130"/>
      <c r="CN329" s="130"/>
      <c r="CX329" s="130"/>
      <c r="DH329" s="130"/>
      <c r="DR329" s="130"/>
      <c r="EB329" s="130"/>
      <c r="EL329" s="130"/>
      <c r="EV329" s="130"/>
      <c r="FF329" s="130"/>
      <c r="FP329" s="130"/>
      <c r="FZ329" s="130"/>
      <c r="GJ329" s="130"/>
      <c r="GT329" s="130"/>
      <c r="HD329" s="130"/>
      <c r="HN329" s="130"/>
      <c r="HX329" s="130"/>
      <c r="IH329" s="130"/>
    </row>
    <row xmlns:x14ac="http://schemas.microsoft.com/office/spreadsheetml/2009/9/ac" r="330" s="3" customFormat="true" x14ac:dyDescent="0.25">
      <c r="A330" s="397"/>
      <c r="B330" s="130"/>
      <c r="L330" s="130"/>
      <c r="V330" s="130"/>
      <c r="AF330" s="130"/>
      <c r="AP330" s="130"/>
      <c r="AZ330" s="130"/>
      <c r="BA330" s="130"/>
      <c r="BB330" s="130"/>
      <c r="BC330" s="130"/>
      <c r="BD330" s="130"/>
      <c r="BE330" s="130"/>
      <c r="BF330" s="130"/>
      <c r="BG330" s="130"/>
      <c r="BJ330" s="130"/>
      <c r="BT330" s="130"/>
      <c r="CD330" s="130"/>
      <c r="CN330" s="130"/>
      <c r="CX330" s="130"/>
      <c r="DH330" s="130"/>
      <c r="DR330" s="130"/>
      <c r="EB330" s="130"/>
      <c r="EL330" s="130"/>
      <c r="EV330" s="130"/>
      <c r="FF330" s="130"/>
      <c r="FP330" s="130"/>
      <c r="FZ330" s="130"/>
      <c r="GJ330" s="130"/>
      <c r="GT330" s="130"/>
      <c r="HD330" s="130"/>
      <c r="HN330" s="130"/>
      <c r="HX330" s="130"/>
      <c r="IH330" s="130"/>
    </row>
    <row xmlns:x14ac="http://schemas.microsoft.com/office/spreadsheetml/2009/9/ac" r="331" s="3" customFormat="true" x14ac:dyDescent="0.25">
      <c r="A331" s="397"/>
      <c r="B331" s="130"/>
      <c r="L331" s="130"/>
      <c r="V331" s="130"/>
      <c r="AF331" s="130"/>
      <c r="AP331" s="130"/>
      <c r="AZ331" s="130"/>
      <c r="BA331" s="130"/>
      <c r="BB331" s="130"/>
      <c r="BC331" s="130"/>
      <c r="BD331" s="130"/>
      <c r="BE331" s="130"/>
      <c r="BF331" s="130"/>
      <c r="BG331" s="130"/>
      <c r="BJ331" s="130"/>
      <c r="BT331" s="130"/>
      <c r="CD331" s="130"/>
      <c r="CN331" s="130"/>
      <c r="CX331" s="130"/>
      <c r="DH331" s="130"/>
      <c r="DR331" s="130"/>
      <c r="EB331" s="130"/>
      <c r="EL331" s="130"/>
      <c r="EV331" s="130"/>
      <c r="FF331" s="130"/>
      <c r="FP331" s="130"/>
      <c r="FZ331" s="130"/>
      <c r="GJ331" s="130"/>
      <c r="GT331" s="130"/>
      <c r="HD331" s="130"/>
      <c r="HN331" s="130"/>
      <c r="HX331" s="130"/>
      <c r="IH331" s="130"/>
    </row>
    <row xmlns:x14ac="http://schemas.microsoft.com/office/spreadsheetml/2009/9/ac" r="332" s="3" customFormat="true" x14ac:dyDescent="0.25">
      <c r="A332" s="397"/>
      <c r="B332" s="130"/>
      <c r="L332" s="130"/>
      <c r="V332" s="130"/>
      <c r="AF332" s="130"/>
      <c r="AP332" s="130"/>
      <c r="AZ332" s="130"/>
      <c r="BA332" s="130"/>
      <c r="BB332" s="130"/>
      <c r="BC332" s="130"/>
      <c r="BD332" s="130"/>
      <c r="BE332" s="130"/>
      <c r="BF332" s="130"/>
      <c r="BG332" s="130"/>
      <c r="BJ332" s="130"/>
      <c r="BT332" s="130"/>
      <c r="CD332" s="130"/>
      <c r="CN332" s="130"/>
      <c r="CX332" s="130"/>
      <c r="DH332" s="130"/>
      <c r="DR332" s="130"/>
      <c r="EB332" s="130"/>
      <c r="EL332" s="130"/>
      <c r="EV332" s="130"/>
      <c r="FF332" s="130"/>
      <c r="FP332" s="130"/>
      <c r="FZ332" s="130"/>
      <c r="GJ332" s="130"/>
      <c r="GT332" s="130"/>
      <c r="HD332" s="130"/>
      <c r="HN332" s="130"/>
      <c r="HX332" s="130"/>
      <c r="IH332" s="130"/>
    </row>
    <row xmlns:x14ac="http://schemas.microsoft.com/office/spreadsheetml/2009/9/ac" r="333" s="3" customFormat="true" x14ac:dyDescent="0.25">
      <c r="A333" s="397"/>
      <c r="B333" s="130"/>
      <c r="L333" s="130"/>
      <c r="V333" s="130"/>
      <c r="AF333" s="130"/>
      <c r="AP333" s="130"/>
      <c r="AZ333" s="130"/>
      <c r="BA333" s="130"/>
      <c r="BB333" s="130"/>
      <c r="BC333" s="130"/>
      <c r="BD333" s="130"/>
      <c r="BE333" s="130"/>
      <c r="BF333" s="130"/>
      <c r="BG333" s="130"/>
      <c r="BJ333" s="130"/>
      <c r="BT333" s="130"/>
      <c r="CD333" s="130"/>
      <c r="CN333" s="130"/>
      <c r="CX333" s="130"/>
      <c r="DH333" s="130"/>
      <c r="DR333" s="130"/>
      <c r="EB333" s="130"/>
      <c r="EL333" s="130"/>
      <c r="EV333" s="130"/>
      <c r="FF333" s="130"/>
      <c r="FP333" s="130"/>
      <c r="FZ333" s="130"/>
      <c r="GJ333" s="130"/>
      <c r="GT333" s="130"/>
      <c r="HD333" s="130"/>
      <c r="HN333" s="130"/>
      <c r="HX333" s="130"/>
      <c r="IH333" s="130"/>
    </row>
    <row xmlns:x14ac="http://schemas.microsoft.com/office/spreadsheetml/2009/9/ac" r="334" s="3" customFormat="true" x14ac:dyDescent="0.25">
      <c r="A334" s="397"/>
      <c r="B334" s="130"/>
      <c r="L334" s="130"/>
      <c r="V334" s="130"/>
      <c r="AF334" s="130"/>
      <c r="AP334" s="130"/>
      <c r="AZ334" s="130"/>
      <c r="BA334" s="130"/>
      <c r="BB334" s="130"/>
      <c r="BC334" s="130"/>
      <c r="BD334" s="130"/>
      <c r="BE334" s="130"/>
      <c r="BF334" s="130"/>
      <c r="BG334" s="130"/>
      <c r="BJ334" s="130"/>
      <c r="BT334" s="130"/>
      <c r="CD334" s="130"/>
      <c r="CN334" s="130"/>
      <c r="CX334" s="130"/>
      <c r="DH334" s="130"/>
      <c r="DR334" s="130"/>
      <c r="EB334" s="130"/>
      <c r="EL334" s="130"/>
      <c r="EV334" s="130"/>
      <c r="FF334" s="130"/>
      <c r="FP334" s="130"/>
      <c r="FZ334" s="130"/>
      <c r="GJ334" s="130"/>
      <c r="GT334" s="130"/>
      <c r="HD334" s="130"/>
      <c r="HN334" s="130"/>
      <c r="HX334" s="130"/>
      <c r="IH334" s="130"/>
    </row>
    <row xmlns:x14ac="http://schemas.microsoft.com/office/spreadsheetml/2009/9/ac" r="335" s="3" customFormat="true" x14ac:dyDescent="0.25">
      <c r="A335" s="397"/>
      <c r="B335" s="130"/>
      <c r="L335" s="130"/>
      <c r="V335" s="130"/>
      <c r="AF335" s="130"/>
      <c r="AP335" s="130"/>
      <c r="AZ335" s="130"/>
      <c r="BA335" s="130"/>
      <c r="BB335" s="130"/>
      <c r="BC335" s="130"/>
      <c r="BD335" s="130"/>
      <c r="BE335" s="130"/>
      <c r="BF335" s="130"/>
      <c r="BG335" s="130"/>
      <c r="BJ335" s="130"/>
      <c r="BT335" s="130"/>
      <c r="CD335" s="130"/>
      <c r="CN335" s="130"/>
      <c r="CX335" s="130"/>
      <c r="DH335" s="130"/>
      <c r="DR335" s="130"/>
      <c r="EB335" s="130"/>
      <c r="EL335" s="130"/>
      <c r="EV335" s="130"/>
      <c r="FF335" s="130"/>
      <c r="FP335" s="130"/>
      <c r="FZ335" s="130"/>
      <c r="GJ335" s="130"/>
      <c r="GT335" s="130"/>
      <c r="HD335" s="130"/>
      <c r="HN335" s="130"/>
      <c r="HX335" s="130"/>
      <c r="IH335" s="130"/>
    </row>
    <row xmlns:x14ac="http://schemas.microsoft.com/office/spreadsheetml/2009/9/ac" r="336" s="3" customFormat="true" x14ac:dyDescent="0.25">
      <c r="A336" s="397"/>
      <c r="B336" s="130"/>
      <c r="L336" s="130"/>
      <c r="V336" s="130"/>
      <c r="AF336" s="130"/>
      <c r="AP336" s="130"/>
      <c r="AZ336" s="130"/>
      <c r="BA336" s="130"/>
      <c r="BB336" s="130"/>
      <c r="BC336" s="130"/>
      <c r="BD336" s="130"/>
      <c r="BE336" s="130"/>
      <c r="BF336" s="130"/>
      <c r="BG336" s="130"/>
      <c r="BJ336" s="130"/>
      <c r="BT336" s="130"/>
      <c r="CD336" s="130"/>
      <c r="CN336" s="130"/>
      <c r="CX336" s="130"/>
      <c r="DH336" s="130"/>
      <c r="DR336" s="130"/>
      <c r="EB336" s="130"/>
      <c r="EL336" s="130"/>
      <c r="EV336" s="130"/>
      <c r="FF336" s="130"/>
      <c r="FP336" s="130"/>
      <c r="FZ336" s="130"/>
      <c r="GJ336" s="130"/>
      <c r="GT336" s="130"/>
      <c r="HD336" s="130"/>
      <c r="HN336" s="130"/>
      <c r="HX336" s="130"/>
      <c r="IH336" s="130"/>
    </row>
    <row xmlns:x14ac="http://schemas.microsoft.com/office/spreadsheetml/2009/9/ac" r="337" s="3" customFormat="true" x14ac:dyDescent="0.25">
      <c r="A337" s="397"/>
      <c r="B337" s="130"/>
      <c r="L337" s="130"/>
      <c r="V337" s="130"/>
      <c r="AF337" s="130"/>
      <c r="AP337" s="130"/>
      <c r="AZ337" s="130"/>
      <c r="BA337" s="130"/>
      <c r="BB337" s="130"/>
      <c r="BC337" s="130"/>
      <c r="BD337" s="130"/>
      <c r="BE337" s="130"/>
      <c r="BF337" s="130"/>
      <c r="BG337" s="130"/>
      <c r="BJ337" s="130"/>
      <c r="BT337" s="130"/>
      <c r="CD337" s="130"/>
      <c r="CN337" s="130"/>
      <c r="CX337" s="130"/>
      <c r="DH337" s="130"/>
      <c r="DR337" s="130"/>
      <c r="EB337" s="130"/>
      <c r="EL337" s="130"/>
      <c r="EV337" s="130"/>
      <c r="FF337" s="130"/>
      <c r="FP337" s="130"/>
      <c r="FZ337" s="130"/>
      <c r="GJ337" s="130"/>
      <c r="GT337" s="130"/>
      <c r="HD337" s="130"/>
      <c r="HN337" s="130"/>
      <c r="HX337" s="130"/>
      <c r="IH337" s="130"/>
    </row>
    <row xmlns:x14ac="http://schemas.microsoft.com/office/spreadsheetml/2009/9/ac" r="338" s="3" customFormat="true" x14ac:dyDescent="0.25">
      <c r="A338" s="397"/>
      <c r="B338" s="130"/>
      <c r="L338" s="130"/>
      <c r="V338" s="130"/>
      <c r="AF338" s="130"/>
      <c r="AP338" s="130"/>
      <c r="AZ338" s="130"/>
      <c r="BA338" s="130"/>
      <c r="BB338" s="130"/>
      <c r="BC338" s="130"/>
      <c r="BD338" s="130"/>
      <c r="BE338" s="130"/>
      <c r="BF338" s="130"/>
      <c r="BG338" s="130"/>
      <c r="BJ338" s="130"/>
      <c r="BT338" s="130"/>
      <c r="CD338" s="130"/>
      <c r="CN338" s="130"/>
      <c r="CX338" s="130"/>
      <c r="DH338" s="130"/>
      <c r="DR338" s="130"/>
      <c r="EB338" s="130"/>
      <c r="EL338" s="130"/>
      <c r="EV338" s="130"/>
      <c r="FF338" s="130"/>
      <c r="FP338" s="130"/>
      <c r="FZ338" s="130"/>
      <c r="GJ338" s="130"/>
      <c r="GT338" s="130"/>
      <c r="HD338" s="130"/>
      <c r="HN338" s="130"/>
      <c r="HX338" s="130"/>
      <c r="IH338" s="130"/>
    </row>
    <row xmlns:x14ac="http://schemas.microsoft.com/office/spreadsheetml/2009/9/ac" r="339" s="3" customFormat="true" x14ac:dyDescent="0.25">
      <c r="A339" s="397"/>
      <c r="B339" s="130"/>
      <c r="L339" s="130"/>
      <c r="V339" s="130"/>
      <c r="AF339" s="130"/>
      <c r="AP339" s="130"/>
      <c r="AZ339" s="130"/>
      <c r="BA339" s="130"/>
      <c r="BB339" s="130"/>
      <c r="BC339" s="130"/>
      <c r="BD339" s="130"/>
      <c r="BE339" s="130"/>
      <c r="BF339" s="130"/>
      <c r="BG339" s="130"/>
      <c r="BJ339" s="130"/>
      <c r="BT339" s="130"/>
      <c r="CD339" s="130"/>
      <c r="CN339" s="130"/>
      <c r="CX339" s="130"/>
      <c r="DH339" s="130"/>
      <c r="DR339" s="130"/>
      <c r="EB339" s="130"/>
      <c r="EL339" s="130"/>
      <c r="EV339" s="130"/>
      <c r="FF339" s="130"/>
      <c r="FP339" s="130"/>
      <c r="FZ339" s="130"/>
      <c r="GJ339" s="130"/>
      <c r="GT339" s="130"/>
      <c r="HD339" s="130"/>
      <c r="HN339" s="130"/>
      <c r="HX339" s="130"/>
      <c r="IH339" s="130"/>
    </row>
    <row xmlns:x14ac="http://schemas.microsoft.com/office/spreadsheetml/2009/9/ac" r="340" s="3" customFormat="true" x14ac:dyDescent="0.25">
      <c r="A340" s="397"/>
      <c r="B340" s="130"/>
      <c r="L340" s="130"/>
      <c r="V340" s="130"/>
      <c r="AF340" s="130"/>
      <c r="AP340" s="130"/>
      <c r="AZ340" s="130"/>
      <c r="BA340" s="130"/>
      <c r="BB340" s="130"/>
      <c r="BC340" s="130"/>
      <c r="BD340" s="130"/>
      <c r="BE340" s="130"/>
      <c r="BF340" s="130"/>
      <c r="BG340" s="130"/>
      <c r="BJ340" s="130"/>
      <c r="BT340" s="130"/>
      <c r="CD340" s="130"/>
      <c r="CN340" s="130"/>
      <c r="CX340" s="130"/>
      <c r="DH340" s="130"/>
      <c r="DR340" s="130"/>
      <c r="EB340" s="130"/>
      <c r="EL340" s="130"/>
      <c r="EV340" s="130"/>
      <c r="FF340" s="130"/>
      <c r="FP340" s="130"/>
      <c r="FZ340" s="130"/>
      <c r="GJ340" s="130"/>
      <c r="GT340" s="130"/>
      <c r="HD340" s="130"/>
      <c r="HN340" s="130"/>
      <c r="HX340" s="130"/>
      <c r="IH340" s="130"/>
    </row>
    <row xmlns:x14ac="http://schemas.microsoft.com/office/spreadsheetml/2009/9/ac" r="341" s="3" customFormat="true" x14ac:dyDescent="0.25">
      <c r="A341" s="397"/>
      <c r="B341" s="130"/>
      <c r="L341" s="130"/>
      <c r="V341" s="130"/>
      <c r="AF341" s="130"/>
      <c r="AP341" s="130"/>
      <c r="AZ341" s="130"/>
      <c r="BA341" s="130"/>
      <c r="BB341" s="130"/>
      <c r="BC341" s="130"/>
      <c r="BD341" s="130"/>
      <c r="BE341" s="130"/>
      <c r="BF341" s="130"/>
      <c r="BG341" s="130"/>
      <c r="BJ341" s="130"/>
      <c r="BT341" s="130"/>
      <c r="CD341" s="130"/>
      <c r="CN341" s="130"/>
      <c r="CX341" s="130"/>
      <c r="DH341" s="130"/>
      <c r="DR341" s="130"/>
      <c r="EB341" s="130"/>
      <c r="EL341" s="130"/>
      <c r="EV341" s="130"/>
      <c r="FF341" s="130"/>
      <c r="FP341" s="130"/>
      <c r="FZ341" s="130"/>
      <c r="GJ341" s="130"/>
      <c r="GT341" s="130"/>
      <c r="HD341" s="130"/>
      <c r="HN341" s="130"/>
      <c r="HX341" s="130"/>
      <c r="IH341" s="130"/>
    </row>
    <row xmlns:x14ac="http://schemas.microsoft.com/office/spreadsheetml/2009/9/ac" r="342" s="3" customFormat="true" x14ac:dyDescent="0.25">
      <c r="A342" s="397"/>
      <c r="B342" s="130"/>
      <c r="L342" s="130"/>
      <c r="V342" s="130"/>
      <c r="AF342" s="130"/>
      <c r="AP342" s="130"/>
      <c r="AZ342" s="130"/>
      <c r="BA342" s="130"/>
      <c r="BB342" s="130"/>
      <c r="BC342" s="130"/>
      <c r="BD342" s="130"/>
      <c r="BE342" s="130"/>
      <c r="BF342" s="130"/>
      <c r="BG342" s="130"/>
      <c r="BJ342" s="130"/>
      <c r="BT342" s="130"/>
      <c r="CD342" s="130"/>
      <c r="CN342" s="130"/>
      <c r="CX342" s="130"/>
      <c r="DH342" s="130"/>
      <c r="DR342" s="130"/>
      <c r="EB342" s="130"/>
      <c r="EL342" s="130"/>
      <c r="EV342" s="130"/>
      <c r="FF342" s="130"/>
      <c r="FP342" s="130"/>
      <c r="FZ342" s="130"/>
      <c r="GJ342" s="130"/>
      <c r="GT342" s="130"/>
      <c r="HD342" s="130"/>
      <c r="HN342" s="130"/>
      <c r="HX342" s="130"/>
      <c r="IH342" s="130"/>
    </row>
    <row xmlns:x14ac="http://schemas.microsoft.com/office/spreadsheetml/2009/9/ac" r="343" s="3" customFormat="true" x14ac:dyDescent="0.25">
      <c r="A343" s="397"/>
      <c r="B343" s="130"/>
      <c r="L343" s="130"/>
      <c r="V343" s="130"/>
      <c r="AF343" s="130"/>
      <c r="AP343" s="130"/>
      <c r="AZ343" s="130"/>
      <c r="BA343" s="130"/>
      <c r="BB343" s="130"/>
      <c r="BC343" s="130"/>
      <c r="BD343" s="130"/>
      <c r="BE343" s="130"/>
      <c r="BF343" s="130"/>
      <c r="BG343" s="130"/>
      <c r="BJ343" s="130"/>
      <c r="BT343" s="130"/>
      <c r="CD343" s="130"/>
      <c r="CN343" s="130"/>
      <c r="CX343" s="130"/>
      <c r="DH343" s="130"/>
      <c r="DR343" s="130"/>
      <c r="EB343" s="130"/>
      <c r="EL343" s="130"/>
      <c r="EV343" s="130"/>
      <c r="FF343" s="130"/>
      <c r="FP343" s="130"/>
      <c r="FZ343" s="130"/>
      <c r="GJ343" s="130"/>
      <c r="GT343" s="130"/>
      <c r="HD343" s="130"/>
      <c r="HN343" s="130"/>
      <c r="HX343" s="130"/>
      <c r="IH343" s="130"/>
    </row>
    <row xmlns:x14ac="http://schemas.microsoft.com/office/spreadsheetml/2009/9/ac" r="344" s="3" customFormat="true" x14ac:dyDescent="0.25">
      <c r="A344" s="397"/>
      <c r="B344" s="130"/>
      <c r="L344" s="130"/>
      <c r="V344" s="130"/>
      <c r="AF344" s="130"/>
      <c r="AP344" s="130"/>
      <c r="AZ344" s="130"/>
      <c r="BA344" s="130"/>
      <c r="BB344" s="130"/>
      <c r="BC344" s="130"/>
      <c r="BD344" s="130"/>
      <c r="BE344" s="130"/>
      <c r="BF344" s="130"/>
      <c r="BG344" s="130"/>
      <c r="BJ344" s="130"/>
      <c r="BT344" s="130"/>
      <c r="CD344" s="130"/>
      <c r="CN344" s="130"/>
      <c r="CX344" s="130"/>
      <c r="DH344" s="130"/>
      <c r="DR344" s="130"/>
      <c r="EB344" s="130"/>
      <c r="EL344" s="130"/>
      <c r="EV344" s="130"/>
      <c r="FF344" s="130"/>
      <c r="FP344" s="130"/>
      <c r="FZ344" s="130"/>
      <c r="GJ344" s="130"/>
      <c r="GT344" s="130"/>
      <c r="HD344" s="130"/>
      <c r="HN344" s="130"/>
      <c r="HX344" s="130"/>
      <c r="IH344" s="130"/>
    </row>
    <row xmlns:x14ac="http://schemas.microsoft.com/office/spreadsheetml/2009/9/ac" r="345" s="3" customFormat="true" x14ac:dyDescent="0.25">
      <c r="A345" s="397"/>
      <c r="B345" s="130"/>
      <c r="L345" s="130"/>
      <c r="V345" s="130"/>
      <c r="AF345" s="130"/>
      <c r="AP345" s="130"/>
      <c r="AZ345" s="130"/>
      <c r="BA345" s="130"/>
      <c r="BB345" s="130"/>
      <c r="BC345" s="130"/>
      <c r="BD345" s="130"/>
      <c r="BE345" s="130"/>
      <c r="BF345" s="130"/>
      <c r="BG345" s="130"/>
      <c r="BJ345" s="130"/>
      <c r="BT345" s="130"/>
      <c r="CD345" s="130"/>
      <c r="CN345" s="130"/>
      <c r="CX345" s="130"/>
      <c r="DH345" s="130"/>
      <c r="DR345" s="130"/>
      <c r="EB345" s="130"/>
      <c r="EL345" s="130"/>
      <c r="EV345" s="130"/>
      <c r="FF345" s="130"/>
      <c r="FP345" s="130"/>
      <c r="FZ345" s="130"/>
      <c r="GJ345" s="130"/>
      <c r="GT345" s="130"/>
      <c r="HD345" s="130"/>
      <c r="HN345" s="130"/>
      <c r="HX345" s="130"/>
      <c r="IH345" s="130"/>
    </row>
    <row xmlns:x14ac="http://schemas.microsoft.com/office/spreadsheetml/2009/9/ac" r="346" s="3" customFormat="true" x14ac:dyDescent="0.25">
      <c r="A346" s="397"/>
      <c r="B346" s="130"/>
      <c r="L346" s="130"/>
      <c r="V346" s="130"/>
      <c r="AF346" s="130"/>
      <c r="AP346" s="130"/>
      <c r="AZ346" s="130"/>
      <c r="BA346" s="130"/>
      <c r="BB346" s="130"/>
      <c r="BC346" s="130"/>
      <c r="BD346" s="130"/>
      <c r="BE346" s="130"/>
      <c r="BF346" s="130"/>
      <c r="BG346" s="130"/>
      <c r="BJ346" s="130"/>
      <c r="BT346" s="130"/>
      <c r="CD346" s="130"/>
      <c r="CN346" s="130"/>
      <c r="CX346" s="130"/>
      <c r="DH346" s="130"/>
      <c r="DR346" s="130"/>
      <c r="EB346" s="130"/>
      <c r="EL346" s="130"/>
      <c r="EV346" s="130"/>
      <c r="FF346" s="130"/>
      <c r="FP346" s="130"/>
      <c r="FZ346" s="130"/>
      <c r="GJ346" s="130"/>
      <c r="GT346" s="130"/>
      <c r="HD346" s="130"/>
      <c r="HN346" s="130"/>
      <c r="HX346" s="130"/>
      <c r="IH346" s="130"/>
    </row>
    <row xmlns:x14ac="http://schemas.microsoft.com/office/spreadsheetml/2009/9/ac" r="347" s="3" customFormat="true" x14ac:dyDescent="0.25">
      <c r="A347" s="397"/>
      <c r="B347" s="130"/>
      <c r="L347" s="130"/>
      <c r="V347" s="130"/>
      <c r="AF347" s="130"/>
      <c r="AP347" s="130"/>
      <c r="AZ347" s="130"/>
      <c r="BA347" s="130"/>
      <c r="BB347" s="130"/>
      <c r="BC347" s="130"/>
      <c r="BD347" s="130"/>
      <c r="BE347" s="130"/>
      <c r="BF347" s="130"/>
      <c r="BG347" s="130"/>
      <c r="BJ347" s="130"/>
      <c r="BT347" s="130"/>
      <c r="CD347" s="130"/>
      <c r="CN347" s="130"/>
      <c r="CX347" s="130"/>
      <c r="DH347" s="130"/>
      <c r="DR347" s="130"/>
      <c r="EB347" s="130"/>
      <c r="EL347" s="130"/>
      <c r="EV347" s="130"/>
      <c r="FF347" s="130"/>
      <c r="FP347" s="130"/>
      <c r="FZ347" s="130"/>
      <c r="GJ347" s="130"/>
      <c r="GT347" s="130"/>
      <c r="HD347" s="130"/>
      <c r="HN347" s="130"/>
      <c r="HX347" s="130"/>
      <c r="IH347" s="130"/>
    </row>
    <row xmlns:x14ac="http://schemas.microsoft.com/office/spreadsheetml/2009/9/ac" r="348" s="3" customFormat="true" x14ac:dyDescent="0.25">
      <c r="A348" s="397"/>
      <c r="B348" s="130"/>
      <c r="L348" s="130"/>
      <c r="V348" s="130"/>
      <c r="AF348" s="130"/>
      <c r="AP348" s="130"/>
      <c r="AZ348" s="130"/>
      <c r="BA348" s="130"/>
      <c r="BB348" s="130"/>
      <c r="BC348" s="130"/>
      <c r="BD348" s="130"/>
      <c r="BE348" s="130"/>
      <c r="BF348" s="130"/>
      <c r="BG348" s="130"/>
      <c r="BJ348" s="130"/>
      <c r="BT348" s="130"/>
      <c r="CD348" s="130"/>
      <c r="CN348" s="130"/>
      <c r="CX348" s="130"/>
      <c r="DH348" s="130"/>
      <c r="DR348" s="130"/>
      <c r="EB348" s="130"/>
      <c r="EL348" s="130"/>
      <c r="EV348" s="130"/>
      <c r="FF348" s="130"/>
      <c r="FP348" s="130"/>
      <c r="FZ348" s="130"/>
      <c r="GJ348" s="130"/>
      <c r="GT348" s="130"/>
      <c r="HD348" s="130"/>
      <c r="HN348" s="130"/>
      <c r="HX348" s="130"/>
      <c r="IH348" s="130"/>
    </row>
    <row xmlns:x14ac="http://schemas.microsoft.com/office/spreadsheetml/2009/9/ac" r="349" s="3" customFormat="true" x14ac:dyDescent="0.25">
      <c r="A349" s="397"/>
      <c r="B349" s="130"/>
      <c r="L349" s="130"/>
      <c r="V349" s="130"/>
      <c r="AF349" s="130"/>
      <c r="AP349" s="130"/>
      <c r="AZ349" s="130"/>
      <c r="BA349" s="130"/>
      <c r="BB349" s="130"/>
      <c r="BC349" s="130"/>
      <c r="BD349" s="130"/>
      <c r="BE349" s="130"/>
      <c r="BF349" s="130"/>
      <c r="BG349" s="130"/>
      <c r="BJ349" s="130"/>
      <c r="BT349" s="130"/>
      <c r="CD349" s="130"/>
      <c r="CN349" s="130"/>
      <c r="CX349" s="130"/>
      <c r="DH349" s="130"/>
      <c r="DR349" s="130"/>
      <c r="EB349" s="130"/>
      <c r="EL349" s="130"/>
      <c r="EV349" s="130"/>
      <c r="FF349" s="130"/>
      <c r="FP349" s="130"/>
      <c r="FZ349" s="130"/>
      <c r="GJ349" s="130"/>
      <c r="GT349" s="130"/>
      <c r="HD349" s="130"/>
      <c r="HN349" s="130"/>
      <c r="HX349" s="130"/>
      <c r="IH349" s="130"/>
    </row>
    <row xmlns:x14ac="http://schemas.microsoft.com/office/spreadsheetml/2009/9/ac" r="350" s="3" customFormat="true" x14ac:dyDescent="0.25">
      <c r="A350" s="397"/>
      <c r="B350" s="130"/>
      <c r="L350" s="130"/>
      <c r="V350" s="130"/>
      <c r="AF350" s="130"/>
      <c r="AP350" s="130"/>
      <c r="AZ350" s="130"/>
      <c r="BA350" s="130"/>
      <c r="BB350" s="130"/>
      <c r="BC350" s="130"/>
      <c r="BD350" s="130"/>
      <c r="BE350" s="130"/>
      <c r="BF350" s="130"/>
      <c r="BG350" s="130"/>
      <c r="BJ350" s="130"/>
      <c r="BT350" s="130"/>
      <c r="CD350" s="130"/>
      <c r="CN350" s="130"/>
      <c r="CX350" s="130"/>
      <c r="DH350" s="130"/>
      <c r="DR350" s="130"/>
      <c r="EB350" s="130"/>
      <c r="EL350" s="130"/>
      <c r="EV350" s="130"/>
      <c r="FF350" s="130"/>
      <c r="FP350" s="130"/>
      <c r="FZ350" s="130"/>
      <c r="GJ350" s="130"/>
      <c r="GT350" s="130"/>
      <c r="HD350" s="130"/>
      <c r="HN350" s="130"/>
      <c r="HX350" s="130"/>
      <c r="IH350" s="130"/>
    </row>
    <row xmlns:x14ac="http://schemas.microsoft.com/office/spreadsheetml/2009/9/ac" r="351" s="3" customFormat="true" x14ac:dyDescent="0.25">
      <c r="A351" s="397"/>
      <c r="B351" s="130"/>
      <c r="L351" s="130"/>
      <c r="V351" s="130"/>
      <c r="AF351" s="130"/>
      <c r="AP351" s="130"/>
      <c r="AZ351" s="130"/>
      <c r="BA351" s="130"/>
      <c r="BB351" s="130"/>
      <c r="BC351" s="130"/>
      <c r="BD351" s="130"/>
      <c r="BE351" s="130"/>
      <c r="BF351" s="130"/>
      <c r="BG351" s="130"/>
      <c r="BJ351" s="130"/>
      <c r="BT351" s="130"/>
      <c r="CD351" s="130"/>
      <c r="CN351" s="130"/>
      <c r="CX351" s="130"/>
      <c r="DH351" s="130"/>
      <c r="DR351" s="130"/>
      <c r="EB351" s="130"/>
      <c r="EL351" s="130"/>
      <c r="EV351" s="130"/>
      <c r="FF351" s="130"/>
      <c r="FP351" s="130"/>
      <c r="FZ351" s="130"/>
      <c r="GJ351" s="130"/>
      <c r="GT351" s="130"/>
      <c r="HD351" s="130"/>
      <c r="HN351" s="130"/>
      <c r="HX351" s="130"/>
      <c r="IH351" s="130"/>
    </row>
    <row xmlns:x14ac="http://schemas.microsoft.com/office/spreadsheetml/2009/9/ac" r="352" s="3" customFormat="true" x14ac:dyDescent="0.25">
      <c r="A352" s="397"/>
      <c r="B352" s="130"/>
      <c r="L352" s="130"/>
      <c r="V352" s="130"/>
      <c r="AF352" s="130"/>
      <c r="AP352" s="130"/>
      <c r="AZ352" s="130"/>
      <c r="BA352" s="130"/>
      <c r="BB352" s="130"/>
      <c r="BC352" s="130"/>
      <c r="BD352" s="130"/>
      <c r="BE352" s="130"/>
      <c r="BF352" s="130"/>
      <c r="BG352" s="130"/>
      <c r="BJ352" s="130"/>
      <c r="BT352" s="130"/>
      <c r="CD352" s="130"/>
      <c r="CN352" s="130"/>
      <c r="CX352" s="130"/>
      <c r="DH352" s="130"/>
      <c r="DR352" s="130"/>
      <c r="EB352" s="130"/>
      <c r="EL352" s="130"/>
      <c r="EV352" s="130"/>
      <c r="FF352" s="130"/>
      <c r="FP352" s="130"/>
      <c r="FZ352" s="130"/>
      <c r="GJ352" s="130"/>
      <c r="GT352" s="130"/>
      <c r="HD352" s="130"/>
      <c r="HN352" s="130"/>
      <c r="HX352" s="130"/>
      <c r="IH352" s="130"/>
    </row>
    <row xmlns:x14ac="http://schemas.microsoft.com/office/spreadsheetml/2009/9/ac" r="353" s="3" customFormat="true" x14ac:dyDescent="0.25">
      <c r="A353" s="397"/>
      <c r="B353" s="130"/>
      <c r="L353" s="130"/>
      <c r="V353" s="130"/>
      <c r="AF353" s="130"/>
      <c r="AP353" s="130"/>
      <c r="AZ353" s="130"/>
      <c r="BA353" s="130"/>
      <c r="BB353" s="130"/>
      <c r="BC353" s="130"/>
      <c r="BD353" s="130"/>
      <c r="BE353" s="130"/>
      <c r="BF353" s="130"/>
      <c r="BG353" s="130"/>
      <c r="BJ353" s="130"/>
      <c r="BT353" s="130"/>
      <c r="CD353" s="130"/>
      <c r="CN353" s="130"/>
      <c r="CX353" s="130"/>
      <c r="DH353" s="130"/>
      <c r="DR353" s="130"/>
      <c r="EB353" s="130"/>
      <c r="EL353" s="130"/>
      <c r="EV353" s="130"/>
      <c r="FF353" s="130"/>
      <c r="FP353" s="130"/>
      <c r="FZ353" s="130"/>
      <c r="GJ353" s="130"/>
      <c r="GT353" s="130"/>
      <c r="HD353" s="130"/>
      <c r="HN353" s="130"/>
      <c r="HX353" s="130"/>
      <c r="IH353" s="130"/>
    </row>
    <row xmlns:x14ac="http://schemas.microsoft.com/office/spreadsheetml/2009/9/ac" r="354" s="3" customFormat="true" x14ac:dyDescent="0.25">
      <c r="A354" s="397"/>
      <c r="B354" s="130"/>
      <c r="L354" s="130"/>
      <c r="V354" s="130"/>
      <c r="AF354" s="130"/>
      <c r="AP354" s="130"/>
      <c r="AZ354" s="130"/>
      <c r="BA354" s="130"/>
      <c r="BB354" s="130"/>
      <c r="BC354" s="130"/>
      <c r="BD354" s="130"/>
      <c r="BE354" s="130"/>
      <c r="BF354" s="130"/>
      <c r="BG354" s="130"/>
      <c r="BJ354" s="130"/>
      <c r="BT354" s="130"/>
      <c r="CD354" s="130"/>
      <c r="CN354" s="130"/>
      <c r="CX354" s="130"/>
      <c r="DH354" s="130"/>
      <c r="DR354" s="130"/>
      <c r="EB354" s="130"/>
      <c r="EL354" s="130"/>
      <c r="EV354" s="130"/>
      <c r="FF354" s="130"/>
      <c r="FP354" s="130"/>
      <c r="FZ354" s="130"/>
      <c r="GJ354" s="130"/>
      <c r="GT354" s="130"/>
      <c r="HD354" s="130"/>
      <c r="HN354" s="130"/>
      <c r="HX354" s="130"/>
      <c r="IH354" s="130"/>
    </row>
    <row xmlns:x14ac="http://schemas.microsoft.com/office/spreadsheetml/2009/9/ac" r="355" s="3" customFormat="true" x14ac:dyDescent="0.25">
      <c r="A355" s="397"/>
      <c r="B355" s="130"/>
      <c r="L355" s="130"/>
      <c r="V355" s="130"/>
      <c r="AF355" s="130"/>
      <c r="AP355" s="130"/>
      <c r="AZ355" s="130"/>
      <c r="BA355" s="130"/>
      <c r="BB355" s="130"/>
      <c r="BC355" s="130"/>
      <c r="BD355" s="130"/>
      <c r="BE355" s="130"/>
      <c r="BF355" s="130"/>
      <c r="BG355" s="130"/>
      <c r="BJ355" s="130"/>
      <c r="BT355" s="130"/>
      <c r="CD355" s="130"/>
      <c r="CN355" s="130"/>
      <c r="CX355" s="130"/>
      <c r="DH355" s="130"/>
      <c r="DR355" s="130"/>
      <c r="EB355" s="130"/>
      <c r="EL355" s="130"/>
      <c r="EV355" s="130"/>
      <c r="FF355" s="130"/>
      <c r="FP355" s="130"/>
      <c r="FZ355" s="130"/>
      <c r="GJ355" s="130"/>
      <c r="GT355" s="130"/>
      <c r="HD355" s="130"/>
      <c r="HN355" s="130"/>
      <c r="HX355" s="130"/>
      <c r="IH355" s="130"/>
    </row>
    <row xmlns:x14ac="http://schemas.microsoft.com/office/spreadsheetml/2009/9/ac" r="356" s="3" customFormat="true" x14ac:dyDescent="0.25">
      <c r="A356" s="397"/>
      <c r="B356" s="130"/>
      <c r="L356" s="130"/>
      <c r="V356" s="130"/>
      <c r="AF356" s="130"/>
      <c r="AP356" s="130"/>
      <c r="AZ356" s="130"/>
      <c r="BA356" s="130"/>
      <c r="BB356" s="130"/>
      <c r="BC356" s="130"/>
      <c r="BD356" s="130"/>
      <c r="BE356" s="130"/>
      <c r="BF356" s="130"/>
      <c r="BG356" s="130"/>
      <c r="BJ356" s="130"/>
      <c r="BT356" s="130"/>
      <c r="CD356" s="130"/>
      <c r="CN356" s="130"/>
      <c r="CX356" s="130"/>
      <c r="DH356" s="130"/>
      <c r="DR356" s="130"/>
      <c r="EB356" s="130"/>
      <c r="EL356" s="130"/>
      <c r="EV356" s="130"/>
      <c r="FF356" s="130"/>
      <c r="FP356" s="130"/>
      <c r="FZ356" s="130"/>
      <c r="GJ356" s="130"/>
      <c r="GT356" s="130"/>
      <c r="HD356" s="130"/>
      <c r="HN356" s="130"/>
      <c r="HX356" s="130"/>
      <c r="IH356" s="130"/>
    </row>
    <row xmlns:x14ac="http://schemas.microsoft.com/office/spreadsheetml/2009/9/ac" r="357" s="3" customFormat="true" x14ac:dyDescent="0.25">
      <c r="A357" s="397"/>
      <c r="B357" s="130"/>
      <c r="L357" s="130"/>
      <c r="V357" s="130"/>
      <c r="AF357" s="130"/>
      <c r="AP357" s="130"/>
      <c r="AZ357" s="130"/>
      <c r="BA357" s="130"/>
      <c r="BB357" s="130"/>
      <c r="BC357" s="130"/>
      <c r="BD357" s="130"/>
      <c r="BE357" s="130"/>
      <c r="BF357" s="130"/>
      <c r="BG357" s="130"/>
      <c r="BJ357" s="130"/>
      <c r="BT357" s="130"/>
      <c r="CD357" s="130"/>
      <c r="CN357" s="130"/>
      <c r="CX357" s="130"/>
      <c r="DH357" s="130"/>
      <c r="DR357" s="130"/>
      <c r="EB357" s="130"/>
      <c r="EL357" s="130"/>
      <c r="EV357" s="130"/>
      <c r="FF357" s="130"/>
      <c r="FP357" s="130"/>
      <c r="FZ357" s="130"/>
      <c r="GJ357" s="130"/>
      <c r="GT357" s="130"/>
      <c r="HD357" s="130"/>
      <c r="HN357" s="130"/>
      <c r="HX357" s="130"/>
      <c r="IH357" s="130"/>
    </row>
    <row xmlns:x14ac="http://schemas.microsoft.com/office/spreadsheetml/2009/9/ac" r="358" s="3" customFormat="true" x14ac:dyDescent="0.25">
      <c r="A358" s="397"/>
      <c r="B358" s="130"/>
      <c r="L358" s="130"/>
      <c r="V358" s="130"/>
      <c r="AF358" s="130"/>
      <c r="AP358" s="130"/>
      <c r="AZ358" s="130"/>
      <c r="BA358" s="130"/>
      <c r="BB358" s="130"/>
      <c r="BC358" s="130"/>
      <c r="BD358" s="130"/>
      <c r="BE358" s="130"/>
      <c r="BF358" s="130"/>
      <c r="BG358" s="130"/>
      <c r="BJ358" s="130"/>
      <c r="BT358" s="130"/>
      <c r="CD358" s="130"/>
      <c r="CN358" s="130"/>
      <c r="CX358" s="130"/>
      <c r="DH358" s="130"/>
      <c r="DR358" s="130"/>
      <c r="EB358" s="130"/>
      <c r="EL358" s="130"/>
      <c r="EV358" s="130"/>
      <c r="FF358" s="130"/>
      <c r="FP358" s="130"/>
      <c r="FZ358" s="130"/>
      <c r="GJ358" s="130"/>
      <c r="GT358" s="130"/>
      <c r="HD358" s="130"/>
      <c r="HN358" s="130"/>
      <c r="HX358" s="130"/>
      <c r="IH358" s="130"/>
    </row>
    <row xmlns:x14ac="http://schemas.microsoft.com/office/spreadsheetml/2009/9/ac" r="359" s="3" customFormat="true" x14ac:dyDescent="0.25">
      <c r="A359" s="397"/>
      <c r="B359" s="130"/>
      <c r="L359" s="130"/>
      <c r="V359" s="130"/>
      <c r="AF359" s="130"/>
      <c r="AP359" s="130"/>
      <c r="AZ359" s="130"/>
      <c r="BA359" s="130"/>
      <c r="BB359" s="130"/>
      <c r="BC359" s="130"/>
      <c r="BD359" s="130"/>
      <c r="BE359" s="130"/>
      <c r="BF359" s="130"/>
      <c r="BG359" s="130"/>
      <c r="BJ359" s="130"/>
      <c r="BT359" s="130"/>
      <c r="CD359" s="130"/>
      <c r="CN359" s="130"/>
      <c r="CX359" s="130"/>
      <c r="DH359" s="130"/>
      <c r="DR359" s="130"/>
      <c r="EB359" s="130"/>
      <c r="EL359" s="130"/>
      <c r="EV359" s="130"/>
      <c r="FF359" s="130"/>
      <c r="FP359" s="130"/>
      <c r="FZ359" s="130"/>
      <c r="GJ359" s="130"/>
      <c r="GT359" s="130"/>
      <c r="HD359" s="130"/>
      <c r="HN359" s="130"/>
      <c r="HX359" s="130"/>
      <c r="IH359" s="130"/>
    </row>
    <row xmlns:x14ac="http://schemas.microsoft.com/office/spreadsheetml/2009/9/ac" r="360" s="3" customFormat="true" x14ac:dyDescent="0.25">
      <c r="A360" s="397"/>
      <c r="B360" s="130"/>
      <c r="L360" s="130"/>
      <c r="V360" s="130"/>
      <c r="AF360" s="130"/>
      <c r="AP360" s="130"/>
      <c r="AZ360" s="130"/>
      <c r="BA360" s="130"/>
      <c r="BB360" s="130"/>
      <c r="BC360" s="130"/>
      <c r="BD360" s="130"/>
      <c r="BE360" s="130"/>
      <c r="BF360" s="130"/>
      <c r="BG360" s="130"/>
      <c r="BJ360" s="130"/>
      <c r="BT360" s="130"/>
      <c r="CD360" s="130"/>
      <c r="CN360" s="130"/>
      <c r="CX360" s="130"/>
      <c r="DH360" s="130"/>
      <c r="DR360" s="130"/>
      <c r="EB360" s="130"/>
      <c r="EL360" s="130"/>
      <c r="EV360" s="130"/>
      <c r="FF360" s="130"/>
      <c r="FP360" s="130"/>
      <c r="FZ360" s="130"/>
      <c r="GJ360" s="130"/>
      <c r="GT360" s="130"/>
      <c r="HD360" s="130"/>
      <c r="HN360" s="130"/>
      <c r="HX360" s="130"/>
      <c r="IH360" s="130"/>
    </row>
    <row xmlns:x14ac="http://schemas.microsoft.com/office/spreadsheetml/2009/9/ac" r="361" s="3" customFormat="true" x14ac:dyDescent="0.25">
      <c r="A361" s="397"/>
      <c r="B361" s="130"/>
      <c r="L361" s="130"/>
      <c r="V361" s="130"/>
      <c r="AF361" s="130"/>
      <c r="AP361" s="130"/>
      <c r="AZ361" s="130"/>
      <c r="BA361" s="130"/>
      <c r="BB361" s="130"/>
      <c r="BC361" s="130"/>
      <c r="BD361" s="130"/>
      <c r="BE361" s="130"/>
      <c r="BF361" s="130"/>
      <c r="BG361" s="130"/>
      <c r="BJ361" s="130"/>
      <c r="BT361" s="130"/>
      <c r="CD361" s="130"/>
      <c r="CN361" s="130"/>
      <c r="CX361" s="130"/>
      <c r="DH361" s="130"/>
      <c r="DR361" s="130"/>
      <c r="EB361" s="130"/>
      <c r="EL361" s="130"/>
      <c r="EV361" s="130"/>
      <c r="FF361" s="130"/>
      <c r="FP361" s="130"/>
      <c r="FZ361" s="130"/>
      <c r="GJ361" s="130"/>
      <c r="GT361" s="130"/>
      <c r="HD361" s="130"/>
      <c r="HN361" s="130"/>
      <c r="HX361" s="130"/>
      <c r="IH361" s="130"/>
    </row>
    <row xmlns:x14ac="http://schemas.microsoft.com/office/spreadsheetml/2009/9/ac" r="362" s="3" customFormat="true" x14ac:dyDescent="0.25">
      <c r="A362" s="397"/>
      <c r="B362" s="130"/>
      <c r="L362" s="130"/>
      <c r="V362" s="130"/>
      <c r="AF362" s="130"/>
      <c r="AP362" s="130"/>
      <c r="AZ362" s="130"/>
      <c r="BA362" s="130"/>
      <c r="BB362" s="130"/>
      <c r="BC362" s="130"/>
      <c r="BD362" s="130"/>
      <c r="BE362" s="130"/>
      <c r="BF362" s="130"/>
      <c r="BG362" s="130"/>
      <c r="BJ362" s="130"/>
      <c r="BT362" s="130"/>
      <c r="CD362" s="130"/>
      <c r="CN362" s="130"/>
      <c r="CX362" s="130"/>
      <c r="DH362" s="130"/>
      <c r="DR362" s="130"/>
      <c r="EB362" s="130"/>
      <c r="EL362" s="130"/>
      <c r="EV362" s="130"/>
      <c r="FF362" s="130"/>
      <c r="FP362" s="130"/>
      <c r="FZ362" s="130"/>
      <c r="GJ362" s="130"/>
      <c r="GT362" s="130"/>
      <c r="HD362" s="130"/>
      <c r="HN362" s="130"/>
      <c r="HX362" s="130"/>
      <c r="IH362" s="130"/>
    </row>
    <row xmlns:x14ac="http://schemas.microsoft.com/office/spreadsheetml/2009/9/ac" r="363" s="3" customFormat="true" x14ac:dyDescent="0.25">
      <c r="A363" s="397"/>
      <c r="B363" s="130"/>
      <c r="L363" s="130"/>
      <c r="V363" s="130"/>
      <c r="AF363" s="130"/>
      <c r="AP363" s="130"/>
      <c r="AZ363" s="130"/>
      <c r="BA363" s="130"/>
      <c r="BB363" s="130"/>
      <c r="BC363" s="130"/>
      <c r="BD363" s="130"/>
      <c r="BE363" s="130"/>
      <c r="BF363" s="130"/>
      <c r="BG363" s="130"/>
      <c r="BJ363" s="130"/>
      <c r="BT363" s="130"/>
      <c r="CD363" s="130"/>
      <c r="CN363" s="130"/>
      <c r="CX363" s="130"/>
      <c r="DH363" s="130"/>
      <c r="DR363" s="130"/>
      <c r="EB363" s="130"/>
      <c r="EL363" s="130"/>
      <c r="EV363" s="130"/>
      <c r="FF363" s="130"/>
      <c r="FP363" s="130"/>
      <c r="FZ363" s="130"/>
      <c r="GJ363" s="130"/>
      <c r="GT363" s="130"/>
      <c r="HD363" s="130"/>
      <c r="HN363" s="130"/>
      <c r="HX363" s="130"/>
      <c r="IH363" s="130"/>
    </row>
    <row xmlns:x14ac="http://schemas.microsoft.com/office/spreadsheetml/2009/9/ac" r="364" s="3" customFormat="true" x14ac:dyDescent="0.25">
      <c r="A364" s="397"/>
      <c r="B364" s="130"/>
      <c r="L364" s="130"/>
      <c r="V364" s="130"/>
      <c r="AF364" s="130"/>
      <c r="AP364" s="130"/>
      <c r="AZ364" s="130"/>
      <c r="BA364" s="130"/>
      <c r="BB364" s="130"/>
      <c r="BC364" s="130"/>
      <c r="BD364" s="130"/>
      <c r="BE364" s="130"/>
      <c r="BF364" s="130"/>
      <c r="BG364" s="130"/>
      <c r="BJ364" s="130"/>
      <c r="BT364" s="130"/>
      <c r="CD364" s="130"/>
      <c r="CN364" s="130"/>
      <c r="CX364" s="130"/>
      <c r="DH364" s="130"/>
      <c r="DR364" s="130"/>
      <c r="EB364" s="130"/>
      <c r="EL364" s="130"/>
      <c r="EV364" s="130"/>
      <c r="FF364" s="130"/>
      <c r="FP364" s="130"/>
      <c r="FZ364" s="130"/>
      <c r="GJ364" s="130"/>
      <c r="GT364" s="130"/>
      <c r="HD364" s="130"/>
      <c r="HN364" s="130"/>
      <c r="HX364" s="130"/>
      <c r="IH364" s="130"/>
    </row>
    <row xmlns:x14ac="http://schemas.microsoft.com/office/spreadsheetml/2009/9/ac" r="365" s="3" customFormat="true" x14ac:dyDescent="0.25">
      <c r="A365" s="397"/>
      <c r="B365" s="130"/>
      <c r="L365" s="130"/>
      <c r="V365" s="130"/>
      <c r="AF365" s="130"/>
      <c r="AP365" s="130"/>
      <c r="AZ365" s="130"/>
      <c r="BA365" s="130"/>
      <c r="BB365" s="130"/>
      <c r="BC365" s="130"/>
      <c r="BD365" s="130"/>
      <c r="BE365" s="130"/>
      <c r="BF365" s="130"/>
      <c r="BG365" s="130"/>
      <c r="BJ365" s="130"/>
      <c r="BT365" s="130"/>
      <c r="CD365" s="130"/>
      <c r="CN365" s="130"/>
      <c r="CX365" s="130"/>
      <c r="DH365" s="130"/>
      <c r="DR365" s="130"/>
      <c r="EB365" s="130"/>
      <c r="EL365" s="130"/>
      <c r="EV365" s="130"/>
      <c r="FF365" s="130"/>
      <c r="FP365" s="130"/>
      <c r="FZ365" s="130"/>
      <c r="GJ365" s="130"/>
      <c r="GT365" s="130"/>
      <c r="HD365" s="130"/>
      <c r="HN365" s="130"/>
      <c r="HX365" s="130"/>
      <c r="IH365" s="130"/>
    </row>
    <row xmlns:x14ac="http://schemas.microsoft.com/office/spreadsheetml/2009/9/ac" r="366" s="3" customFormat="true" x14ac:dyDescent="0.25">
      <c r="A366" s="397"/>
      <c r="B366" s="130"/>
      <c r="L366" s="130"/>
      <c r="V366" s="130"/>
      <c r="AF366" s="130"/>
      <c r="AP366" s="130"/>
      <c r="AZ366" s="130"/>
      <c r="BA366" s="130"/>
      <c r="BB366" s="130"/>
      <c r="BC366" s="130"/>
      <c r="BD366" s="130"/>
      <c r="BE366" s="130"/>
      <c r="BF366" s="130"/>
      <c r="BG366" s="130"/>
      <c r="BJ366" s="130"/>
      <c r="BT366" s="130"/>
      <c r="CD366" s="130"/>
      <c r="CN366" s="130"/>
      <c r="CX366" s="130"/>
      <c r="DH366" s="130"/>
      <c r="DR366" s="130"/>
      <c r="EB366" s="130"/>
      <c r="EL366" s="130"/>
      <c r="EV366" s="130"/>
      <c r="FF366" s="130"/>
      <c r="FP366" s="130"/>
      <c r="FZ366" s="130"/>
      <c r="GJ366" s="130"/>
      <c r="GT366" s="130"/>
      <c r="HD366" s="130"/>
      <c r="HN366" s="130"/>
      <c r="HX366" s="130"/>
      <c r="IH366" s="130"/>
    </row>
    <row xmlns:x14ac="http://schemas.microsoft.com/office/spreadsheetml/2009/9/ac" r="367" s="3" customFormat="true" x14ac:dyDescent="0.25">
      <c r="A367" s="397"/>
      <c r="B367" s="130"/>
      <c r="L367" s="130"/>
      <c r="V367" s="130"/>
      <c r="AF367" s="130"/>
      <c r="AP367" s="130"/>
      <c r="AZ367" s="130"/>
      <c r="BA367" s="130"/>
      <c r="BB367" s="130"/>
      <c r="BC367" s="130"/>
      <c r="BD367" s="130"/>
      <c r="BE367" s="130"/>
      <c r="BF367" s="130"/>
      <c r="BG367" s="130"/>
      <c r="BJ367" s="130"/>
      <c r="BT367" s="130"/>
      <c r="CD367" s="130"/>
      <c r="CN367" s="130"/>
      <c r="CX367" s="130"/>
      <c r="DH367" s="130"/>
      <c r="DR367" s="130"/>
      <c r="EB367" s="130"/>
      <c r="EL367" s="130"/>
      <c r="EV367" s="130"/>
      <c r="FF367" s="130"/>
      <c r="FP367" s="130"/>
      <c r="FZ367" s="130"/>
      <c r="GJ367" s="130"/>
      <c r="GT367" s="130"/>
      <c r="HD367" s="130"/>
      <c r="HN367" s="130"/>
      <c r="HX367" s="130"/>
      <c r="IH367" s="130"/>
    </row>
    <row xmlns:x14ac="http://schemas.microsoft.com/office/spreadsheetml/2009/9/ac" r="368" s="3" customFormat="true" x14ac:dyDescent="0.25">
      <c r="A368" s="397"/>
      <c r="B368" s="130"/>
      <c r="L368" s="130"/>
      <c r="V368" s="130"/>
      <c r="AF368" s="130"/>
      <c r="AP368" s="130"/>
      <c r="AZ368" s="130"/>
      <c r="BA368" s="130"/>
      <c r="BB368" s="130"/>
      <c r="BC368" s="130"/>
      <c r="BD368" s="130"/>
      <c r="BE368" s="130"/>
      <c r="BF368" s="130"/>
      <c r="BG368" s="130"/>
      <c r="BJ368" s="130"/>
      <c r="BT368" s="130"/>
      <c r="CD368" s="130"/>
      <c r="CN368" s="130"/>
      <c r="CX368" s="130"/>
      <c r="DH368" s="130"/>
      <c r="DR368" s="130"/>
      <c r="EB368" s="130"/>
      <c r="EL368" s="130"/>
      <c r="EV368" s="130"/>
      <c r="FF368" s="130"/>
      <c r="FP368" s="130"/>
      <c r="FZ368" s="130"/>
      <c r="GJ368" s="130"/>
      <c r="GT368" s="130"/>
      <c r="HD368" s="130"/>
      <c r="HN368" s="130"/>
      <c r="HX368" s="130"/>
      <c r="IH368" s="130"/>
    </row>
    <row xmlns:x14ac="http://schemas.microsoft.com/office/spreadsheetml/2009/9/ac" r="369" s="3" customFormat="true" x14ac:dyDescent="0.25">
      <c r="A369" s="397"/>
      <c r="B369" s="130"/>
      <c r="L369" s="130"/>
      <c r="V369" s="130"/>
      <c r="AF369" s="130"/>
      <c r="AP369" s="130"/>
      <c r="AZ369" s="130"/>
      <c r="BA369" s="130"/>
      <c r="BB369" s="130"/>
      <c r="BC369" s="130"/>
      <c r="BD369" s="130"/>
      <c r="BE369" s="130"/>
      <c r="BF369" s="130"/>
      <c r="BG369" s="130"/>
      <c r="BJ369" s="130"/>
      <c r="BT369" s="130"/>
      <c r="CD369" s="130"/>
      <c r="CN369" s="130"/>
      <c r="CX369" s="130"/>
      <c r="DH369" s="130"/>
      <c r="DR369" s="130"/>
      <c r="EB369" s="130"/>
      <c r="EL369" s="130"/>
      <c r="EV369" s="130"/>
      <c r="FF369" s="130"/>
      <c r="FP369" s="130"/>
      <c r="FZ369" s="130"/>
      <c r="GJ369" s="130"/>
      <c r="GT369" s="130"/>
      <c r="HD369" s="130"/>
      <c r="HN369" s="130"/>
      <c r="HX369" s="130"/>
      <c r="IH369" s="130"/>
    </row>
    <row xmlns:x14ac="http://schemas.microsoft.com/office/spreadsheetml/2009/9/ac" r="370" s="3" customFormat="true" x14ac:dyDescent="0.25">
      <c r="A370" s="397"/>
      <c r="B370" s="130"/>
      <c r="L370" s="130"/>
      <c r="V370" s="130"/>
      <c r="AF370" s="130"/>
      <c r="AP370" s="130"/>
      <c r="AZ370" s="130"/>
      <c r="BA370" s="130"/>
      <c r="BB370" s="130"/>
      <c r="BC370" s="130"/>
      <c r="BD370" s="130"/>
      <c r="BE370" s="130"/>
      <c r="BF370" s="130"/>
      <c r="BG370" s="130"/>
      <c r="BJ370" s="130"/>
      <c r="BT370" s="130"/>
      <c r="CD370" s="130"/>
      <c r="CN370" s="130"/>
      <c r="CX370" s="130"/>
      <c r="DH370" s="130"/>
      <c r="DR370" s="130"/>
      <c r="EB370" s="130"/>
      <c r="EL370" s="130"/>
      <c r="EV370" s="130"/>
      <c r="FF370" s="130"/>
      <c r="FP370" s="130"/>
      <c r="FZ370" s="130"/>
      <c r="GJ370" s="130"/>
      <c r="GT370" s="130"/>
      <c r="HD370" s="130"/>
      <c r="HN370" s="130"/>
      <c r="HX370" s="130"/>
      <c r="IH370" s="130"/>
    </row>
    <row xmlns:x14ac="http://schemas.microsoft.com/office/spreadsheetml/2009/9/ac" r="371" s="3" customFormat="true" x14ac:dyDescent="0.25">
      <c r="A371" s="397"/>
      <c r="B371" s="130"/>
      <c r="L371" s="130"/>
      <c r="V371" s="130"/>
      <c r="AF371" s="130"/>
      <c r="AP371" s="130"/>
      <c r="AZ371" s="130"/>
      <c r="BA371" s="130"/>
      <c r="BB371" s="130"/>
      <c r="BC371" s="130"/>
      <c r="BD371" s="130"/>
      <c r="BE371" s="130"/>
      <c r="BF371" s="130"/>
      <c r="BG371" s="130"/>
      <c r="BJ371" s="130"/>
      <c r="BT371" s="130"/>
      <c r="CD371" s="130"/>
      <c r="CN371" s="130"/>
      <c r="CX371" s="130"/>
      <c r="DH371" s="130"/>
      <c r="DR371" s="130"/>
      <c r="EB371" s="130"/>
      <c r="EL371" s="130"/>
      <c r="EV371" s="130"/>
      <c r="FF371" s="130"/>
      <c r="FP371" s="130"/>
      <c r="FZ371" s="130"/>
      <c r="GJ371" s="130"/>
      <c r="GT371" s="130"/>
      <c r="HD371" s="130"/>
      <c r="HN371" s="130"/>
      <c r="HX371" s="130"/>
      <c r="IH371" s="130"/>
    </row>
    <row xmlns:x14ac="http://schemas.microsoft.com/office/spreadsheetml/2009/9/ac" r="372" s="3" customFormat="true" x14ac:dyDescent="0.25">
      <c r="A372" s="397"/>
      <c r="B372" s="130"/>
      <c r="L372" s="130"/>
      <c r="V372" s="130"/>
      <c r="AF372" s="130"/>
      <c r="AP372" s="130"/>
      <c r="AZ372" s="130"/>
      <c r="BA372" s="130"/>
      <c r="BB372" s="130"/>
      <c r="BC372" s="130"/>
      <c r="BD372" s="130"/>
      <c r="BE372" s="130"/>
      <c r="BF372" s="130"/>
      <c r="BG372" s="130"/>
      <c r="BJ372" s="130"/>
      <c r="BT372" s="130"/>
      <c r="CD372" s="130"/>
      <c r="CN372" s="130"/>
      <c r="CX372" s="130"/>
      <c r="DH372" s="130"/>
      <c r="DR372" s="130"/>
      <c r="EB372" s="130"/>
      <c r="EL372" s="130"/>
      <c r="EV372" s="130"/>
      <c r="FF372" s="130"/>
      <c r="FP372" s="130"/>
      <c r="FZ372" s="130"/>
      <c r="GJ372" s="130"/>
      <c r="GT372" s="130"/>
      <c r="HD372" s="130"/>
      <c r="HN372" s="130"/>
      <c r="HX372" s="130"/>
      <c r="IH372" s="130"/>
    </row>
    <row xmlns:x14ac="http://schemas.microsoft.com/office/spreadsheetml/2009/9/ac" r="373" s="3" customFormat="true" x14ac:dyDescent="0.25">
      <c r="A373" s="397"/>
      <c r="B373" s="130"/>
      <c r="L373" s="130"/>
      <c r="V373" s="130"/>
      <c r="AF373" s="130"/>
      <c r="AP373" s="130"/>
      <c r="AZ373" s="130"/>
      <c r="BA373" s="130"/>
      <c r="BB373" s="130"/>
      <c r="BC373" s="130"/>
      <c r="BD373" s="130"/>
      <c r="BE373" s="130"/>
      <c r="BF373" s="130"/>
      <c r="BG373" s="130"/>
      <c r="BJ373" s="130"/>
      <c r="BT373" s="130"/>
      <c r="CD373" s="130"/>
      <c r="CN373" s="130"/>
      <c r="CX373" s="130"/>
      <c r="DH373" s="130"/>
      <c r="DR373" s="130"/>
      <c r="EB373" s="130"/>
      <c r="EL373" s="130"/>
      <c r="EV373" s="130"/>
      <c r="FF373" s="130"/>
      <c r="FP373" s="130"/>
      <c r="FZ373" s="130"/>
      <c r="GJ373" s="130"/>
      <c r="GT373" s="130"/>
      <c r="HD373" s="130"/>
      <c r="HN373" s="130"/>
      <c r="HX373" s="130"/>
      <c r="IH373" s="130"/>
    </row>
    <row xmlns:x14ac="http://schemas.microsoft.com/office/spreadsheetml/2009/9/ac" r="374" s="3" customFormat="true" x14ac:dyDescent="0.25">
      <c r="A374" s="397"/>
      <c r="B374" s="130"/>
      <c r="L374" s="130"/>
      <c r="V374" s="130"/>
      <c r="AF374" s="130"/>
      <c r="AP374" s="130"/>
      <c r="AZ374" s="130"/>
      <c r="BA374" s="130"/>
      <c r="BB374" s="130"/>
      <c r="BC374" s="130"/>
      <c r="BD374" s="130"/>
      <c r="BE374" s="130"/>
      <c r="BF374" s="130"/>
      <c r="BG374" s="130"/>
      <c r="BJ374" s="130"/>
      <c r="BT374" s="130"/>
      <c r="CD374" s="130"/>
      <c r="CN374" s="130"/>
      <c r="CX374" s="130"/>
      <c r="DH374" s="130"/>
      <c r="DR374" s="130"/>
      <c r="EB374" s="130"/>
      <c r="EL374" s="130"/>
      <c r="EV374" s="130"/>
      <c r="FF374" s="130"/>
      <c r="FP374" s="130"/>
      <c r="FZ374" s="130"/>
      <c r="GJ374" s="130"/>
      <c r="GT374" s="130"/>
      <c r="HD374" s="130"/>
      <c r="HN374" s="130"/>
      <c r="HX374" s="130"/>
      <c r="IH374" s="130"/>
    </row>
    <row xmlns:x14ac="http://schemas.microsoft.com/office/spreadsheetml/2009/9/ac" r="375" s="3" customFormat="true" x14ac:dyDescent="0.25">
      <c r="A375" s="397"/>
      <c r="B375" s="130"/>
      <c r="L375" s="130"/>
      <c r="V375" s="130"/>
      <c r="AF375" s="130"/>
      <c r="AP375" s="130"/>
      <c r="AZ375" s="130"/>
      <c r="BA375" s="130"/>
      <c r="BB375" s="130"/>
      <c r="BC375" s="130"/>
      <c r="BD375" s="130"/>
      <c r="BE375" s="130"/>
      <c r="BF375" s="130"/>
      <c r="BG375" s="130"/>
      <c r="BJ375" s="130"/>
      <c r="BT375" s="130"/>
      <c r="CD375" s="130"/>
      <c r="CN375" s="130"/>
      <c r="CX375" s="130"/>
      <c r="DH375" s="130"/>
      <c r="DR375" s="130"/>
      <c r="EB375" s="130"/>
      <c r="EL375" s="130"/>
      <c r="EV375" s="130"/>
      <c r="FF375" s="130"/>
      <c r="FP375" s="130"/>
      <c r="FZ375" s="130"/>
      <c r="GJ375" s="130"/>
      <c r="GT375" s="130"/>
      <c r="HD375" s="130"/>
      <c r="HN375" s="130"/>
      <c r="HX375" s="130"/>
      <c r="IH375" s="130"/>
    </row>
    <row xmlns:x14ac="http://schemas.microsoft.com/office/spreadsheetml/2009/9/ac" r="376" s="3" customFormat="true" x14ac:dyDescent="0.25">
      <c r="A376" s="397"/>
      <c r="B376" s="130"/>
      <c r="L376" s="130"/>
      <c r="V376" s="130"/>
      <c r="AF376" s="130"/>
      <c r="AP376" s="130"/>
      <c r="AZ376" s="130"/>
      <c r="BA376" s="130"/>
      <c r="BB376" s="130"/>
      <c r="BC376" s="130"/>
      <c r="BD376" s="130"/>
      <c r="BE376" s="130"/>
      <c r="BF376" s="130"/>
      <c r="BG376" s="130"/>
      <c r="BJ376" s="130"/>
      <c r="BT376" s="130"/>
      <c r="CD376" s="130"/>
      <c r="CN376" s="130"/>
      <c r="CX376" s="130"/>
      <c r="DH376" s="130"/>
      <c r="DR376" s="130"/>
      <c r="EB376" s="130"/>
      <c r="EL376" s="130"/>
      <c r="EV376" s="130"/>
      <c r="FF376" s="130"/>
      <c r="FP376" s="130"/>
      <c r="FZ376" s="130"/>
      <c r="GJ376" s="130"/>
      <c r="GT376" s="130"/>
      <c r="HD376" s="130"/>
      <c r="HN376" s="130"/>
      <c r="HX376" s="130"/>
      <c r="IH376" s="130"/>
    </row>
    <row xmlns:x14ac="http://schemas.microsoft.com/office/spreadsheetml/2009/9/ac" r="377" s="3" customFormat="true" x14ac:dyDescent="0.25">
      <c r="A377" s="397"/>
      <c r="B377" s="130"/>
      <c r="L377" s="130"/>
      <c r="V377" s="130"/>
      <c r="AF377" s="130"/>
      <c r="AP377" s="130"/>
      <c r="AZ377" s="130"/>
      <c r="BA377" s="130"/>
      <c r="BB377" s="130"/>
      <c r="BC377" s="130"/>
      <c r="BD377" s="130"/>
      <c r="BE377" s="130"/>
      <c r="BF377" s="130"/>
      <c r="BG377" s="130"/>
      <c r="BJ377" s="130"/>
      <c r="BT377" s="130"/>
      <c r="CD377" s="130"/>
      <c r="CN377" s="130"/>
      <c r="CX377" s="130"/>
      <c r="DH377" s="130"/>
      <c r="DR377" s="130"/>
      <c r="EB377" s="130"/>
      <c r="EL377" s="130"/>
      <c r="EV377" s="130"/>
      <c r="FF377" s="130"/>
      <c r="FP377" s="130"/>
      <c r="FZ377" s="130"/>
      <c r="GJ377" s="130"/>
      <c r="GT377" s="130"/>
      <c r="HD377" s="130"/>
      <c r="HN377" s="130"/>
      <c r="HX377" s="130"/>
      <c r="IH377" s="130"/>
    </row>
    <row xmlns:x14ac="http://schemas.microsoft.com/office/spreadsheetml/2009/9/ac" r="378" s="3" customFormat="true" x14ac:dyDescent="0.25">
      <c r="A378" s="397"/>
      <c r="B378" s="130"/>
      <c r="L378" s="130"/>
      <c r="V378" s="130"/>
      <c r="AF378" s="130"/>
      <c r="AP378" s="130"/>
      <c r="AZ378" s="130"/>
      <c r="BA378" s="130"/>
      <c r="BB378" s="130"/>
      <c r="BC378" s="130"/>
      <c r="BD378" s="130"/>
      <c r="BE378" s="130"/>
      <c r="BF378" s="130"/>
      <c r="BG378" s="130"/>
      <c r="BJ378" s="130"/>
      <c r="BT378" s="130"/>
      <c r="CD378" s="130"/>
      <c r="CN378" s="130"/>
      <c r="CX378" s="130"/>
      <c r="DH378" s="130"/>
      <c r="DR378" s="130"/>
      <c r="EB378" s="130"/>
      <c r="EL378" s="130"/>
      <c r="EV378" s="130"/>
      <c r="FF378" s="130"/>
      <c r="FP378" s="130"/>
      <c r="FZ378" s="130"/>
      <c r="GJ378" s="130"/>
      <c r="GT378" s="130"/>
      <c r="HD378" s="130"/>
      <c r="HN378" s="130"/>
      <c r="HX378" s="130"/>
      <c r="IH378" s="130"/>
    </row>
    <row xmlns:x14ac="http://schemas.microsoft.com/office/spreadsheetml/2009/9/ac" r="379" s="3" customFormat="true" x14ac:dyDescent="0.25">
      <c r="A379" s="397"/>
      <c r="B379" s="130"/>
      <c r="L379" s="130"/>
      <c r="V379" s="130"/>
      <c r="AF379" s="130"/>
      <c r="AP379" s="130"/>
      <c r="AZ379" s="130"/>
      <c r="BA379" s="130"/>
      <c r="BB379" s="130"/>
      <c r="BC379" s="130"/>
      <c r="BD379" s="130"/>
      <c r="BE379" s="130"/>
      <c r="BF379" s="130"/>
      <c r="BG379" s="130"/>
      <c r="BJ379" s="130"/>
      <c r="BT379" s="130"/>
      <c r="CD379" s="130"/>
      <c r="CN379" s="130"/>
      <c r="CX379" s="130"/>
      <c r="DH379" s="130"/>
      <c r="DR379" s="130"/>
      <c r="EB379" s="130"/>
      <c r="EL379" s="130"/>
      <c r="EV379" s="130"/>
      <c r="FF379" s="130"/>
      <c r="FP379" s="130"/>
      <c r="FZ379" s="130"/>
      <c r="GJ379" s="130"/>
      <c r="GT379" s="130"/>
      <c r="HD379" s="130"/>
      <c r="HN379" s="130"/>
      <c r="HX379" s="130"/>
      <c r="IH379" s="130"/>
    </row>
    <row xmlns:x14ac="http://schemas.microsoft.com/office/spreadsheetml/2009/9/ac" r="380" s="3" customFormat="true" x14ac:dyDescent="0.25">
      <c r="A380" s="397"/>
      <c r="B380" s="130"/>
      <c r="L380" s="130"/>
      <c r="V380" s="130"/>
      <c r="AF380" s="130"/>
      <c r="AP380" s="130"/>
      <c r="AZ380" s="130"/>
      <c r="BA380" s="130"/>
      <c r="BB380" s="130"/>
      <c r="BC380" s="130"/>
      <c r="BD380" s="130"/>
      <c r="BE380" s="130"/>
      <c r="BF380" s="130"/>
      <c r="BG380" s="130"/>
      <c r="BJ380" s="130"/>
      <c r="BT380" s="130"/>
      <c r="CD380" s="130"/>
      <c r="CN380" s="130"/>
      <c r="CX380" s="130"/>
      <c r="DH380" s="130"/>
      <c r="DR380" s="130"/>
      <c r="EB380" s="130"/>
      <c r="EL380" s="130"/>
      <c r="EV380" s="130"/>
      <c r="FF380" s="130"/>
      <c r="FP380" s="130"/>
      <c r="FZ380" s="130"/>
      <c r="GJ380" s="130"/>
      <c r="GT380" s="130"/>
      <c r="HD380" s="130"/>
      <c r="HN380" s="130"/>
      <c r="HX380" s="130"/>
      <c r="IH380" s="130"/>
    </row>
    <row xmlns:x14ac="http://schemas.microsoft.com/office/spreadsheetml/2009/9/ac" r="381" s="3" customFormat="true" x14ac:dyDescent="0.25">
      <c r="A381" s="397"/>
      <c r="B381" s="130"/>
      <c r="L381" s="130"/>
      <c r="V381" s="130"/>
      <c r="AF381" s="130"/>
      <c r="AP381" s="130"/>
      <c r="AZ381" s="130"/>
      <c r="BA381" s="130"/>
      <c r="BB381" s="130"/>
      <c r="BC381" s="130"/>
      <c r="BD381" s="130"/>
      <c r="BE381" s="130"/>
      <c r="BF381" s="130"/>
      <c r="BG381" s="130"/>
      <c r="BJ381" s="130"/>
      <c r="BT381" s="130"/>
      <c r="CD381" s="130"/>
      <c r="CN381" s="130"/>
      <c r="CX381" s="130"/>
      <c r="DH381" s="130"/>
      <c r="DR381" s="130"/>
      <c r="EB381" s="130"/>
      <c r="EL381" s="130"/>
      <c r="EV381" s="130"/>
      <c r="FF381" s="130"/>
      <c r="FP381" s="130"/>
      <c r="FZ381" s="130"/>
      <c r="GJ381" s="130"/>
      <c r="GT381" s="130"/>
      <c r="HD381" s="130"/>
      <c r="HN381" s="130"/>
      <c r="HX381" s="130"/>
      <c r="IH381" s="130"/>
    </row>
    <row xmlns:x14ac="http://schemas.microsoft.com/office/spreadsheetml/2009/9/ac" r="382" s="3" customFormat="true" x14ac:dyDescent="0.25">
      <c r="A382" s="397"/>
      <c r="B382" s="130"/>
      <c r="L382" s="130"/>
      <c r="V382" s="130"/>
      <c r="AF382" s="130"/>
      <c r="AP382" s="130"/>
      <c r="AZ382" s="130"/>
      <c r="BA382" s="130"/>
      <c r="BB382" s="130"/>
      <c r="BC382" s="130"/>
      <c r="BD382" s="130"/>
      <c r="BE382" s="130"/>
      <c r="BF382" s="130"/>
      <c r="BG382" s="130"/>
      <c r="BJ382" s="130"/>
      <c r="BT382" s="130"/>
      <c r="CD382" s="130"/>
      <c r="CN382" s="130"/>
      <c r="CX382" s="130"/>
      <c r="DH382" s="130"/>
      <c r="DR382" s="130"/>
      <c r="EB382" s="130"/>
      <c r="EL382" s="130"/>
      <c r="EV382" s="130"/>
      <c r="FF382" s="130"/>
      <c r="FP382" s="130"/>
      <c r="FZ382" s="130"/>
      <c r="GJ382" s="130"/>
      <c r="GT382" s="130"/>
      <c r="HD382" s="130"/>
      <c r="HN382" s="130"/>
      <c r="HX382" s="130"/>
      <c r="IH382" s="130"/>
    </row>
    <row xmlns:x14ac="http://schemas.microsoft.com/office/spreadsheetml/2009/9/ac" r="383" s="3" customFormat="true" x14ac:dyDescent="0.25">
      <c r="A383" s="397"/>
      <c r="B383" s="130"/>
      <c r="L383" s="130"/>
      <c r="V383" s="130"/>
      <c r="AF383" s="130"/>
      <c r="AP383" s="130"/>
      <c r="AZ383" s="130"/>
      <c r="BA383" s="130"/>
      <c r="BB383" s="130"/>
      <c r="BC383" s="130"/>
      <c r="BD383" s="130"/>
      <c r="BE383" s="130"/>
      <c r="BF383" s="130"/>
      <c r="BG383" s="130"/>
      <c r="BJ383" s="130"/>
      <c r="BT383" s="130"/>
      <c r="CD383" s="130"/>
      <c r="CN383" s="130"/>
      <c r="CX383" s="130"/>
      <c r="DH383" s="130"/>
      <c r="DR383" s="130"/>
      <c r="EB383" s="130"/>
      <c r="EL383" s="130"/>
      <c r="EV383" s="130"/>
      <c r="FF383" s="130"/>
      <c r="FP383" s="130"/>
      <c r="FZ383" s="130"/>
      <c r="GJ383" s="130"/>
      <c r="GT383" s="130"/>
      <c r="HD383" s="130"/>
      <c r="HN383" s="130"/>
      <c r="HX383" s="130"/>
      <c r="IH383" s="130"/>
    </row>
    <row xmlns:x14ac="http://schemas.microsoft.com/office/spreadsheetml/2009/9/ac" r="384" s="3" customFormat="true" x14ac:dyDescent="0.25">
      <c r="A384" s="397"/>
      <c r="B384" s="130"/>
      <c r="L384" s="130"/>
      <c r="V384" s="130"/>
      <c r="AF384" s="130"/>
      <c r="AP384" s="130"/>
      <c r="AZ384" s="130"/>
      <c r="BA384" s="130"/>
      <c r="BB384" s="130"/>
      <c r="BC384" s="130"/>
      <c r="BD384" s="130"/>
      <c r="BE384" s="130"/>
      <c r="BF384" s="130"/>
      <c r="BG384" s="130"/>
      <c r="BJ384" s="130"/>
      <c r="BT384" s="130"/>
      <c r="CD384" s="130"/>
      <c r="CN384" s="130"/>
      <c r="CX384" s="130"/>
      <c r="DH384" s="130"/>
      <c r="DR384" s="130"/>
      <c r="EB384" s="130"/>
      <c r="EL384" s="130"/>
      <c r="EV384" s="130"/>
      <c r="FF384" s="130"/>
      <c r="FP384" s="130"/>
      <c r="FZ384" s="130"/>
      <c r="GJ384" s="130"/>
      <c r="GT384" s="130"/>
      <c r="HD384" s="130"/>
      <c r="HN384" s="130"/>
      <c r="HX384" s="130"/>
      <c r="IH384" s="130"/>
    </row>
    <row xmlns:x14ac="http://schemas.microsoft.com/office/spreadsheetml/2009/9/ac" r="385" s="3" customFormat="true" x14ac:dyDescent="0.25">
      <c r="A385" s="397"/>
      <c r="B385" s="130"/>
      <c r="L385" s="130"/>
      <c r="V385" s="130"/>
      <c r="AF385" s="130"/>
      <c r="AP385" s="130"/>
      <c r="AZ385" s="130"/>
      <c r="BA385" s="130"/>
      <c r="BB385" s="130"/>
      <c r="BC385" s="130"/>
      <c r="BD385" s="130"/>
      <c r="BE385" s="130"/>
      <c r="BF385" s="130"/>
      <c r="BG385" s="130"/>
      <c r="BJ385" s="130"/>
      <c r="BT385" s="130"/>
      <c r="CD385" s="130"/>
      <c r="CN385" s="130"/>
      <c r="CX385" s="130"/>
      <c r="DH385" s="130"/>
      <c r="DR385" s="130"/>
      <c r="EB385" s="130"/>
      <c r="EL385" s="130"/>
      <c r="EV385" s="130"/>
      <c r="FF385" s="130"/>
      <c r="FP385" s="130"/>
      <c r="FZ385" s="130"/>
      <c r="GJ385" s="130"/>
      <c r="GT385" s="130"/>
      <c r="HD385" s="130"/>
      <c r="HN385" s="130"/>
      <c r="HX385" s="130"/>
      <c r="IH385" s="130"/>
    </row>
    <row xmlns:x14ac="http://schemas.microsoft.com/office/spreadsheetml/2009/9/ac" r="386" s="3" customFormat="true" x14ac:dyDescent="0.25">
      <c r="A386" s="397"/>
      <c r="B386" s="130"/>
      <c r="L386" s="130"/>
      <c r="V386" s="130"/>
      <c r="AF386" s="130"/>
      <c r="AP386" s="130"/>
      <c r="AZ386" s="130"/>
      <c r="BA386" s="130"/>
      <c r="BB386" s="130"/>
      <c r="BC386" s="130"/>
      <c r="BD386" s="130"/>
      <c r="BE386" s="130"/>
      <c r="BF386" s="130"/>
      <c r="BG386" s="130"/>
      <c r="BJ386" s="130"/>
      <c r="BT386" s="130"/>
      <c r="CD386" s="130"/>
      <c r="CN386" s="130"/>
      <c r="CX386" s="130"/>
      <c r="DH386" s="130"/>
      <c r="DR386" s="130"/>
      <c r="EB386" s="130"/>
      <c r="EL386" s="130"/>
      <c r="EV386" s="130"/>
      <c r="FF386" s="130"/>
      <c r="FP386" s="130"/>
      <c r="FZ386" s="130"/>
      <c r="GJ386" s="130"/>
      <c r="GT386" s="130"/>
      <c r="HD386" s="130"/>
      <c r="HN386" s="130"/>
      <c r="HX386" s="130"/>
      <c r="IH386" s="130"/>
    </row>
    <row xmlns:x14ac="http://schemas.microsoft.com/office/spreadsheetml/2009/9/ac" r="387" s="3" customFormat="true" x14ac:dyDescent="0.25">
      <c r="A387" s="397"/>
      <c r="B387" s="130"/>
      <c r="L387" s="130"/>
      <c r="V387" s="130"/>
      <c r="AF387" s="130"/>
      <c r="AP387" s="130"/>
      <c r="AZ387" s="130"/>
      <c r="BA387" s="130"/>
      <c r="BB387" s="130"/>
      <c r="BC387" s="130"/>
      <c r="BD387" s="130"/>
      <c r="BE387" s="130"/>
      <c r="BF387" s="130"/>
      <c r="BG387" s="130"/>
      <c r="BJ387" s="130"/>
      <c r="BT387" s="130"/>
      <c r="CD387" s="130"/>
      <c r="CN387" s="130"/>
      <c r="CX387" s="130"/>
      <c r="DH387" s="130"/>
      <c r="DR387" s="130"/>
      <c r="EB387" s="130"/>
      <c r="EL387" s="130"/>
      <c r="EV387" s="130"/>
      <c r="FF387" s="130"/>
      <c r="FP387" s="130"/>
      <c r="FZ387" s="130"/>
      <c r="GJ387" s="130"/>
      <c r="GT387" s="130"/>
      <c r="HD387" s="130"/>
      <c r="HN387" s="130"/>
      <c r="HX387" s="130"/>
      <c r="IH387" s="130"/>
    </row>
    <row xmlns:x14ac="http://schemas.microsoft.com/office/spreadsheetml/2009/9/ac" r="388" s="3" customFormat="true" x14ac:dyDescent="0.25">
      <c r="A388" s="397"/>
      <c r="B388" s="130"/>
      <c r="L388" s="130"/>
      <c r="V388" s="130"/>
      <c r="AF388" s="130"/>
      <c r="AP388" s="130"/>
      <c r="AZ388" s="130"/>
      <c r="BA388" s="130"/>
      <c r="BB388" s="130"/>
      <c r="BC388" s="130"/>
      <c r="BD388" s="130"/>
      <c r="BE388" s="130"/>
      <c r="BF388" s="130"/>
      <c r="BG388" s="130"/>
      <c r="BJ388" s="130"/>
      <c r="BT388" s="130"/>
      <c r="CD388" s="130"/>
      <c r="CN388" s="130"/>
      <c r="CX388" s="130"/>
      <c r="DH388" s="130"/>
      <c r="DR388" s="130"/>
      <c r="EB388" s="130"/>
      <c r="EL388" s="130"/>
      <c r="EV388" s="130"/>
      <c r="FF388" s="130"/>
      <c r="FP388" s="130"/>
      <c r="FZ388" s="130"/>
      <c r="GJ388" s="130"/>
      <c r="GT388" s="130"/>
      <c r="HD388" s="130"/>
      <c r="HN388" s="130"/>
      <c r="HX388" s="130"/>
      <c r="IH388" s="130"/>
    </row>
    <row xmlns:x14ac="http://schemas.microsoft.com/office/spreadsheetml/2009/9/ac" r="389" s="3" customFormat="true" x14ac:dyDescent="0.25">
      <c r="A389" s="397"/>
      <c r="B389" s="130"/>
      <c r="L389" s="130"/>
      <c r="V389" s="130"/>
      <c r="AF389" s="130"/>
      <c r="AP389" s="130"/>
      <c r="AZ389" s="130"/>
      <c r="BA389" s="130"/>
      <c r="BB389" s="130"/>
      <c r="BC389" s="130"/>
      <c r="BD389" s="130"/>
      <c r="BE389" s="130"/>
      <c r="BF389" s="130"/>
      <c r="BG389" s="130"/>
      <c r="BJ389" s="130"/>
      <c r="BT389" s="130"/>
      <c r="CD389" s="130"/>
      <c r="CN389" s="130"/>
      <c r="CX389" s="130"/>
      <c r="DH389" s="130"/>
      <c r="DR389" s="130"/>
      <c r="EB389" s="130"/>
      <c r="EL389" s="130"/>
      <c r="EV389" s="130"/>
      <c r="FF389" s="130"/>
      <c r="FP389" s="130"/>
      <c r="FZ389" s="130"/>
      <c r="GJ389" s="130"/>
      <c r="GT389" s="130"/>
      <c r="HD389" s="130"/>
      <c r="HN389" s="130"/>
      <c r="HX389" s="130"/>
      <c r="IH389" s="130"/>
    </row>
    <row xmlns:x14ac="http://schemas.microsoft.com/office/spreadsheetml/2009/9/ac" r="390" s="3" customFormat="true" x14ac:dyDescent="0.25">
      <c r="A390" s="397"/>
      <c r="B390" s="130"/>
      <c r="L390" s="130"/>
      <c r="V390" s="130"/>
      <c r="AF390" s="130"/>
      <c r="AP390" s="130"/>
      <c r="AZ390" s="130"/>
      <c r="BA390" s="130"/>
      <c r="BB390" s="130"/>
      <c r="BC390" s="130"/>
      <c r="BD390" s="130"/>
      <c r="BE390" s="130"/>
      <c r="BF390" s="130"/>
      <c r="BG390" s="130"/>
      <c r="BJ390" s="130"/>
      <c r="BT390" s="130"/>
      <c r="CD390" s="130"/>
      <c r="CN390" s="130"/>
      <c r="CX390" s="130"/>
      <c r="DH390" s="130"/>
      <c r="DR390" s="130"/>
      <c r="EB390" s="130"/>
      <c r="EL390" s="130"/>
      <c r="EV390" s="130"/>
      <c r="FF390" s="130"/>
      <c r="FP390" s="130"/>
      <c r="FZ390" s="130"/>
      <c r="GJ390" s="130"/>
      <c r="GT390" s="130"/>
      <c r="HD390" s="130"/>
      <c r="HN390" s="130"/>
      <c r="HX390" s="130"/>
      <c r="IH390" s="130"/>
    </row>
    <row xmlns:x14ac="http://schemas.microsoft.com/office/spreadsheetml/2009/9/ac" r="391" s="3" customFormat="true" x14ac:dyDescent="0.25">
      <c r="A391" s="397"/>
      <c r="B391" s="130"/>
      <c r="L391" s="130"/>
      <c r="V391" s="130"/>
      <c r="AF391" s="130"/>
      <c r="AP391" s="130"/>
      <c r="AZ391" s="130"/>
      <c r="BA391" s="130"/>
      <c r="BB391" s="130"/>
      <c r="BC391" s="130"/>
      <c r="BD391" s="130"/>
      <c r="BE391" s="130"/>
      <c r="BF391" s="130"/>
      <c r="BG391" s="130"/>
      <c r="BJ391" s="130"/>
      <c r="BT391" s="130"/>
      <c r="CD391" s="130"/>
      <c r="CN391" s="130"/>
      <c r="CX391" s="130"/>
      <c r="DH391" s="130"/>
      <c r="DR391" s="130"/>
      <c r="EB391" s="130"/>
      <c r="EL391" s="130"/>
      <c r="EV391" s="130"/>
      <c r="FF391" s="130"/>
      <c r="FP391" s="130"/>
      <c r="FZ391" s="130"/>
      <c r="GJ391" s="130"/>
      <c r="GT391" s="130"/>
      <c r="HD391" s="130"/>
      <c r="HN391" s="130"/>
      <c r="HX391" s="130"/>
      <c r="IH391" s="130"/>
    </row>
    <row xmlns:x14ac="http://schemas.microsoft.com/office/spreadsheetml/2009/9/ac" r="392" s="3" customFormat="true" x14ac:dyDescent="0.25">
      <c r="A392" s="397"/>
      <c r="B392" s="130"/>
      <c r="L392" s="130"/>
      <c r="V392" s="130"/>
      <c r="AF392" s="130"/>
      <c r="AP392" s="130"/>
      <c r="AZ392" s="130"/>
      <c r="BA392" s="130"/>
      <c r="BB392" s="130"/>
      <c r="BC392" s="130"/>
      <c r="BD392" s="130"/>
      <c r="BE392" s="130"/>
      <c r="BF392" s="130"/>
      <c r="BG392" s="130"/>
      <c r="BJ392" s="130"/>
      <c r="BT392" s="130"/>
      <c r="CD392" s="130"/>
      <c r="CN392" s="130"/>
      <c r="CX392" s="130"/>
      <c r="DH392" s="130"/>
      <c r="DR392" s="130"/>
      <c r="EB392" s="130"/>
      <c r="EL392" s="130"/>
      <c r="EV392" s="130"/>
      <c r="FF392" s="130"/>
      <c r="FP392" s="130"/>
      <c r="FZ392" s="130"/>
      <c r="GJ392" s="130"/>
      <c r="GT392" s="130"/>
      <c r="HD392" s="130"/>
      <c r="HN392" s="130"/>
      <c r="HX392" s="130"/>
      <c r="IH392" s="130"/>
    </row>
    <row xmlns:x14ac="http://schemas.microsoft.com/office/spreadsheetml/2009/9/ac" r="393" s="3" customFormat="true" x14ac:dyDescent="0.25">
      <c r="A393" s="397"/>
      <c r="B393" s="130"/>
      <c r="L393" s="130"/>
      <c r="V393" s="130"/>
      <c r="AF393" s="130"/>
      <c r="AP393" s="130"/>
      <c r="AZ393" s="130"/>
      <c r="BA393" s="130"/>
      <c r="BB393" s="130"/>
      <c r="BC393" s="130"/>
      <c r="BD393" s="130"/>
      <c r="BE393" s="130"/>
      <c r="BF393" s="130"/>
      <c r="BG393" s="130"/>
      <c r="BJ393" s="130"/>
      <c r="BT393" s="130"/>
      <c r="CD393" s="130"/>
      <c r="CN393" s="130"/>
      <c r="CX393" s="130"/>
      <c r="DH393" s="130"/>
      <c r="DR393" s="130"/>
      <c r="EB393" s="130"/>
      <c r="EL393" s="130"/>
      <c r="EV393" s="130"/>
      <c r="FF393" s="130"/>
      <c r="FP393" s="130"/>
      <c r="FZ393" s="130"/>
      <c r="GJ393" s="130"/>
      <c r="GT393" s="130"/>
      <c r="HD393" s="130"/>
      <c r="HN393" s="130"/>
      <c r="HX393" s="130"/>
      <c r="IH393" s="130"/>
    </row>
    <row xmlns:x14ac="http://schemas.microsoft.com/office/spreadsheetml/2009/9/ac" r="394" s="3" customFormat="true" x14ac:dyDescent="0.25">
      <c r="A394" s="397"/>
      <c r="B394" s="130"/>
      <c r="L394" s="130"/>
      <c r="V394" s="130"/>
      <c r="AF394" s="130"/>
      <c r="AP394" s="130"/>
      <c r="AZ394" s="130"/>
      <c r="BA394" s="130"/>
      <c r="BB394" s="130"/>
      <c r="BC394" s="130"/>
      <c r="BD394" s="130"/>
      <c r="BE394" s="130"/>
      <c r="BF394" s="130"/>
      <c r="BG394" s="130"/>
      <c r="BJ394" s="130"/>
      <c r="BT394" s="130"/>
      <c r="CD394" s="130"/>
      <c r="CN394" s="130"/>
      <c r="CX394" s="130"/>
      <c r="DH394" s="130"/>
      <c r="DR394" s="130"/>
      <c r="EB394" s="130"/>
      <c r="EL394" s="130"/>
      <c r="EV394" s="130"/>
      <c r="FF394" s="130"/>
      <c r="FP394" s="130"/>
      <c r="FZ394" s="130"/>
      <c r="GJ394" s="130"/>
      <c r="GT394" s="130"/>
      <c r="HD394" s="130"/>
      <c r="HN394" s="130"/>
      <c r="HX394" s="130"/>
      <c r="IH394" s="130"/>
    </row>
    <row xmlns:x14ac="http://schemas.microsoft.com/office/spreadsheetml/2009/9/ac" r="395" s="3" customFormat="true" x14ac:dyDescent="0.25">
      <c r="A395" s="397"/>
      <c r="B395" s="130"/>
      <c r="L395" s="130"/>
      <c r="V395" s="130"/>
      <c r="AF395" s="130"/>
      <c r="AP395" s="130"/>
      <c r="AZ395" s="130"/>
      <c r="BA395" s="130"/>
      <c r="BB395" s="130"/>
      <c r="BC395" s="130"/>
      <c r="BD395" s="130"/>
      <c r="BE395" s="130"/>
      <c r="BF395" s="130"/>
      <c r="BG395" s="130"/>
      <c r="BJ395" s="130"/>
      <c r="BT395" s="130"/>
      <c r="CD395" s="130"/>
      <c r="CN395" s="130"/>
      <c r="CX395" s="130"/>
      <c r="DH395" s="130"/>
      <c r="DR395" s="130"/>
      <c r="EB395" s="130"/>
      <c r="EL395" s="130"/>
      <c r="EV395" s="130"/>
      <c r="FF395" s="130"/>
      <c r="FP395" s="130"/>
      <c r="FZ395" s="130"/>
      <c r="GJ395" s="130"/>
      <c r="GT395" s="130"/>
      <c r="HD395" s="130"/>
      <c r="HN395" s="130"/>
      <c r="HX395" s="130"/>
      <c r="IH395" s="130"/>
    </row>
    <row xmlns:x14ac="http://schemas.microsoft.com/office/spreadsheetml/2009/9/ac" r="396" s="3" customFormat="true" x14ac:dyDescent="0.25">
      <c r="A396" s="397"/>
      <c r="B396" s="130"/>
      <c r="L396" s="130"/>
      <c r="V396" s="130"/>
      <c r="AF396" s="130"/>
      <c r="AP396" s="130"/>
      <c r="AZ396" s="130"/>
      <c r="BA396" s="130"/>
      <c r="BB396" s="130"/>
      <c r="BC396" s="130"/>
      <c r="BD396" s="130"/>
      <c r="BE396" s="130"/>
      <c r="BF396" s="130"/>
      <c r="BG396" s="130"/>
      <c r="BJ396" s="130"/>
      <c r="BT396" s="130"/>
      <c r="CD396" s="130"/>
      <c r="CN396" s="130"/>
      <c r="CX396" s="130"/>
      <c r="DH396" s="130"/>
      <c r="DR396" s="130"/>
      <c r="EB396" s="130"/>
      <c r="EL396" s="130"/>
      <c r="EV396" s="130"/>
      <c r="FF396" s="130"/>
      <c r="FP396" s="130"/>
      <c r="FZ396" s="130"/>
      <c r="GJ396" s="130"/>
      <c r="GT396" s="130"/>
      <c r="HD396" s="130"/>
      <c r="HN396" s="130"/>
      <c r="HX396" s="130"/>
      <c r="IH396" s="130"/>
    </row>
    <row xmlns:x14ac="http://schemas.microsoft.com/office/spreadsheetml/2009/9/ac" r="397" s="3" customFormat="true" x14ac:dyDescent="0.25">
      <c r="A397" s="397"/>
      <c r="B397" s="130"/>
      <c r="L397" s="130"/>
      <c r="V397" s="130"/>
      <c r="AF397" s="130"/>
      <c r="AP397" s="130"/>
      <c r="AZ397" s="130"/>
      <c r="BA397" s="130"/>
      <c r="BB397" s="130"/>
      <c r="BC397" s="130"/>
      <c r="BD397" s="130"/>
      <c r="BE397" s="130"/>
      <c r="BF397" s="130"/>
      <c r="BG397" s="130"/>
      <c r="BJ397" s="130"/>
      <c r="BT397" s="130"/>
      <c r="CD397" s="130"/>
      <c r="CN397" s="130"/>
      <c r="CX397" s="130"/>
      <c r="DH397" s="130"/>
      <c r="DR397" s="130"/>
      <c r="EB397" s="130"/>
      <c r="EL397" s="130"/>
      <c r="EV397" s="130"/>
      <c r="FF397" s="130"/>
      <c r="FP397" s="130"/>
      <c r="FZ397" s="130"/>
      <c r="GJ397" s="130"/>
      <c r="GT397" s="130"/>
      <c r="HD397" s="130"/>
      <c r="HN397" s="130"/>
      <c r="HX397" s="130"/>
      <c r="IH397" s="130"/>
    </row>
    <row xmlns:x14ac="http://schemas.microsoft.com/office/spreadsheetml/2009/9/ac" r="398" s="3" customFormat="true" x14ac:dyDescent="0.25">
      <c r="A398" s="397"/>
      <c r="B398" s="130"/>
      <c r="L398" s="130"/>
      <c r="V398" s="130"/>
      <c r="AF398" s="130"/>
      <c r="AP398" s="130"/>
      <c r="AZ398" s="130"/>
      <c r="BA398" s="130"/>
      <c r="BB398" s="130"/>
      <c r="BC398" s="130"/>
      <c r="BD398" s="130"/>
      <c r="BE398" s="130"/>
      <c r="BF398" s="130"/>
      <c r="BG398" s="130"/>
      <c r="BJ398" s="130"/>
      <c r="BT398" s="130"/>
      <c r="CD398" s="130"/>
      <c r="CN398" s="130"/>
      <c r="CX398" s="130"/>
      <c r="DH398" s="130"/>
      <c r="DR398" s="130"/>
      <c r="EB398" s="130"/>
      <c r="EL398" s="130"/>
      <c r="EV398" s="130"/>
      <c r="FF398" s="130"/>
      <c r="FP398" s="130"/>
      <c r="FZ398" s="130"/>
      <c r="GJ398" s="130"/>
      <c r="GT398" s="130"/>
      <c r="HD398" s="130"/>
      <c r="HN398" s="130"/>
      <c r="HX398" s="130"/>
      <c r="IH398" s="130"/>
    </row>
    <row xmlns:x14ac="http://schemas.microsoft.com/office/spreadsheetml/2009/9/ac" r="399" s="3" customFormat="true" x14ac:dyDescent="0.25">
      <c r="A399" s="397"/>
      <c r="B399" s="130"/>
      <c r="L399" s="130"/>
      <c r="V399" s="130"/>
      <c r="AF399" s="130"/>
      <c r="AP399" s="130"/>
      <c r="AZ399" s="130"/>
      <c r="BA399" s="130"/>
      <c r="BB399" s="130"/>
      <c r="BC399" s="130"/>
      <c r="BD399" s="130"/>
      <c r="BE399" s="130"/>
      <c r="BF399" s="130"/>
      <c r="BG399" s="130"/>
      <c r="BJ399" s="130"/>
      <c r="BT399" s="130"/>
      <c r="CD399" s="130"/>
      <c r="CN399" s="130"/>
      <c r="CX399" s="130"/>
      <c r="DH399" s="130"/>
      <c r="DR399" s="130"/>
      <c r="EB399" s="130"/>
      <c r="EL399" s="130"/>
      <c r="EV399" s="130"/>
      <c r="FF399" s="130"/>
      <c r="FP399" s="130"/>
      <c r="FZ399" s="130"/>
      <c r="GJ399" s="130"/>
      <c r="GT399" s="130"/>
      <c r="HD399" s="130"/>
      <c r="HN399" s="130"/>
      <c r="HX399" s="130"/>
      <c r="IH399" s="130"/>
    </row>
    <row xmlns:x14ac="http://schemas.microsoft.com/office/spreadsheetml/2009/9/ac" r="400" s="3" customFormat="true" x14ac:dyDescent="0.25">
      <c r="A400" s="397"/>
      <c r="B400" s="130"/>
      <c r="L400" s="130"/>
      <c r="V400" s="130"/>
      <c r="AF400" s="130"/>
      <c r="AP400" s="130"/>
      <c r="AZ400" s="130"/>
      <c r="BA400" s="130"/>
      <c r="BB400" s="130"/>
      <c r="BC400" s="130"/>
      <c r="BD400" s="130"/>
      <c r="BE400" s="130"/>
      <c r="BF400" s="130"/>
      <c r="BG400" s="130"/>
      <c r="BJ400" s="130"/>
      <c r="BT400" s="130"/>
      <c r="CD400" s="130"/>
      <c r="CN400" s="130"/>
      <c r="CX400" s="130"/>
      <c r="DH400" s="130"/>
      <c r="DR400" s="130"/>
      <c r="EB400" s="130"/>
      <c r="EL400" s="130"/>
      <c r="EV400" s="130"/>
      <c r="FF400" s="130"/>
      <c r="FP400" s="130"/>
      <c r="FZ400" s="130"/>
      <c r="GJ400" s="130"/>
      <c r="GT400" s="130"/>
      <c r="HD400" s="130"/>
      <c r="HN400" s="130"/>
      <c r="HX400" s="130"/>
      <c r="IH400" s="130"/>
    </row>
    <row xmlns:x14ac="http://schemas.microsoft.com/office/spreadsheetml/2009/9/ac" r="401" s="3" customFormat="true" x14ac:dyDescent="0.25">
      <c r="A401" s="397"/>
      <c r="B401" s="130"/>
      <c r="L401" s="130"/>
      <c r="V401" s="130"/>
      <c r="AF401" s="130"/>
      <c r="AP401" s="130"/>
      <c r="AZ401" s="130"/>
      <c r="BA401" s="130"/>
      <c r="BB401" s="130"/>
      <c r="BC401" s="130"/>
      <c r="BD401" s="130"/>
      <c r="BE401" s="130"/>
      <c r="BF401" s="130"/>
      <c r="BG401" s="130"/>
      <c r="BJ401" s="130"/>
      <c r="BT401" s="130"/>
      <c r="CD401" s="130"/>
      <c r="CN401" s="130"/>
      <c r="CX401" s="130"/>
      <c r="DH401" s="130"/>
      <c r="DR401" s="130"/>
      <c r="EB401" s="130"/>
      <c r="EL401" s="130"/>
      <c r="EV401" s="130"/>
      <c r="FF401" s="130"/>
      <c r="FP401" s="130"/>
      <c r="FZ401" s="130"/>
      <c r="GJ401" s="130"/>
      <c r="GT401" s="130"/>
      <c r="HD401" s="130"/>
      <c r="HN401" s="130"/>
      <c r="HX401" s="130"/>
      <c r="IH401" s="130"/>
    </row>
    <row xmlns:x14ac="http://schemas.microsoft.com/office/spreadsheetml/2009/9/ac" r="402" s="3" customFormat="true" x14ac:dyDescent="0.25">
      <c r="A402" s="397"/>
      <c r="B402" s="130"/>
      <c r="L402" s="130"/>
      <c r="V402" s="130"/>
      <c r="AF402" s="130"/>
      <c r="AP402" s="130"/>
      <c r="AZ402" s="130"/>
      <c r="BA402" s="130"/>
      <c r="BB402" s="130"/>
      <c r="BC402" s="130"/>
      <c r="BD402" s="130"/>
      <c r="BE402" s="130"/>
      <c r="BF402" s="130"/>
      <c r="BG402" s="130"/>
      <c r="BJ402" s="130"/>
      <c r="BT402" s="130"/>
      <c r="CD402" s="130"/>
      <c r="CN402" s="130"/>
      <c r="CX402" s="130"/>
      <c r="DH402" s="130"/>
      <c r="DR402" s="130"/>
      <c r="EB402" s="130"/>
      <c r="EL402" s="130"/>
      <c r="EV402" s="130"/>
      <c r="FF402" s="130"/>
      <c r="FP402" s="130"/>
      <c r="FZ402" s="130"/>
      <c r="GJ402" s="130"/>
      <c r="GT402" s="130"/>
      <c r="HD402" s="130"/>
      <c r="HN402" s="130"/>
      <c r="HX402" s="130"/>
      <c r="IH402" s="130"/>
    </row>
    <row xmlns:x14ac="http://schemas.microsoft.com/office/spreadsheetml/2009/9/ac" r="403" s="3" customFormat="true" x14ac:dyDescent="0.25">
      <c r="A403" s="397"/>
      <c r="B403" s="130"/>
      <c r="L403" s="130"/>
      <c r="V403" s="130"/>
      <c r="AF403" s="130"/>
      <c r="AP403" s="130"/>
      <c r="AZ403" s="130"/>
      <c r="BA403" s="130"/>
      <c r="BB403" s="130"/>
      <c r="BC403" s="130"/>
      <c r="BD403" s="130"/>
      <c r="BE403" s="130"/>
      <c r="BF403" s="130"/>
      <c r="BG403" s="130"/>
      <c r="BJ403" s="130"/>
      <c r="BT403" s="130"/>
      <c r="CD403" s="130"/>
      <c r="CN403" s="130"/>
      <c r="CX403" s="130"/>
      <c r="DH403" s="130"/>
      <c r="DR403" s="130"/>
      <c r="EB403" s="130"/>
      <c r="EL403" s="130"/>
      <c r="EV403" s="130"/>
      <c r="FF403" s="130"/>
      <c r="FP403" s="130"/>
      <c r="FZ403" s="130"/>
      <c r="GJ403" s="130"/>
      <c r="GT403" s="130"/>
      <c r="HD403" s="130"/>
      <c r="HN403" s="130"/>
      <c r="HX403" s="130"/>
      <c r="IH403" s="130"/>
    </row>
    <row xmlns:x14ac="http://schemas.microsoft.com/office/spreadsheetml/2009/9/ac" r="404" s="3" customFormat="true" x14ac:dyDescent="0.25">
      <c r="A404" s="397"/>
      <c r="B404" s="130"/>
      <c r="L404" s="130"/>
      <c r="V404" s="130"/>
      <c r="AF404" s="130"/>
      <c r="AP404" s="130"/>
      <c r="AZ404" s="130"/>
      <c r="BA404" s="130"/>
      <c r="BB404" s="130"/>
      <c r="BC404" s="130"/>
      <c r="BD404" s="130"/>
      <c r="BE404" s="130"/>
      <c r="BF404" s="130"/>
      <c r="BG404" s="130"/>
      <c r="BJ404" s="130"/>
      <c r="BT404" s="130"/>
      <c r="CD404" s="130"/>
      <c r="CN404" s="130"/>
      <c r="CX404" s="130"/>
      <c r="DH404" s="130"/>
      <c r="DR404" s="130"/>
      <c r="EB404" s="130"/>
      <c r="EL404" s="130"/>
      <c r="EV404" s="130"/>
      <c r="FF404" s="130"/>
      <c r="FP404" s="130"/>
      <c r="FZ404" s="130"/>
      <c r="GJ404" s="130"/>
      <c r="GT404" s="130"/>
      <c r="HD404" s="130"/>
      <c r="HN404" s="130"/>
      <c r="HX404" s="130"/>
      <c r="IH404" s="130"/>
    </row>
    <row xmlns:x14ac="http://schemas.microsoft.com/office/spreadsheetml/2009/9/ac" r="405" s="3" customFormat="true" x14ac:dyDescent="0.25">
      <c r="A405" s="397"/>
      <c r="B405" s="130"/>
      <c r="L405" s="130"/>
      <c r="V405" s="130"/>
      <c r="AF405" s="130"/>
      <c r="AP405" s="130"/>
      <c r="AZ405" s="130"/>
      <c r="BA405" s="130"/>
      <c r="BB405" s="130"/>
      <c r="BC405" s="130"/>
      <c r="BD405" s="130"/>
      <c r="BE405" s="130"/>
      <c r="BF405" s="130"/>
      <c r="BG405" s="130"/>
      <c r="BJ405" s="130"/>
      <c r="BT405" s="130"/>
      <c r="CD405" s="130"/>
      <c r="CN405" s="130"/>
      <c r="CX405" s="130"/>
      <c r="DH405" s="130"/>
      <c r="DR405" s="130"/>
      <c r="EB405" s="130"/>
      <c r="EL405" s="130"/>
      <c r="EV405" s="130"/>
      <c r="FF405" s="130"/>
      <c r="FP405" s="130"/>
      <c r="FZ405" s="130"/>
      <c r="GJ405" s="130"/>
      <c r="GT405" s="130"/>
      <c r="HD405" s="130"/>
      <c r="HN405" s="130"/>
      <c r="HX405" s="130"/>
      <c r="IH405" s="130"/>
    </row>
    <row xmlns:x14ac="http://schemas.microsoft.com/office/spreadsheetml/2009/9/ac" r="406" s="3" customFormat="true" x14ac:dyDescent="0.25">
      <c r="A406" s="397"/>
      <c r="B406" s="130"/>
      <c r="L406" s="130"/>
      <c r="V406" s="130"/>
      <c r="AF406" s="130"/>
      <c r="AP406" s="130"/>
      <c r="AZ406" s="130"/>
      <c r="BA406" s="130"/>
      <c r="BB406" s="130"/>
      <c r="BC406" s="130"/>
      <c r="BD406" s="130"/>
      <c r="BE406" s="130"/>
      <c r="BF406" s="130"/>
      <c r="BG406" s="130"/>
      <c r="BJ406" s="130"/>
      <c r="BT406" s="130"/>
      <c r="CD406" s="130"/>
      <c r="CN406" s="130"/>
      <c r="CX406" s="130"/>
      <c r="DH406" s="130"/>
      <c r="DR406" s="130"/>
      <c r="EB406" s="130"/>
      <c r="EL406" s="130"/>
      <c r="EV406" s="130"/>
      <c r="FF406" s="130"/>
      <c r="FP406" s="130"/>
      <c r="FZ406" s="130"/>
      <c r="GJ406" s="130"/>
      <c r="GT406" s="130"/>
      <c r="HD406" s="130"/>
      <c r="HN406" s="130"/>
      <c r="HX406" s="130"/>
      <c r="IH406" s="130"/>
    </row>
    <row xmlns:x14ac="http://schemas.microsoft.com/office/spreadsheetml/2009/9/ac" r="407" s="3" customFormat="true" x14ac:dyDescent="0.25">
      <c r="A407" s="397"/>
      <c r="B407" s="130"/>
      <c r="L407" s="130"/>
      <c r="V407" s="130"/>
      <c r="AF407" s="130"/>
      <c r="AP407" s="130"/>
      <c r="AZ407" s="130"/>
      <c r="BA407" s="130"/>
      <c r="BB407" s="130"/>
      <c r="BC407" s="130"/>
      <c r="BD407" s="130"/>
      <c r="BE407" s="130"/>
      <c r="BF407" s="130"/>
      <c r="BG407" s="130"/>
      <c r="BJ407" s="130"/>
      <c r="BT407" s="130"/>
      <c r="CD407" s="130"/>
      <c r="CN407" s="130"/>
      <c r="CX407" s="130"/>
      <c r="DH407" s="130"/>
      <c r="DR407" s="130"/>
      <c r="EB407" s="130"/>
      <c r="EL407" s="130"/>
      <c r="EV407" s="130"/>
      <c r="FF407" s="130"/>
      <c r="FP407" s="130"/>
      <c r="FZ407" s="130"/>
      <c r="GJ407" s="130"/>
      <c r="GT407" s="130"/>
      <c r="HD407" s="130"/>
      <c r="HN407" s="130"/>
      <c r="HX407" s="130"/>
      <c r="IH407" s="130"/>
    </row>
    <row xmlns:x14ac="http://schemas.microsoft.com/office/spreadsheetml/2009/9/ac" r="408" s="3" customFormat="true" x14ac:dyDescent="0.25">
      <c r="A408" s="397"/>
      <c r="B408" s="130"/>
      <c r="L408" s="130"/>
      <c r="V408" s="130"/>
      <c r="AF408" s="130"/>
      <c r="AP408" s="130"/>
      <c r="AZ408" s="130"/>
      <c r="BA408" s="130"/>
      <c r="BB408" s="130"/>
      <c r="BC408" s="130"/>
      <c r="BD408" s="130"/>
      <c r="BE408" s="130"/>
      <c r="BF408" s="130"/>
      <c r="BG408" s="130"/>
      <c r="BJ408" s="130"/>
      <c r="BT408" s="130"/>
      <c r="CD408" s="130"/>
      <c r="CN408" s="130"/>
      <c r="CX408" s="130"/>
      <c r="DH408" s="130"/>
      <c r="DR408" s="130"/>
      <c r="EB408" s="130"/>
      <c r="EL408" s="130"/>
      <c r="EV408" s="130"/>
      <c r="FF408" s="130"/>
      <c r="FP408" s="130"/>
      <c r="FZ408" s="130"/>
      <c r="GJ408" s="130"/>
      <c r="GT408" s="130"/>
      <c r="HD408" s="130"/>
      <c r="HN408" s="130"/>
      <c r="HX408" s="130"/>
      <c r="IH408" s="130"/>
    </row>
    <row xmlns:x14ac="http://schemas.microsoft.com/office/spreadsheetml/2009/9/ac" r="409" s="3" customFormat="true" x14ac:dyDescent="0.25">
      <c r="A409" s="397"/>
      <c r="B409" s="130"/>
      <c r="L409" s="130"/>
      <c r="V409" s="130"/>
      <c r="AF409" s="130"/>
      <c r="AP409" s="130"/>
      <c r="AZ409" s="130"/>
      <c r="BA409" s="130"/>
      <c r="BB409" s="130"/>
      <c r="BC409" s="130"/>
      <c r="BD409" s="130"/>
      <c r="BE409" s="130"/>
      <c r="BF409" s="130"/>
      <c r="BG409" s="130"/>
      <c r="BJ409" s="130"/>
      <c r="BT409" s="130"/>
      <c r="CD409" s="130"/>
      <c r="CN409" s="130"/>
      <c r="CX409" s="130"/>
      <c r="DH409" s="130"/>
      <c r="DR409" s="130"/>
      <c r="EB409" s="130"/>
      <c r="EL409" s="130"/>
      <c r="EV409" s="130"/>
      <c r="FF409" s="130"/>
      <c r="FP409" s="130"/>
      <c r="FZ409" s="130"/>
      <c r="GJ409" s="130"/>
      <c r="GT409" s="130"/>
      <c r="HD409" s="130"/>
      <c r="HN409" s="130"/>
      <c r="HX409" s="130"/>
      <c r="IH409" s="130"/>
    </row>
    <row xmlns:x14ac="http://schemas.microsoft.com/office/spreadsheetml/2009/9/ac" r="410" s="3" customFormat="true" x14ac:dyDescent="0.25">
      <c r="A410" s="397"/>
      <c r="B410" s="130"/>
      <c r="L410" s="130"/>
      <c r="V410" s="130"/>
      <c r="AF410" s="130"/>
      <c r="AP410" s="130"/>
      <c r="AZ410" s="130"/>
      <c r="BA410" s="130"/>
      <c r="BB410" s="130"/>
      <c r="BC410" s="130"/>
      <c r="BD410" s="130"/>
      <c r="BE410" s="130"/>
      <c r="BF410" s="130"/>
      <c r="BG410" s="130"/>
      <c r="BJ410" s="130"/>
      <c r="BT410" s="130"/>
      <c r="CD410" s="130"/>
      <c r="CN410" s="130"/>
      <c r="CX410" s="130"/>
      <c r="DH410" s="130"/>
      <c r="DR410" s="130"/>
      <c r="EB410" s="130"/>
      <c r="EL410" s="130"/>
      <c r="EV410" s="130"/>
      <c r="FF410" s="130"/>
      <c r="FP410" s="130"/>
      <c r="FZ410" s="130"/>
      <c r="GJ410" s="130"/>
      <c r="GT410" s="130"/>
      <c r="HD410" s="130"/>
      <c r="HN410" s="130"/>
      <c r="HX410" s="130"/>
      <c r="IH410" s="130"/>
    </row>
    <row xmlns:x14ac="http://schemas.microsoft.com/office/spreadsheetml/2009/9/ac" r="411" s="3" customFormat="true" x14ac:dyDescent="0.25">
      <c r="A411" s="397"/>
      <c r="B411" s="130"/>
      <c r="L411" s="130"/>
      <c r="V411" s="130"/>
      <c r="AF411" s="130"/>
      <c r="AP411" s="130"/>
      <c r="AZ411" s="130"/>
      <c r="BA411" s="130"/>
      <c r="BB411" s="130"/>
      <c r="BC411" s="130"/>
      <c r="BD411" s="130"/>
      <c r="BE411" s="130"/>
      <c r="BF411" s="130"/>
      <c r="BG411" s="130"/>
      <c r="BJ411" s="130"/>
      <c r="BT411" s="130"/>
      <c r="CD411" s="130"/>
      <c r="CN411" s="130"/>
      <c r="CX411" s="130"/>
      <c r="DH411" s="130"/>
      <c r="DR411" s="130"/>
      <c r="EB411" s="130"/>
      <c r="EL411" s="130"/>
      <c r="EV411" s="130"/>
      <c r="FF411" s="130"/>
      <c r="FP411" s="130"/>
      <c r="FZ411" s="130"/>
      <c r="GJ411" s="130"/>
      <c r="GT411" s="130"/>
      <c r="HD411" s="130"/>
      <c r="HN411" s="130"/>
      <c r="HX411" s="130"/>
      <c r="IH411" s="130"/>
    </row>
    <row xmlns:x14ac="http://schemas.microsoft.com/office/spreadsheetml/2009/9/ac" r="412" s="3" customFormat="true" x14ac:dyDescent="0.25">
      <c r="A412" s="397"/>
      <c r="B412" s="130"/>
      <c r="L412" s="130"/>
      <c r="V412" s="130"/>
      <c r="AF412" s="130"/>
      <c r="AP412" s="130"/>
      <c r="AZ412" s="130"/>
      <c r="BA412" s="130"/>
      <c r="BB412" s="130"/>
      <c r="BC412" s="130"/>
      <c r="BD412" s="130"/>
      <c r="BE412" s="130"/>
      <c r="BF412" s="130"/>
      <c r="BG412" s="130"/>
      <c r="BJ412" s="130"/>
      <c r="BT412" s="130"/>
      <c r="CD412" s="130"/>
      <c r="CN412" s="130"/>
      <c r="CX412" s="130"/>
      <c r="DH412" s="130"/>
      <c r="DR412" s="130"/>
      <c r="EB412" s="130"/>
      <c r="EL412" s="130"/>
      <c r="EV412" s="130"/>
      <c r="FF412" s="130"/>
      <c r="FP412" s="130"/>
      <c r="FZ412" s="130"/>
      <c r="GJ412" s="130"/>
      <c r="GT412" s="130"/>
      <c r="HD412" s="130"/>
      <c r="HN412" s="130"/>
      <c r="HX412" s="130"/>
      <c r="IH412" s="130"/>
    </row>
    <row xmlns:x14ac="http://schemas.microsoft.com/office/spreadsheetml/2009/9/ac" r="413" s="3" customFormat="true" x14ac:dyDescent="0.25">
      <c r="A413" s="397"/>
      <c r="B413" s="130"/>
      <c r="L413" s="130"/>
      <c r="V413" s="130"/>
      <c r="AF413" s="130"/>
      <c r="AP413" s="130"/>
      <c r="AZ413" s="130"/>
      <c r="BA413" s="130"/>
      <c r="BB413" s="130"/>
      <c r="BC413" s="130"/>
      <c r="BD413" s="130"/>
      <c r="BE413" s="130"/>
      <c r="BF413" s="130"/>
      <c r="BG413" s="130"/>
      <c r="BJ413" s="130"/>
      <c r="BT413" s="130"/>
      <c r="CD413" s="130"/>
      <c r="CN413" s="130"/>
      <c r="CX413" s="130"/>
      <c r="DH413" s="130"/>
      <c r="DR413" s="130"/>
      <c r="EB413" s="130"/>
      <c r="EL413" s="130"/>
      <c r="EV413" s="130"/>
      <c r="FF413" s="130"/>
      <c r="FP413" s="130"/>
      <c r="FZ413" s="130"/>
      <c r="GJ413" s="130"/>
      <c r="GT413" s="130"/>
      <c r="HD413" s="130"/>
      <c r="HN413" s="130"/>
      <c r="HX413" s="130"/>
      <c r="IH413" s="130"/>
    </row>
    <row xmlns:x14ac="http://schemas.microsoft.com/office/spreadsheetml/2009/9/ac" r="414" s="3" customFormat="true" x14ac:dyDescent="0.25">
      <c r="A414" s="397"/>
      <c r="B414" s="130"/>
      <c r="L414" s="130"/>
      <c r="V414" s="130"/>
      <c r="AF414" s="130"/>
      <c r="AP414" s="130"/>
      <c r="AZ414" s="130"/>
      <c r="BA414" s="130"/>
      <c r="BB414" s="130"/>
      <c r="BC414" s="130"/>
      <c r="BD414" s="130"/>
      <c r="BE414" s="130"/>
      <c r="BF414" s="130"/>
      <c r="BG414" s="130"/>
      <c r="BJ414" s="130"/>
      <c r="BT414" s="130"/>
      <c r="CD414" s="130"/>
      <c r="CN414" s="130"/>
      <c r="CX414" s="130"/>
      <c r="DH414" s="130"/>
      <c r="DR414" s="130"/>
      <c r="EB414" s="130"/>
      <c r="EL414" s="130"/>
      <c r="EV414" s="130"/>
      <c r="FF414" s="130"/>
      <c r="FP414" s="130"/>
      <c r="FZ414" s="130"/>
      <c r="GJ414" s="130"/>
      <c r="GT414" s="130"/>
      <c r="HD414" s="130"/>
      <c r="HN414" s="130"/>
      <c r="HX414" s="130"/>
      <c r="IH414" s="130"/>
    </row>
    <row xmlns:x14ac="http://schemas.microsoft.com/office/spreadsheetml/2009/9/ac" r="415" s="3" customFormat="true" x14ac:dyDescent="0.25">
      <c r="A415" s="397"/>
      <c r="B415" s="130"/>
      <c r="L415" s="130"/>
      <c r="V415" s="130"/>
      <c r="AF415" s="130"/>
      <c r="AP415" s="130"/>
      <c r="AZ415" s="130"/>
      <c r="BA415" s="130"/>
      <c r="BB415" s="130"/>
      <c r="BC415" s="130"/>
      <c r="BD415" s="130"/>
      <c r="BE415" s="130"/>
      <c r="BF415" s="130"/>
      <c r="BG415" s="130"/>
      <c r="BJ415" s="130"/>
      <c r="BT415" s="130"/>
      <c r="CD415" s="130"/>
      <c r="CN415" s="130"/>
      <c r="CX415" s="130"/>
      <c r="DH415" s="130"/>
      <c r="DR415" s="130"/>
      <c r="EB415" s="130"/>
      <c r="EL415" s="130"/>
      <c r="EV415" s="130"/>
      <c r="FF415" s="130"/>
      <c r="FP415" s="130"/>
      <c r="FZ415" s="130"/>
      <c r="GJ415" s="130"/>
      <c r="GT415" s="130"/>
      <c r="HD415" s="130"/>
      <c r="HN415" s="130"/>
      <c r="HX415" s="130"/>
      <c r="IH415" s="130"/>
    </row>
    <row xmlns:x14ac="http://schemas.microsoft.com/office/spreadsheetml/2009/9/ac" r="416" s="3" customFormat="true" x14ac:dyDescent="0.25">
      <c r="A416" s="397"/>
      <c r="B416" s="130"/>
      <c r="L416" s="130"/>
      <c r="V416" s="130"/>
      <c r="AF416" s="130"/>
      <c r="AP416" s="130"/>
      <c r="AZ416" s="130"/>
      <c r="BA416" s="130"/>
      <c r="BB416" s="130"/>
      <c r="BC416" s="130"/>
      <c r="BD416" s="130"/>
      <c r="BE416" s="130"/>
      <c r="BF416" s="130"/>
      <c r="BG416" s="130"/>
      <c r="BJ416" s="130"/>
      <c r="BT416" s="130"/>
      <c r="CD416" s="130"/>
      <c r="CN416" s="130"/>
      <c r="CX416" s="130"/>
      <c r="DH416" s="130"/>
      <c r="DR416" s="130"/>
      <c r="EB416" s="130"/>
      <c r="EL416" s="130"/>
      <c r="EV416" s="130"/>
      <c r="FF416" s="130"/>
      <c r="FP416" s="130"/>
      <c r="FZ416" s="130"/>
      <c r="GJ416" s="130"/>
      <c r="GT416" s="130"/>
      <c r="HD416" s="130"/>
      <c r="HN416" s="130"/>
      <c r="HX416" s="130"/>
      <c r="IH416" s="130"/>
    </row>
    <row xmlns:x14ac="http://schemas.microsoft.com/office/spreadsheetml/2009/9/ac" r="417" s="3" customFormat="true" x14ac:dyDescent="0.25">
      <c r="A417" s="397"/>
      <c r="B417" s="130"/>
      <c r="L417" s="130"/>
      <c r="V417" s="130"/>
      <c r="AF417" s="130"/>
      <c r="AP417" s="130"/>
      <c r="AZ417" s="130"/>
      <c r="BA417" s="130"/>
      <c r="BB417" s="130"/>
      <c r="BC417" s="130"/>
      <c r="BD417" s="130"/>
      <c r="BE417" s="130"/>
      <c r="BF417" s="130"/>
      <c r="BG417" s="130"/>
      <c r="BJ417" s="130"/>
      <c r="BT417" s="130"/>
      <c r="CD417" s="130"/>
      <c r="CN417" s="130"/>
      <c r="CX417" s="130"/>
      <c r="DH417" s="130"/>
      <c r="DR417" s="130"/>
      <c r="EB417" s="130"/>
      <c r="EL417" s="130"/>
      <c r="EV417" s="130"/>
      <c r="FF417" s="130"/>
      <c r="FP417" s="130"/>
      <c r="FZ417" s="130"/>
      <c r="GJ417" s="130"/>
      <c r="GT417" s="130"/>
      <c r="HD417" s="130"/>
      <c r="HN417" s="130"/>
      <c r="HX417" s="130"/>
      <c r="IH417" s="130"/>
    </row>
    <row xmlns:x14ac="http://schemas.microsoft.com/office/spreadsheetml/2009/9/ac" r="418" s="3" customFormat="true" x14ac:dyDescent="0.25">
      <c r="A418" s="397"/>
      <c r="B418" s="130"/>
      <c r="L418" s="130"/>
      <c r="V418" s="130"/>
      <c r="AF418" s="130"/>
      <c r="AP418" s="130"/>
      <c r="AZ418" s="130"/>
      <c r="BA418" s="130"/>
      <c r="BB418" s="130"/>
      <c r="BC418" s="130"/>
      <c r="BD418" s="130"/>
      <c r="BE418" s="130"/>
      <c r="BF418" s="130"/>
      <c r="BG418" s="130"/>
      <c r="BJ418" s="130"/>
      <c r="BT418" s="130"/>
      <c r="CD418" s="130"/>
      <c r="CN418" s="130"/>
      <c r="CX418" s="130"/>
      <c r="DH418" s="130"/>
      <c r="DR418" s="130"/>
      <c r="EB418" s="130"/>
      <c r="EL418" s="130"/>
      <c r="EV418" s="130"/>
      <c r="FF418" s="130"/>
      <c r="FP418" s="130"/>
      <c r="FZ418" s="130"/>
      <c r="GJ418" s="130"/>
      <c r="GT418" s="130"/>
      <c r="HD418" s="130"/>
      <c r="HN418" s="130"/>
      <c r="HX418" s="130"/>
      <c r="IH418" s="130"/>
    </row>
    <row xmlns:x14ac="http://schemas.microsoft.com/office/spreadsheetml/2009/9/ac" r="419" s="3" customFormat="true" x14ac:dyDescent="0.25">
      <c r="A419" s="397"/>
      <c r="B419" s="130"/>
      <c r="L419" s="130"/>
      <c r="V419" s="130"/>
      <c r="AF419" s="130"/>
      <c r="AP419" s="130"/>
      <c r="AZ419" s="130"/>
      <c r="BA419" s="130"/>
      <c r="BB419" s="130"/>
      <c r="BC419" s="130"/>
      <c r="BD419" s="130"/>
      <c r="BE419" s="130"/>
      <c r="BF419" s="130"/>
      <c r="BG419" s="130"/>
      <c r="BJ419" s="130"/>
      <c r="BT419" s="130"/>
      <c r="CD419" s="130"/>
      <c r="CN419" s="130"/>
      <c r="CX419" s="130"/>
      <c r="DH419" s="130"/>
      <c r="DR419" s="130"/>
      <c r="EB419" s="130"/>
      <c r="EL419" s="130"/>
      <c r="EV419" s="130"/>
      <c r="FF419" s="130"/>
      <c r="FP419" s="130"/>
      <c r="FZ419" s="130"/>
      <c r="GJ419" s="130"/>
      <c r="GT419" s="130"/>
      <c r="HD419" s="130"/>
      <c r="HN419" s="130"/>
      <c r="HX419" s="130"/>
      <c r="IH419" s="130"/>
    </row>
    <row xmlns:x14ac="http://schemas.microsoft.com/office/spreadsheetml/2009/9/ac" r="420" s="3" customFormat="true" x14ac:dyDescent="0.25">
      <c r="A420" s="397"/>
      <c r="B420" s="130"/>
      <c r="L420" s="130"/>
      <c r="V420" s="130"/>
      <c r="AF420" s="130"/>
      <c r="AP420" s="130"/>
      <c r="AZ420" s="130"/>
      <c r="BA420" s="130"/>
      <c r="BB420" s="130"/>
      <c r="BC420" s="130"/>
      <c r="BD420" s="130"/>
      <c r="BE420" s="130"/>
      <c r="BF420" s="130"/>
      <c r="BG420" s="130"/>
      <c r="BJ420" s="130"/>
      <c r="BT420" s="130"/>
      <c r="CD420" s="130"/>
      <c r="CN420" s="130"/>
      <c r="CX420" s="130"/>
      <c r="DH420" s="130"/>
      <c r="DR420" s="130"/>
      <c r="EB420" s="130"/>
      <c r="EL420" s="130"/>
      <c r="EV420" s="130"/>
      <c r="FF420" s="130"/>
      <c r="FP420" s="130"/>
      <c r="FZ420" s="130"/>
      <c r="GJ420" s="130"/>
      <c r="GT420" s="130"/>
      <c r="HD420" s="130"/>
      <c r="HN420" s="130"/>
      <c r="HX420" s="130"/>
      <c r="IH420" s="130"/>
    </row>
    <row xmlns:x14ac="http://schemas.microsoft.com/office/spreadsheetml/2009/9/ac" r="421" s="3" customFormat="true" x14ac:dyDescent="0.25">
      <c r="A421" s="397"/>
      <c r="B421" s="130"/>
      <c r="L421" s="130"/>
      <c r="V421" s="130"/>
      <c r="AF421" s="130"/>
      <c r="AP421" s="130"/>
      <c r="AZ421" s="130"/>
      <c r="BA421" s="130"/>
      <c r="BB421" s="130"/>
      <c r="BC421" s="130"/>
      <c r="BD421" s="130"/>
      <c r="BE421" s="130"/>
      <c r="BF421" s="130"/>
      <c r="BG421" s="130"/>
      <c r="BJ421" s="130"/>
      <c r="BT421" s="130"/>
      <c r="CD421" s="130"/>
      <c r="CN421" s="130"/>
      <c r="CX421" s="130"/>
      <c r="DH421" s="130"/>
      <c r="DR421" s="130"/>
      <c r="EB421" s="130"/>
      <c r="EL421" s="130"/>
      <c r="EV421" s="130"/>
      <c r="FF421" s="130"/>
      <c r="FP421" s="130"/>
      <c r="FZ421" s="130"/>
      <c r="GJ421" s="130"/>
      <c r="GT421" s="130"/>
      <c r="HD421" s="130"/>
      <c r="HN421" s="130"/>
      <c r="HX421" s="130"/>
      <c r="IH421" s="130"/>
    </row>
    <row xmlns:x14ac="http://schemas.microsoft.com/office/spreadsheetml/2009/9/ac" r="422" s="3" customFormat="true" x14ac:dyDescent="0.25">
      <c r="A422" s="397"/>
      <c r="B422" s="130"/>
      <c r="L422" s="130"/>
      <c r="V422" s="130"/>
      <c r="AF422" s="130"/>
      <c r="AP422" s="130"/>
      <c r="AZ422" s="130"/>
      <c r="BA422" s="130"/>
      <c r="BB422" s="130"/>
      <c r="BC422" s="130"/>
      <c r="BD422" s="130"/>
      <c r="BE422" s="130"/>
      <c r="BF422" s="130"/>
      <c r="BG422" s="130"/>
      <c r="BJ422" s="130"/>
      <c r="BT422" s="130"/>
      <c r="CD422" s="130"/>
      <c r="CN422" s="130"/>
      <c r="CX422" s="130"/>
      <c r="DH422" s="130"/>
      <c r="DR422" s="130"/>
      <c r="EB422" s="130"/>
      <c r="EL422" s="130"/>
      <c r="EV422" s="130"/>
      <c r="FF422" s="130"/>
      <c r="FP422" s="130"/>
      <c r="FZ422" s="130"/>
      <c r="GJ422" s="130"/>
      <c r="GT422" s="130"/>
      <c r="HD422" s="130"/>
      <c r="HN422" s="130"/>
      <c r="HX422" s="130"/>
      <c r="IH422" s="130"/>
    </row>
    <row xmlns:x14ac="http://schemas.microsoft.com/office/spreadsheetml/2009/9/ac" r="423" s="3" customFormat="true" x14ac:dyDescent="0.25">
      <c r="A423" s="397"/>
      <c r="B423" s="130"/>
      <c r="L423" s="130"/>
      <c r="V423" s="130"/>
      <c r="AF423" s="130"/>
      <c r="AP423" s="130"/>
      <c r="AZ423" s="130"/>
      <c r="BA423" s="130"/>
      <c r="BB423" s="130"/>
      <c r="BC423" s="130"/>
      <c r="BD423" s="130"/>
      <c r="BE423" s="130"/>
      <c r="BF423" s="130"/>
      <c r="BG423" s="130"/>
      <c r="BJ423" s="130"/>
      <c r="BT423" s="130"/>
      <c r="CD423" s="130"/>
      <c r="CN423" s="130"/>
      <c r="CX423" s="130"/>
      <c r="DH423" s="130"/>
      <c r="DR423" s="130"/>
      <c r="EB423" s="130"/>
      <c r="EL423" s="130"/>
      <c r="EV423" s="130"/>
      <c r="FF423" s="130"/>
      <c r="FP423" s="130"/>
      <c r="FZ423" s="130"/>
      <c r="GJ423" s="130"/>
      <c r="GT423" s="130"/>
      <c r="HD423" s="130"/>
      <c r="HN423" s="130"/>
      <c r="HX423" s="130"/>
      <c r="IH423" s="130"/>
    </row>
    <row xmlns:x14ac="http://schemas.microsoft.com/office/spreadsheetml/2009/9/ac" r="424" s="3" customFormat="true" x14ac:dyDescent="0.25">
      <c r="A424" s="397"/>
      <c r="B424" s="130"/>
      <c r="L424" s="130"/>
      <c r="V424" s="130"/>
      <c r="AF424" s="130"/>
      <c r="AP424" s="130"/>
      <c r="AZ424" s="130"/>
      <c r="BA424" s="130"/>
      <c r="BB424" s="130"/>
      <c r="BC424" s="130"/>
      <c r="BD424" s="130"/>
      <c r="BE424" s="130"/>
      <c r="BF424" s="130"/>
      <c r="BG424" s="130"/>
      <c r="BJ424" s="130"/>
      <c r="BT424" s="130"/>
      <c r="CD424" s="130"/>
      <c r="CN424" s="130"/>
      <c r="CX424" s="130"/>
      <c r="DH424" s="130"/>
      <c r="DR424" s="130"/>
      <c r="EB424" s="130"/>
      <c r="EL424" s="130"/>
      <c r="EV424" s="130"/>
      <c r="FF424" s="130"/>
      <c r="FP424" s="130"/>
      <c r="FZ424" s="130"/>
      <c r="GJ424" s="130"/>
      <c r="GT424" s="130"/>
      <c r="HD424" s="130"/>
      <c r="HN424" s="130"/>
      <c r="HX424" s="130"/>
      <c r="IH424" s="130"/>
    </row>
    <row xmlns:x14ac="http://schemas.microsoft.com/office/spreadsheetml/2009/9/ac" r="425" s="3" customFormat="true" x14ac:dyDescent="0.25">
      <c r="A425" s="397"/>
      <c r="B425" s="130"/>
      <c r="L425" s="130"/>
      <c r="V425" s="130"/>
      <c r="AF425" s="130"/>
      <c r="AP425" s="130"/>
      <c r="AZ425" s="130"/>
      <c r="BA425" s="130"/>
      <c r="BB425" s="130"/>
      <c r="BC425" s="130"/>
      <c r="BD425" s="130"/>
      <c r="BE425" s="130"/>
      <c r="BF425" s="130"/>
      <c r="BG425" s="130"/>
      <c r="BJ425" s="130"/>
      <c r="BT425" s="130"/>
      <c r="CD425" s="130"/>
      <c r="CN425" s="130"/>
      <c r="CX425" s="130"/>
      <c r="DH425" s="130"/>
      <c r="DR425" s="130"/>
      <c r="EB425" s="130"/>
      <c r="EL425" s="130"/>
      <c r="EV425" s="130"/>
      <c r="FF425" s="130"/>
      <c r="FP425" s="130"/>
      <c r="FZ425" s="130"/>
      <c r="GJ425" s="130"/>
      <c r="GT425" s="130"/>
      <c r="HD425" s="130"/>
      <c r="HN425" s="130"/>
      <c r="HX425" s="130"/>
      <c r="IH425" s="130"/>
    </row>
    <row xmlns:x14ac="http://schemas.microsoft.com/office/spreadsheetml/2009/9/ac" r="426" s="3" customFormat="true" x14ac:dyDescent="0.25">
      <c r="A426" s="397"/>
      <c r="B426" s="130"/>
      <c r="L426" s="130"/>
      <c r="V426" s="130"/>
      <c r="AF426" s="130"/>
      <c r="AP426" s="130"/>
      <c r="AZ426" s="130"/>
      <c r="BA426" s="130"/>
      <c r="BB426" s="130"/>
      <c r="BC426" s="130"/>
      <c r="BD426" s="130"/>
      <c r="BE426" s="130"/>
      <c r="BF426" s="130"/>
      <c r="BG426" s="130"/>
      <c r="BJ426" s="130"/>
      <c r="BT426" s="130"/>
      <c r="CD426" s="130"/>
      <c r="CN426" s="130"/>
      <c r="CX426" s="130"/>
      <c r="DH426" s="130"/>
      <c r="DR426" s="130"/>
      <c r="EB426" s="130"/>
      <c r="EL426" s="130"/>
      <c r="EV426" s="130"/>
      <c r="FF426" s="130"/>
      <c r="FP426" s="130"/>
      <c r="FZ426" s="130"/>
      <c r="GJ426" s="130"/>
      <c r="GT426" s="130"/>
      <c r="HD426" s="130"/>
      <c r="HN426" s="130"/>
      <c r="HX426" s="130"/>
      <c r="IH426" s="130"/>
    </row>
    <row xmlns:x14ac="http://schemas.microsoft.com/office/spreadsheetml/2009/9/ac" r="427" s="3" customFormat="true" x14ac:dyDescent="0.25">
      <c r="A427" s="397"/>
      <c r="B427" s="130"/>
      <c r="L427" s="130"/>
      <c r="V427" s="130"/>
      <c r="AF427" s="130"/>
      <c r="AP427" s="130"/>
      <c r="AZ427" s="130"/>
      <c r="BA427" s="130"/>
      <c r="BB427" s="130"/>
      <c r="BC427" s="130"/>
      <c r="BD427" s="130"/>
      <c r="BE427" s="130"/>
      <c r="BF427" s="130"/>
      <c r="BG427" s="130"/>
      <c r="BJ427" s="130"/>
      <c r="BT427" s="130"/>
      <c r="CD427" s="130"/>
      <c r="CN427" s="130"/>
      <c r="CX427" s="130"/>
      <c r="DH427" s="130"/>
      <c r="DR427" s="130"/>
      <c r="EB427" s="130"/>
      <c r="EL427" s="130"/>
      <c r="EV427" s="130"/>
      <c r="FF427" s="130"/>
      <c r="FP427" s="130"/>
      <c r="FZ427" s="130"/>
      <c r="GJ427" s="130"/>
      <c r="GT427" s="130"/>
      <c r="HD427" s="130"/>
      <c r="HN427" s="130"/>
      <c r="HX427" s="130"/>
      <c r="IH427" s="130"/>
    </row>
    <row xmlns:x14ac="http://schemas.microsoft.com/office/spreadsheetml/2009/9/ac" r="428" s="3" customFormat="true" x14ac:dyDescent="0.25">
      <c r="A428" s="397"/>
      <c r="B428" s="130"/>
      <c r="L428" s="130"/>
      <c r="V428" s="130"/>
      <c r="AF428" s="130"/>
      <c r="AP428" s="130"/>
      <c r="AZ428" s="130"/>
      <c r="BA428" s="130"/>
      <c r="BB428" s="130"/>
      <c r="BC428" s="130"/>
      <c r="BD428" s="130"/>
      <c r="BE428" s="130"/>
      <c r="BF428" s="130"/>
      <c r="BG428" s="130"/>
      <c r="BJ428" s="130"/>
      <c r="BT428" s="130"/>
      <c r="CD428" s="130"/>
      <c r="CN428" s="130"/>
      <c r="CX428" s="130"/>
      <c r="DH428" s="130"/>
      <c r="DR428" s="130"/>
      <c r="EB428" s="130"/>
      <c r="EL428" s="130"/>
      <c r="EV428" s="130"/>
      <c r="FF428" s="130"/>
      <c r="FP428" s="130"/>
      <c r="FZ428" s="130"/>
      <c r="GJ428" s="130"/>
      <c r="GT428" s="130"/>
      <c r="HD428" s="130"/>
      <c r="HN428" s="130"/>
      <c r="HX428" s="130"/>
      <c r="IH428" s="130"/>
    </row>
    <row xmlns:x14ac="http://schemas.microsoft.com/office/spreadsheetml/2009/9/ac" r="429" s="3" customFormat="true" x14ac:dyDescent="0.25">
      <c r="A429" s="397"/>
      <c r="B429" s="130"/>
      <c r="L429" s="130"/>
      <c r="V429" s="130"/>
      <c r="AF429" s="130"/>
      <c r="AP429" s="130"/>
      <c r="AZ429" s="130"/>
      <c r="BA429" s="130"/>
      <c r="BB429" s="130"/>
      <c r="BC429" s="130"/>
      <c r="BD429" s="130"/>
      <c r="BE429" s="130"/>
      <c r="BF429" s="130"/>
      <c r="BG429" s="130"/>
      <c r="BJ429" s="130"/>
      <c r="BT429" s="130"/>
      <c r="CD429" s="130"/>
      <c r="CN429" s="130"/>
      <c r="CX429" s="130"/>
      <c r="DH429" s="130"/>
      <c r="DR429" s="130"/>
      <c r="EB429" s="130"/>
      <c r="EL429" s="130"/>
      <c r="EV429" s="130"/>
      <c r="FF429" s="130"/>
      <c r="FP429" s="130"/>
      <c r="FZ429" s="130"/>
      <c r="GJ429" s="130"/>
      <c r="GT429" s="130"/>
      <c r="HD429" s="130"/>
      <c r="HN429" s="130"/>
      <c r="HX429" s="130"/>
      <c r="IH429" s="130"/>
    </row>
    <row xmlns:x14ac="http://schemas.microsoft.com/office/spreadsheetml/2009/9/ac" r="430" s="3" customFormat="true" x14ac:dyDescent="0.25">
      <c r="A430" s="397"/>
      <c r="B430" s="130"/>
      <c r="L430" s="130"/>
      <c r="V430" s="130"/>
      <c r="AF430" s="130"/>
      <c r="AP430" s="130"/>
      <c r="AZ430" s="130"/>
      <c r="BA430" s="130"/>
      <c r="BB430" s="130"/>
      <c r="BC430" s="130"/>
      <c r="BD430" s="130"/>
      <c r="BE430" s="130"/>
      <c r="BF430" s="130"/>
      <c r="BG430" s="130"/>
      <c r="BJ430" s="130"/>
      <c r="BT430" s="130"/>
      <c r="CD430" s="130"/>
      <c r="CN430" s="130"/>
      <c r="CX430" s="130"/>
      <c r="DH430" s="130"/>
      <c r="DR430" s="130"/>
      <c r="EB430" s="130"/>
      <c r="EL430" s="130"/>
      <c r="EV430" s="130"/>
      <c r="FF430" s="130"/>
      <c r="FP430" s="130"/>
      <c r="FZ430" s="130"/>
      <c r="GJ430" s="130"/>
      <c r="GT430" s="130"/>
      <c r="HD430" s="130"/>
      <c r="HN430" s="130"/>
      <c r="HX430" s="130"/>
      <c r="IH430" s="130"/>
    </row>
    <row xmlns:x14ac="http://schemas.microsoft.com/office/spreadsheetml/2009/9/ac" r="431" s="3" customFormat="true" x14ac:dyDescent="0.25">
      <c r="A431" s="397"/>
      <c r="B431" s="130"/>
      <c r="L431" s="130"/>
      <c r="V431" s="130"/>
      <c r="AF431" s="130"/>
      <c r="AP431" s="130"/>
      <c r="AZ431" s="130"/>
      <c r="BA431" s="130"/>
      <c r="BB431" s="130"/>
      <c r="BC431" s="130"/>
      <c r="BD431" s="130"/>
      <c r="BE431" s="130"/>
      <c r="BF431" s="130"/>
      <c r="BG431" s="130"/>
      <c r="BJ431" s="130"/>
      <c r="BT431" s="130"/>
      <c r="CD431" s="130"/>
      <c r="CN431" s="130"/>
      <c r="CX431" s="130"/>
      <c r="DH431" s="130"/>
      <c r="DR431" s="130"/>
      <c r="EB431" s="130"/>
      <c r="EL431" s="130"/>
      <c r="EV431" s="130"/>
      <c r="FF431" s="130"/>
      <c r="FP431" s="130"/>
      <c r="FZ431" s="130"/>
      <c r="GJ431" s="130"/>
      <c r="GT431" s="130"/>
      <c r="HD431" s="130"/>
      <c r="HN431" s="130"/>
      <c r="HX431" s="130"/>
      <c r="IH431" s="130"/>
    </row>
    <row xmlns:x14ac="http://schemas.microsoft.com/office/spreadsheetml/2009/9/ac" r="432" s="3" customFormat="true" x14ac:dyDescent="0.25">
      <c r="A432" s="397"/>
      <c r="B432" s="130"/>
      <c r="L432" s="130"/>
      <c r="V432" s="130"/>
      <c r="AF432" s="130"/>
      <c r="AP432" s="130"/>
      <c r="AZ432" s="130"/>
      <c r="BA432" s="130"/>
      <c r="BB432" s="130"/>
      <c r="BC432" s="130"/>
      <c r="BD432" s="130"/>
      <c r="BE432" s="130"/>
      <c r="BF432" s="130"/>
      <c r="BG432" s="130"/>
      <c r="BJ432" s="130"/>
      <c r="BT432" s="130"/>
      <c r="CD432" s="130"/>
      <c r="CN432" s="130"/>
      <c r="CX432" s="130"/>
      <c r="DH432" s="130"/>
      <c r="DR432" s="130"/>
      <c r="EB432" s="130"/>
      <c r="EL432" s="130"/>
      <c r="EV432" s="130"/>
      <c r="FF432" s="130"/>
      <c r="FP432" s="130"/>
      <c r="FZ432" s="130"/>
      <c r="GJ432" s="130"/>
      <c r="GT432" s="130"/>
      <c r="HD432" s="130"/>
      <c r="HN432" s="130"/>
      <c r="HX432" s="130"/>
      <c r="IH432" s="130"/>
    </row>
    <row xmlns:x14ac="http://schemas.microsoft.com/office/spreadsheetml/2009/9/ac" r="433" s="3" customFormat="true" x14ac:dyDescent="0.25">
      <c r="A433" s="397"/>
      <c r="B433" s="130"/>
      <c r="L433" s="130"/>
      <c r="V433" s="130"/>
      <c r="AF433" s="130"/>
      <c r="AP433" s="130"/>
      <c r="AZ433" s="130"/>
      <c r="BA433" s="130"/>
      <c r="BB433" s="130"/>
      <c r="BC433" s="130"/>
      <c r="BD433" s="130"/>
      <c r="BE433" s="130"/>
      <c r="BF433" s="130"/>
      <c r="BG433" s="130"/>
      <c r="BJ433" s="130"/>
      <c r="BT433" s="130"/>
      <c r="CD433" s="130"/>
      <c r="CN433" s="130"/>
      <c r="CX433" s="130"/>
      <c r="DH433" s="130"/>
      <c r="DR433" s="130"/>
      <c r="EB433" s="130"/>
      <c r="EL433" s="130"/>
      <c r="EV433" s="130"/>
      <c r="FF433" s="130"/>
      <c r="FP433" s="130"/>
      <c r="FZ433" s="130"/>
      <c r="GJ433" s="130"/>
      <c r="GT433" s="130"/>
      <c r="HD433" s="130"/>
      <c r="HN433" s="130"/>
      <c r="HX433" s="130"/>
      <c r="IH433" s="130"/>
    </row>
    <row xmlns:x14ac="http://schemas.microsoft.com/office/spreadsheetml/2009/9/ac" r="434" s="3" customFormat="true" x14ac:dyDescent="0.25">
      <c r="A434" s="397"/>
      <c r="B434" s="130"/>
      <c r="L434" s="130"/>
      <c r="V434" s="130"/>
      <c r="AF434" s="130"/>
      <c r="AP434" s="130"/>
      <c r="AZ434" s="130"/>
      <c r="BA434" s="130"/>
      <c r="BB434" s="130"/>
      <c r="BC434" s="130"/>
      <c r="BD434" s="130"/>
      <c r="BE434" s="130"/>
      <c r="BF434" s="130"/>
      <c r="BG434" s="130"/>
      <c r="BJ434" s="130"/>
      <c r="BT434" s="130"/>
      <c r="CD434" s="130"/>
      <c r="CN434" s="130"/>
      <c r="CX434" s="130"/>
      <c r="DH434" s="130"/>
      <c r="DR434" s="130"/>
      <c r="EB434" s="130"/>
      <c r="EL434" s="130"/>
      <c r="EV434" s="130"/>
      <c r="FF434" s="130"/>
      <c r="FP434" s="130"/>
      <c r="FZ434" s="130"/>
      <c r="GJ434" s="130"/>
      <c r="GT434" s="130"/>
      <c r="HD434" s="130"/>
      <c r="HN434" s="130"/>
      <c r="HX434" s="130"/>
      <c r="IH434" s="130"/>
    </row>
    <row xmlns:x14ac="http://schemas.microsoft.com/office/spreadsheetml/2009/9/ac" r="435" s="3" customFormat="true" x14ac:dyDescent="0.25">
      <c r="A435" s="397"/>
      <c r="B435" s="130"/>
      <c r="L435" s="130"/>
      <c r="V435" s="130"/>
      <c r="AF435" s="130"/>
      <c r="AP435" s="130"/>
      <c r="AZ435" s="130"/>
      <c r="BA435" s="130"/>
      <c r="BB435" s="130"/>
      <c r="BC435" s="130"/>
      <c r="BD435" s="130"/>
      <c r="BE435" s="130"/>
      <c r="BF435" s="130"/>
      <c r="BG435" s="130"/>
      <c r="BJ435" s="130"/>
      <c r="BT435" s="130"/>
      <c r="CD435" s="130"/>
      <c r="CN435" s="130"/>
      <c r="CX435" s="130"/>
      <c r="DH435" s="130"/>
      <c r="DR435" s="130"/>
      <c r="EB435" s="130"/>
      <c r="EL435" s="130"/>
      <c r="EV435" s="130"/>
      <c r="FF435" s="130"/>
      <c r="FP435" s="130"/>
      <c r="FZ435" s="130"/>
      <c r="GJ435" s="130"/>
      <c r="GT435" s="130"/>
      <c r="HD435" s="130"/>
      <c r="HN435" s="130"/>
      <c r="HX435" s="130"/>
      <c r="IH435" s="130"/>
    </row>
    <row xmlns:x14ac="http://schemas.microsoft.com/office/spreadsheetml/2009/9/ac" r="436" s="3" customFormat="true" x14ac:dyDescent="0.25">
      <c r="A436" s="397"/>
      <c r="B436" s="130"/>
      <c r="L436" s="130"/>
      <c r="V436" s="130"/>
      <c r="AF436" s="130"/>
      <c r="AP436" s="130"/>
      <c r="AZ436" s="130"/>
      <c r="BA436" s="130"/>
      <c r="BB436" s="130"/>
      <c r="BC436" s="130"/>
      <c r="BD436" s="130"/>
      <c r="BE436" s="130"/>
      <c r="BF436" s="130"/>
      <c r="BG436" s="130"/>
      <c r="BJ436" s="130"/>
      <c r="BT436" s="130"/>
      <c r="CD436" s="130"/>
      <c r="CN436" s="130"/>
      <c r="CX436" s="130"/>
      <c r="DH436" s="130"/>
      <c r="DR436" s="130"/>
      <c r="EB436" s="130"/>
      <c r="EL436" s="130"/>
      <c r="EV436" s="130"/>
      <c r="FF436" s="130"/>
      <c r="FP436" s="130"/>
      <c r="FZ436" s="130"/>
      <c r="GJ436" s="130"/>
      <c r="GT436" s="130"/>
      <c r="HD436" s="130"/>
      <c r="HN436" s="130"/>
      <c r="HX436" s="130"/>
      <c r="IH436" s="130"/>
    </row>
    <row xmlns:x14ac="http://schemas.microsoft.com/office/spreadsheetml/2009/9/ac" r="437" s="3" customFormat="true" x14ac:dyDescent="0.25">
      <c r="A437" s="397"/>
      <c r="B437" s="130"/>
      <c r="L437" s="130"/>
      <c r="V437" s="130"/>
      <c r="AF437" s="130"/>
      <c r="AP437" s="130"/>
      <c r="AZ437" s="130"/>
      <c r="BA437" s="130"/>
      <c r="BB437" s="130"/>
      <c r="BC437" s="130"/>
      <c r="BD437" s="130"/>
      <c r="BE437" s="130"/>
      <c r="BF437" s="130"/>
      <c r="BG437" s="130"/>
      <c r="BJ437" s="130"/>
      <c r="BT437" s="130"/>
      <c r="CD437" s="130"/>
      <c r="CN437" s="130"/>
      <c r="CX437" s="130"/>
      <c r="DH437" s="130"/>
      <c r="DR437" s="130"/>
      <c r="EB437" s="130"/>
      <c r="EL437" s="130"/>
      <c r="EV437" s="130"/>
      <c r="FF437" s="130"/>
      <c r="FP437" s="130"/>
      <c r="FZ437" s="130"/>
      <c r="GJ437" s="130"/>
      <c r="GT437" s="130"/>
      <c r="HD437" s="130"/>
      <c r="HN437" s="130"/>
      <c r="HX437" s="130"/>
      <c r="IH437" s="130"/>
    </row>
    <row xmlns:x14ac="http://schemas.microsoft.com/office/spreadsheetml/2009/9/ac" r="438" s="3" customFormat="true" x14ac:dyDescent="0.25">
      <c r="A438" s="397"/>
      <c r="B438" s="130"/>
      <c r="L438" s="130"/>
      <c r="V438" s="130"/>
      <c r="AF438" s="130"/>
      <c r="AP438" s="130"/>
      <c r="AZ438" s="130"/>
      <c r="BA438" s="130"/>
      <c r="BB438" s="130"/>
      <c r="BC438" s="130"/>
      <c r="BD438" s="130"/>
      <c r="BE438" s="130"/>
      <c r="BF438" s="130"/>
      <c r="BG438" s="130"/>
      <c r="BJ438" s="130"/>
      <c r="BT438" s="130"/>
      <c r="CD438" s="130"/>
      <c r="CN438" s="130"/>
      <c r="CX438" s="130"/>
      <c r="DH438" s="130"/>
      <c r="DR438" s="130"/>
      <c r="EB438" s="130"/>
      <c r="EL438" s="130"/>
      <c r="EV438" s="130"/>
      <c r="FF438" s="130"/>
      <c r="FP438" s="130"/>
      <c r="FZ438" s="130"/>
      <c r="GJ438" s="130"/>
      <c r="GT438" s="130"/>
      <c r="HD438" s="130"/>
      <c r="HN438" s="130"/>
      <c r="HX438" s="130"/>
      <c r="IH438" s="130"/>
    </row>
    <row xmlns:x14ac="http://schemas.microsoft.com/office/spreadsheetml/2009/9/ac" r="439" s="3" customFormat="true" x14ac:dyDescent="0.25">
      <c r="A439" s="397"/>
      <c r="B439" s="130"/>
      <c r="L439" s="130"/>
      <c r="V439" s="130"/>
      <c r="AF439" s="130"/>
      <c r="AP439" s="130"/>
      <c r="AZ439" s="130"/>
      <c r="BA439" s="130"/>
      <c r="BB439" s="130"/>
      <c r="BC439" s="130"/>
      <c r="BD439" s="130"/>
      <c r="BE439" s="130"/>
      <c r="BF439" s="130"/>
      <c r="BG439" s="130"/>
      <c r="BJ439" s="130"/>
      <c r="BT439" s="130"/>
      <c r="CD439" s="130"/>
      <c r="CN439" s="130"/>
      <c r="CX439" s="130"/>
      <c r="DH439" s="130"/>
      <c r="DR439" s="130"/>
      <c r="EB439" s="130"/>
      <c r="EL439" s="130"/>
      <c r="EV439" s="130"/>
      <c r="FF439" s="130"/>
      <c r="FP439" s="130"/>
      <c r="FZ439" s="130"/>
      <c r="GJ439" s="130"/>
      <c r="GT439" s="130"/>
      <c r="HD439" s="130"/>
      <c r="HN439" s="130"/>
      <c r="HX439" s="130"/>
      <c r="IH439" s="130"/>
    </row>
    <row xmlns:x14ac="http://schemas.microsoft.com/office/spreadsheetml/2009/9/ac" r="440" s="3" customFormat="true" x14ac:dyDescent="0.25">
      <c r="A440" s="397"/>
      <c r="B440" s="130"/>
      <c r="L440" s="130"/>
      <c r="V440" s="130"/>
      <c r="AF440" s="130"/>
      <c r="AP440" s="130"/>
      <c r="AZ440" s="130"/>
      <c r="BA440" s="130"/>
      <c r="BB440" s="130"/>
      <c r="BC440" s="130"/>
      <c r="BD440" s="130"/>
      <c r="BE440" s="130"/>
      <c r="BF440" s="130"/>
      <c r="BG440" s="130"/>
      <c r="BJ440" s="130"/>
      <c r="BT440" s="130"/>
      <c r="CD440" s="130"/>
      <c r="CN440" s="130"/>
      <c r="CX440" s="130"/>
      <c r="DH440" s="130"/>
      <c r="DR440" s="130"/>
      <c r="EB440" s="130"/>
      <c r="EL440" s="130"/>
      <c r="EV440" s="130"/>
      <c r="FF440" s="130"/>
      <c r="FP440" s="130"/>
      <c r="FZ440" s="130"/>
      <c r="GJ440" s="130"/>
      <c r="GT440" s="130"/>
      <c r="HD440" s="130"/>
      <c r="HN440" s="130"/>
      <c r="HX440" s="130"/>
      <c r="IH440" s="130"/>
    </row>
    <row xmlns:x14ac="http://schemas.microsoft.com/office/spreadsheetml/2009/9/ac" r="441" s="3" customFormat="true" x14ac:dyDescent="0.25">
      <c r="A441" s="397"/>
      <c r="B441" s="130"/>
      <c r="L441" s="130"/>
      <c r="V441" s="130"/>
      <c r="AF441" s="130"/>
      <c r="AP441" s="130"/>
      <c r="AZ441" s="130"/>
      <c r="BA441" s="130"/>
      <c r="BB441" s="130"/>
      <c r="BC441" s="130"/>
      <c r="BD441" s="130"/>
      <c r="BE441" s="130"/>
      <c r="BF441" s="130"/>
      <c r="BG441" s="130"/>
      <c r="BJ441" s="130"/>
      <c r="BT441" s="130"/>
      <c r="CD441" s="130"/>
      <c r="CN441" s="130"/>
      <c r="CX441" s="130"/>
      <c r="DH441" s="130"/>
      <c r="DR441" s="130"/>
      <c r="EB441" s="130"/>
      <c r="EL441" s="130"/>
      <c r="EV441" s="130"/>
      <c r="FF441" s="130"/>
      <c r="FP441" s="130"/>
      <c r="FZ441" s="130"/>
      <c r="GJ441" s="130"/>
      <c r="GT441" s="130"/>
      <c r="HD441" s="130"/>
      <c r="HN441" s="130"/>
      <c r="HX441" s="130"/>
      <c r="IH441" s="130"/>
    </row>
    <row xmlns:x14ac="http://schemas.microsoft.com/office/spreadsheetml/2009/9/ac" r="442" s="3" customFormat="true" x14ac:dyDescent="0.25">
      <c r="A442" s="397"/>
      <c r="B442" s="130"/>
      <c r="L442" s="130"/>
      <c r="V442" s="130"/>
      <c r="AF442" s="130"/>
      <c r="AP442" s="130"/>
      <c r="AZ442" s="130"/>
      <c r="BA442" s="130"/>
      <c r="BB442" s="130"/>
      <c r="BC442" s="130"/>
      <c r="BD442" s="130"/>
      <c r="BE442" s="130"/>
      <c r="BF442" s="130"/>
      <c r="BG442" s="130"/>
      <c r="BJ442" s="130"/>
      <c r="BT442" s="130"/>
      <c r="CD442" s="130"/>
      <c r="CN442" s="130"/>
      <c r="CX442" s="130"/>
      <c r="DH442" s="130"/>
      <c r="DR442" s="130"/>
      <c r="EB442" s="130"/>
      <c r="EL442" s="130"/>
      <c r="EV442" s="130"/>
      <c r="FF442" s="130"/>
      <c r="FP442" s="130"/>
      <c r="FZ442" s="130"/>
      <c r="GJ442" s="130"/>
      <c r="GT442" s="130"/>
      <c r="HD442" s="130"/>
      <c r="HN442" s="130"/>
      <c r="HX442" s="130"/>
      <c r="IH442" s="130"/>
    </row>
    <row xmlns:x14ac="http://schemas.microsoft.com/office/spreadsheetml/2009/9/ac" r="443" s="3" customFormat="true" x14ac:dyDescent="0.25">
      <c r="A443" s="397"/>
      <c r="B443" s="130"/>
      <c r="L443" s="130"/>
      <c r="V443" s="130"/>
      <c r="AF443" s="130"/>
      <c r="AP443" s="130"/>
      <c r="AZ443" s="130"/>
      <c r="BA443" s="130"/>
      <c r="BB443" s="130"/>
      <c r="BC443" s="130"/>
      <c r="BD443" s="130"/>
      <c r="BE443" s="130"/>
      <c r="BF443" s="130"/>
      <c r="BG443" s="130"/>
      <c r="BJ443" s="130"/>
      <c r="BT443" s="130"/>
      <c r="CD443" s="130"/>
      <c r="CN443" s="130"/>
      <c r="CX443" s="130"/>
      <c r="DH443" s="130"/>
      <c r="DR443" s="130"/>
      <c r="EB443" s="130"/>
      <c r="EL443" s="130"/>
      <c r="EV443" s="130"/>
      <c r="FF443" s="130"/>
      <c r="FP443" s="130"/>
      <c r="FZ443" s="130"/>
      <c r="GJ443" s="130"/>
      <c r="GT443" s="130"/>
      <c r="HD443" s="130"/>
      <c r="HN443" s="130"/>
      <c r="HX443" s="130"/>
      <c r="IH443" s="130"/>
    </row>
    <row xmlns:x14ac="http://schemas.microsoft.com/office/spreadsheetml/2009/9/ac" r="444" s="3" customFormat="true" x14ac:dyDescent="0.25">
      <c r="A444" s="397"/>
      <c r="B444" s="130"/>
      <c r="L444" s="130"/>
      <c r="V444" s="130"/>
      <c r="AF444" s="130"/>
      <c r="AP444" s="130"/>
      <c r="AZ444" s="130"/>
      <c r="BA444" s="130"/>
      <c r="BB444" s="130"/>
      <c r="BC444" s="130"/>
      <c r="BD444" s="130"/>
      <c r="BE444" s="130"/>
      <c r="BF444" s="130"/>
      <c r="BG444" s="130"/>
      <c r="BJ444" s="130"/>
      <c r="BT444" s="130"/>
      <c r="CD444" s="130"/>
      <c r="CN444" s="130"/>
      <c r="CX444" s="130"/>
      <c r="DH444" s="130"/>
      <c r="DR444" s="130"/>
      <c r="EB444" s="130"/>
      <c r="EL444" s="130"/>
      <c r="EV444" s="130"/>
      <c r="FF444" s="130"/>
      <c r="FP444" s="130"/>
      <c r="FZ444" s="130"/>
      <c r="GJ444" s="130"/>
      <c r="GT444" s="130"/>
      <c r="HD444" s="130"/>
      <c r="HN444" s="130"/>
      <c r="HX444" s="130"/>
      <c r="IH444" s="130"/>
    </row>
    <row xmlns:x14ac="http://schemas.microsoft.com/office/spreadsheetml/2009/9/ac" r="445" s="3" customFormat="true" x14ac:dyDescent="0.25">
      <c r="A445" s="397"/>
      <c r="B445" s="130"/>
      <c r="L445" s="130"/>
      <c r="V445" s="130"/>
      <c r="AF445" s="130"/>
      <c r="AP445" s="130"/>
      <c r="AZ445" s="130"/>
      <c r="BA445" s="130"/>
      <c r="BB445" s="130"/>
      <c r="BC445" s="130"/>
      <c r="BD445" s="130"/>
      <c r="BE445" s="130"/>
      <c r="BF445" s="130"/>
      <c r="BG445" s="130"/>
      <c r="BJ445" s="130"/>
      <c r="BT445" s="130"/>
      <c r="CD445" s="130"/>
      <c r="CN445" s="130"/>
      <c r="CX445" s="130"/>
      <c r="DH445" s="130"/>
      <c r="DR445" s="130"/>
      <c r="EB445" s="130"/>
      <c r="EL445" s="130"/>
      <c r="EV445" s="130"/>
      <c r="FF445" s="130"/>
      <c r="FP445" s="130"/>
      <c r="FZ445" s="130"/>
      <c r="GJ445" s="130"/>
      <c r="GT445" s="130"/>
      <c r="HD445" s="130"/>
      <c r="HN445" s="130"/>
      <c r="HX445" s="130"/>
      <c r="IH445" s="130"/>
    </row>
    <row xmlns:x14ac="http://schemas.microsoft.com/office/spreadsheetml/2009/9/ac" r="446" s="3" customFormat="true" x14ac:dyDescent="0.25">
      <c r="A446" s="397"/>
      <c r="B446" s="130"/>
      <c r="L446" s="130"/>
      <c r="V446" s="130"/>
      <c r="AF446" s="130"/>
      <c r="AP446" s="130"/>
      <c r="AZ446" s="130"/>
      <c r="BA446" s="130"/>
      <c r="BB446" s="130"/>
      <c r="BC446" s="130"/>
      <c r="BD446" s="130"/>
      <c r="BE446" s="130"/>
      <c r="BF446" s="130"/>
      <c r="BG446" s="130"/>
      <c r="BJ446" s="130"/>
      <c r="BT446" s="130"/>
      <c r="CD446" s="130"/>
      <c r="CN446" s="130"/>
      <c r="CX446" s="130"/>
      <c r="DH446" s="130"/>
      <c r="DR446" s="130"/>
      <c r="EB446" s="130"/>
      <c r="EL446" s="130"/>
      <c r="EV446" s="130"/>
      <c r="FF446" s="130"/>
      <c r="FP446" s="130"/>
      <c r="FZ446" s="130"/>
      <c r="GJ446" s="130"/>
      <c r="GT446" s="130"/>
      <c r="HD446" s="130"/>
      <c r="HN446" s="130"/>
      <c r="HX446" s="130"/>
      <c r="IH446" s="130"/>
    </row>
    <row xmlns:x14ac="http://schemas.microsoft.com/office/spreadsheetml/2009/9/ac" r="447" s="3" customFormat="true" x14ac:dyDescent="0.25">
      <c r="A447" s="397"/>
      <c r="B447" s="130"/>
      <c r="L447" s="130"/>
      <c r="V447" s="130"/>
      <c r="AF447" s="130"/>
      <c r="AP447" s="130"/>
      <c r="AZ447" s="130"/>
      <c r="BA447" s="130"/>
      <c r="BB447" s="130"/>
      <c r="BC447" s="130"/>
      <c r="BD447" s="130"/>
      <c r="BE447" s="130"/>
      <c r="BF447" s="130"/>
      <c r="BG447" s="130"/>
      <c r="BJ447" s="130"/>
      <c r="BT447" s="130"/>
      <c r="CD447" s="130"/>
      <c r="CN447" s="130"/>
      <c r="CX447" s="130"/>
      <c r="DH447" s="130"/>
      <c r="DR447" s="130"/>
      <c r="EB447" s="130"/>
      <c r="EL447" s="130"/>
      <c r="EV447" s="130"/>
      <c r="FF447" s="130"/>
      <c r="FP447" s="130"/>
      <c r="FZ447" s="130"/>
      <c r="GJ447" s="130"/>
      <c r="GT447" s="130"/>
      <c r="HD447" s="130"/>
      <c r="HN447" s="130"/>
      <c r="HX447" s="130"/>
      <c r="IH447" s="130"/>
    </row>
    <row xmlns:x14ac="http://schemas.microsoft.com/office/spreadsheetml/2009/9/ac" r="448" s="3" customFormat="true" x14ac:dyDescent="0.25">
      <c r="A448" s="397"/>
      <c r="B448" s="130"/>
      <c r="L448" s="130"/>
      <c r="V448" s="130"/>
      <c r="AF448" s="130"/>
      <c r="AP448" s="130"/>
      <c r="AZ448" s="130"/>
      <c r="BA448" s="130"/>
      <c r="BB448" s="130"/>
      <c r="BC448" s="130"/>
      <c r="BD448" s="130"/>
      <c r="BE448" s="130"/>
      <c r="BF448" s="130"/>
      <c r="BG448" s="130"/>
      <c r="BJ448" s="130"/>
      <c r="BT448" s="130"/>
      <c r="CD448" s="130"/>
      <c r="CN448" s="130"/>
      <c r="CX448" s="130"/>
      <c r="DH448" s="130"/>
      <c r="DR448" s="130"/>
      <c r="EB448" s="130"/>
      <c r="EL448" s="130"/>
      <c r="EV448" s="130"/>
      <c r="FF448" s="130"/>
      <c r="FP448" s="130"/>
      <c r="FZ448" s="130"/>
      <c r="GJ448" s="130"/>
      <c r="GT448" s="130"/>
      <c r="HD448" s="130"/>
      <c r="HN448" s="130"/>
      <c r="HX448" s="130"/>
      <c r="IH448" s="130"/>
    </row>
    <row xmlns:x14ac="http://schemas.microsoft.com/office/spreadsheetml/2009/9/ac" r="449" s="3" customFormat="true" x14ac:dyDescent="0.25">
      <c r="A449" s="397"/>
      <c r="B449" s="130"/>
      <c r="L449" s="130"/>
      <c r="V449" s="130"/>
      <c r="AF449" s="130"/>
      <c r="AP449" s="130"/>
      <c r="AZ449" s="130"/>
      <c r="BA449" s="130"/>
      <c r="BB449" s="130"/>
      <c r="BC449" s="130"/>
      <c r="BD449" s="130"/>
      <c r="BE449" s="130"/>
      <c r="BF449" s="130"/>
      <c r="BG449" s="130"/>
      <c r="BJ449" s="130"/>
      <c r="BT449" s="130"/>
      <c r="CD449" s="130"/>
      <c r="CN449" s="130"/>
      <c r="CX449" s="130"/>
      <c r="DH449" s="130"/>
      <c r="DR449" s="130"/>
      <c r="EB449" s="130"/>
      <c r="EL449" s="130"/>
      <c r="EV449" s="130"/>
      <c r="FF449" s="130"/>
      <c r="FP449" s="130"/>
      <c r="FZ449" s="130"/>
      <c r="GJ449" s="130"/>
      <c r="GT449" s="130"/>
      <c r="HD449" s="130"/>
      <c r="HN449" s="130"/>
      <c r="HX449" s="130"/>
      <c r="IH449" s="130"/>
    </row>
    <row xmlns:x14ac="http://schemas.microsoft.com/office/spreadsheetml/2009/9/ac" r="450" s="3" customFormat="true" x14ac:dyDescent="0.25">
      <c r="A450" s="397"/>
      <c r="B450" s="130"/>
      <c r="L450" s="130"/>
      <c r="V450" s="130"/>
      <c r="AF450" s="130"/>
      <c r="AP450" s="130"/>
      <c r="AZ450" s="130"/>
      <c r="BA450" s="130"/>
      <c r="BB450" s="130"/>
      <c r="BC450" s="130"/>
      <c r="BD450" s="130"/>
      <c r="BE450" s="130"/>
      <c r="BF450" s="130"/>
      <c r="BG450" s="130"/>
      <c r="BJ450" s="130"/>
      <c r="BT450" s="130"/>
      <c r="CD450" s="130"/>
      <c r="CN450" s="130"/>
      <c r="CX450" s="130"/>
      <c r="DH450" s="130"/>
      <c r="DR450" s="130"/>
      <c r="EB450" s="130"/>
      <c r="EL450" s="130"/>
      <c r="EV450" s="130"/>
      <c r="FF450" s="130"/>
      <c r="FP450" s="130"/>
      <c r="FZ450" s="130"/>
      <c r="GJ450" s="130"/>
      <c r="GT450" s="130"/>
      <c r="HD450" s="130"/>
      <c r="HN450" s="130"/>
      <c r="HX450" s="130"/>
      <c r="IH450" s="130"/>
    </row>
    <row xmlns:x14ac="http://schemas.microsoft.com/office/spreadsheetml/2009/9/ac" r="451" s="3" customFormat="true" x14ac:dyDescent="0.25">
      <c r="A451" s="397"/>
      <c r="B451" s="130"/>
      <c r="L451" s="130"/>
      <c r="V451" s="130"/>
      <c r="AF451" s="130"/>
      <c r="AP451" s="130"/>
      <c r="AZ451" s="130"/>
      <c r="BA451" s="130"/>
      <c r="BB451" s="130"/>
      <c r="BC451" s="130"/>
      <c r="BD451" s="130"/>
      <c r="BE451" s="130"/>
      <c r="BF451" s="130"/>
      <c r="BG451" s="130"/>
      <c r="BJ451" s="130"/>
      <c r="BT451" s="130"/>
      <c r="CD451" s="130"/>
      <c r="CN451" s="130"/>
      <c r="CX451" s="130"/>
      <c r="DH451" s="130"/>
      <c r="DR451" s="130"/>
      <c r="EB451" s="130"/>
      <c r="EL451" s="130"/>
      <c r="EV451" s="130"/>
      <c r="FF451" s="130"/>
      <c r="FP451" s="130"/>
      <c r="FZ451" s="130"/>
      <c r="GJ451" s="130"/>
      <c r="GT451" s="130"/>
      <c r="HD451" s="130"/>
      <c r="HN451" s="130"/>
      <c r="HX451" s="130"/>
      <c r="IH451" s="130"/>
    </row>
    <row xmlns:x14ac="http://schemas.microsoft.com/office/spreadsheetml/2009/9/ac" r="452" s="3" customFormat="true" x14ac:dyDescent="0.25">
      <c r="A452" s="397"/>
      <c r="B452" s="130"/>
      <c r="L452" s="130"/>
      <c r="V452" s="130"/>
      <c r="AF452" s="130"/>
      <c r="AP452" s="130"/>
      <c r="AZ452" s="130"/>
      <c r="BA452" s="130"/>
      <c r="BB452" s="130"/>
      <c r="BC452" s="130"/>
      <c r="BD452" s="130"/>
      <c r="BE452" s="130"/>
      <c r="BF452" s="130"/>
      <c r="BG452" s="130"/>
      <c r="BJ452" s="130"/>
      <c r="BT452" s="130"/>
      <c r="CD452" s="130"/>
      <c r="CN452" s="130"/>
      <c r="CX452" s="130"/>
      <c r="DH452" s="130"/>
      <c r="DR452" s="130"/>
      <c r="EB452" s="130"/>
      <c r="EL452" s="130"/>
      <c r="EV452" s="130"/>
      <c r="FF452" s="130"/>
      <c r="FP452" s="130"/>
      <c r="FZ452" s="130"/>
      <c r="GJ452" s="130"/>
      <c r="GT452" s="130"/>
      <c r="HD452" s="130"/>
      <c r="HN452" s="130"/>
      <c r="HX452" s="130"/>
      <c r="IH452" s="130"/>
    </row>
    <row xmlns:x14ac="http://schemas.microsoft.com/office/spreadsheetml/2009/9/ac" r="453" s="3" customFormat="true" x14ac:dyDescent="0.25">
      <c r="A453" s="397"/>
      <c r="B453" s="130"/>
      <c r="L453" s="130"/>
      <c r="V453" s="130"/>
      <c r="AF453" s="130"/>
      <c r="AP453" s="130"/>
      <c r="AZ453" s="130"/>
      <c r="BA453" s="130"/>
      <c r="BB453" s="130"/>
      <c r="BC453" s="130"/>
      <c r="BD453" s="130"/>
      <c r="BE453" s="130"/>
      <c r="BF453" s="130"/>
      <c r="BG453" s="130"/>
      <c r="BJ453" s="130"/>
      <c r="BT453" s="130"/>
      <c r="CD453" s="130"/>
      <c r="CN453" s="130"/>
      <c r="CX453" s="130"/>
      <c r="DH453" s="130"/>
      <c r="DR453" s="130"/>
      <c r="EB453" s="130"/>
      <c r="EL453" s="130"/>
      <c r="EV453" s="130"/>
      <c r="FF453" s="130"/>
      <c r="FP453" s="130"/>
      <c r="FZ453" s="130"/>
      <c r="GJ453" s="130"/>
      <c r="GT453" s="130"/>
      <c r="HD453" s="130"/>
      <c r="HN453" s="130"/>
      <c r="HX453" s="130"/>
      <c r="IH453" s="130"/>
    </row>
    <row xmlns:x14ac="http://schemas.microsoft.com/office/spreadsheetml/2009/9/ac" r="454" s="3" customFormat="true" x14ac:dyDescent="0.25">
      <c r="A454" s="397"/>
      <c r="B454" s="130"/>
      <c r="L454" s="130"/>
      <c r="V454" s="130"/>
      <c r="AF454" s="130"/>
      <c r="AP454" s="130"/>
      <c r="AZ454" s="130"/>
      <c r="BA454" s="130"/>
      <c r="BB454" s="130"/>
      <c r="BC454" s="130"/>
      <c r="BD454" s="130"/>
      <c r="BE454" s="130"/>
      <c r="BF454" s="130"/>
      <c r="BG454" s="130"/>
      <c r="BJ454" s="130"/>
      <c r="BT454" s="130"/>
      <c r="CD454" s="130"/>
      <c r="CN454" s="130"/>
      <c r="CX454" s="130"/>
      <c r="DH454" s="130"/>
      <c r="DR454" s="130"/>
      <c r="EB454" s="130"/>
      <c r="EL454" s="130"/>
      <c r="EV454" s="130"/>
      <c r="FF454" s="130"/>
      <c r="FP454" s="130"/>
      <c r="FZ454" s="130"/>
      <c r="GJ454" s="130"/>
      <c r="GT454" s="130"/>
      <c r="HD454" s="130"/>
      <c r="HN454" s="130"/>
      <c r="HX454" s="130"/>
      <c r="IH454" s="130"/>
    </row>
    <row xmlns:x14ac="http://schemas.microsoft.com/office/spreadsheetml/2009/9/ac" r="455" s="3" customFormat="true" x14ac:dyDescent="0.25">
      <c r="A455" s="397"/>
      <c r="B455" s="130"/>
      <c r="L455" s="130"/>
      <c r="V455" s="130"/>
      <c r="AF455" s="130"/>
      <c r="AP455" s="130"/>
      <c r="AZ455" s="130"/>
      <c r="BA455" s="130"/>
      <c r="BB455" s="130"/>
      <c r="BC455" s="130"/>
      <c r="BD455" s="130"/>
      <c r="BE455" s="130"/>
      <c r="BF455" s="130"/>
      <c r="BG455" s="130"/>
      <c r="BJ455" s="130"/>
      <c r="BT455" s="130"/>
      <c r="CD455" s="130"/>
      <c r="CN455" s="130"/>
      <c r="CX455" s="130"/>
      <c r="DH455" s="130"/>
      <c r="DR455" s="130"/>
      <c r="EB455" s="130"/>
      <c r="EL455" s="130"/>
      <c r="EV455" s="130"/>
      <c r="FF455" s="130"/>
      <c r="FP455" s="130"/>
      <c r="FZ455" s="130"/>
      <c r="GJ455" s="130"/>
      <c r="GT455" s="130"/>
      <c r="HD455" s="130"/>
      <c r="HN455" s="130"/>
      <c r="HX455" s="130"/>
      <c r="IH455" s="130"/>
    </row>
    <row xmlns:x14ac="http://schemas.microsoft.com/office/spreadsheetml/2009/9/ac" r="456" s="3" customFormat="true" x14ac:dyDescent="0.25">
      <c r="A456" s="397"/>
      <c r="B456" s="130"/>
      <c r="L456" s="130"/>
      <c r="V456" s="130"/>
      <c r="AF456" s="130"/>
      <c r="AP456" s="130"/>
      <c r="AZ456" s="130"/>
      <c r="BA456" s="130"/>
      <c r="BB456" s="130"/>
      <c r="BC456" s="130"/>
      <c r="BD456" s="130"/>
      <c r="BE456" s="130"/>
      <c r="BF456" s="130"/>
      <c r="BG456" s="130"/>
      <c r="BJ456" s="130"/>
      <c r="BT456" s="130"/>
      <c r="CD456" s="130"/>
      <c r="CN456" s="130"/>
      <c r="CX456" s="130"/>
      <c r="DH456" s="130"/>
      <c r="DR456" s="130"/>
      <c r="EB456" s="130"/>
      <c r="EL456" s="130"/>
      <c r="EV456" s="130"/>
      <c r="FF456" s="130"/>
      <c r="FP456" s="130"/>
      <c r="FZ456" s="130"/>
      <c r="GJ456" s="130"/>
      <c r="GT456" s="130"/>
      <c r="HD456" s="130"/>
      <c r="HN456" s="130"/>
      <c r="HX456" s="130"/>
      <c r="IH456" s="130"/>
    </row>
    <row xmlns:x14ac="http://schemas.microsoft.com/office/spreadsheetml/2009/9/ac" r="457" s="3" customFormat="true" x14ac:dyDescent="0.25">
      <c r="A457" s="397"/>
      <c r="B457" s="130"/>
      <c r="L457" s="130"/>
      <c r="V457" s="130"/>
      <c r="AF457" s="130"/>
      <c r="AP457" s="130"/>
      <c r="AZ457" s="130"/>
      <c r="BA457" s="130"/>
      <c r="BB457" s="130"/>
      <c r="BC457" s="130"/>
      <c r="BD457" s="130"/>
      <c r="BE457" s="130"/>
      <c r="BF457" s="130"/>
      <c r="BG457" s="130"/>
      <c r="BJ457" s="130"/>
      <c r="BT457" s="130"/>
      <c r="CD457" s="130"/>
      <c r="CN457" s="130"/>
      <c r="CX457" s="130"/>
      <c r="DH457" s="130"/>
      <c r="DR457" s="130"/>
      <c r="EB457" s="130"/>
      <c r="EL457" s="130"/>
      <c r="EV457" s="130"/>
      <c r="FF457" s="130"/>
      <c r="FP457" s="130"/>
      <c r="FZ457" s="130"/>
      <c r="GJ457" s="130"/>
      <c r="GT457" s="130"/>
      <c r="HD457" s="130"/>
      <c r="HN457" s="130"/>
      <c r="HX457" s="130"/>
      <c r="IH457" s="130"/>
    </row>
    <row xmlns:x14ac="http://schemas.microsoft.com/office/spreadsheetml/2009/9/ac" r="458" s="3" customFormat="true" x14ac:dyDescent="0.25">
      <c r="A458" s="397"/>
      <c r="B458" s="130"/>
      <c r="L458" s="130"/>
      <c r="V458" s="130"/>
      <c r="AF458" s="130"/>
      <c r="AP458" s="130"/>
      <c r="AZ458" s="130"/>
      <c r="BA458" s="130"/>
      <c r="BB458" s="130"/>
      <c r="BC458" s="130"/>
      <c r="BD458" s="130"/>
      <c r="BE458" s="130"/>
      <c r="BF458" s="130"/>
      <c r="BG458" s="130"/>
      <c r="BJ458" s="130"/>
      <c r="BT458" s="130"/>
      <c r="CD458" s="130"/>
      <c r="CN458" s="130"/>
      <c r="CX458" s="130"/>
      <c r="DH458" s="130"/>
      <c r="DR458" s="130"/>
      <c r="EB458" s="130"/>
      <c r="EL458" s="130"/>
      <c r="EV458" s="130"/>
      <c r="FF458" s="130"/>
      <c r="FP458" s="130"/>
      <c r="FZ458" s="130"/>
      <c r="GJ458" s="130"/>
      <c r="GT458" s="130"/>
      <c r="HD458" s="130"/>
      <c r="HN458" s="130"/>
      <c r="HX458" s="130"/>
      <c r="IH458" s="130"/>
    </row>
    <row xmlns:x14ac="http://schemas.microsoft.com/office/spreadsheetml/2009/9/ac" r="459" s="3" customFormat="true" x14ac:dyDescent="0.25">
      <c r="A459" s="397"/>
      <c r="B459" s="130"/>
      <c r="L459" s="130"/>
      <c r="V459" s="130"/>
      <c r="AF459" s="130"/>
      <c r="AP459" s="130"/>
      <c r="AZ459" s="130"/>
      <c r="BA459" s="130"/>
      <c r="BB459" s="130"/>
      <c r="BC459" s="130"/>
      <c r="BD459" s="130"/>
      <c r="BE459" s="130"/>
      <c r="BF459" s="130"/>
      <c r="BG459" s="130"/>
      <c r="BJ459" s="130"/>
      <c r="BT459" s="130"/>
      <c r="CD459" s="130"/>
      <c r="CN459" s="130"/>
      <c r="CX459" s="130"/>
      <c r="DH459" s="130"/>
      <c r="DR459" s="130"/>
      <c r="EB459" s="130"/>
      <c r="EL459" s="130"/>
      <c r="EV459" s="130"/>
      <c r="FF459" s="130"/>
      <c r="FP459" s="130"/>
      <c r="FZ459" s="130"/>
      <c r="GJ459" s="130"/>
      <c r="GT459" s="130"/>
      <c r="HD459" s="130"/>
      <c r="HN459" s="130"/>
      <c r="HX459" s="130"/>
      <c r="IH459" s="130"/>
    </row>
    <row xmlns:x14ac="http://schemas.microsoft.com/office/spreadsheetml/2009/9/ac" r="460" s="3" customFormat="true" x14ac:dyDescent="0.25">
      <c r="A460" s="397"/>
      <c r="B460" s="130"/>
      <c r="L460" s="130"/>
      <c r="V460" s="130"/>
      <c r="AF460" s="130"/>
      <c r="AP460" s="130"/>
      <c r="AZ460" s="130"/>
      <c r="BA460" s="130"/>
      <c r="BB460" s="130"/>
      <c r="BC460" s="130"/>
      <c r="BD460" s="130"/>
      <c r="BE460" s="130"/>
      <c r="BF460" s="130"/>
      <c r="BG460" s="130"/>
      <c r="BJ460" s="130"/>
      <c r="BT460" s="130"/>
      <c r="CD460" s="130"/>
      <c r="CN460" s="130"/>
      <c r="CX460" s="130"/>
      <c r="DH460" s="130"/>
      <c r="DR460" s="130"/>
      <c r="EB460" s="130"/>
      <c r="EL460" s="130"/>
      <c r="EV460" s="130"/>
      <c r="FF460" s="130"/>
      <c r="FP460" s="130"/>
      <c r="FZ460" s="130"/>
      <c r="GJ460" s="130"/>
      <c r="GT460" s="130"/>
      <c r="HD460" s="130"/>
      <c r="HN460" s="130"/>
      <c r="HX460" s="130"/>
      <c r="IH460" s="130"/>
    </row>
    <row xmlns:x14ac="http://schemas.microsoft.com/office/spreadsheetml/2009/9/ac" r="461" s="3" customFormat="true" x14ac:dyDescent="0.25">
      <c r="A461" s="397"/>
      <c r="B461" s="130"/>
      <c r="L461" s="130"/>
      <c r="V461" s="130"/>
      <c r="AF461" s="130"/>
      <c r="AP461" s="130"/>
      <c r="AZ461" s="130"/>
      <c r="BA461" s="130"/>
      <c r="BB461" s="130"/>
      <c r="BC461" s="130"/>
      <c r="BD461" s="130"/>
      <c r="BE461" s="130"/>
      <c r="BF461" s="130"/>
      <c r="BG461" s="130"/>
      <c r="BJ461" s="130"/>
      <c r="BT461" s="130"/>
      <c r="CD461" s="130"/>
      <c r="CN461" s="130"/>
      <c r="CX461" s="130"/>
      <c r="DH461" s="130"/>
      <c r="DR461" s="130"/>
      <c r="EB461" s="130"/>
      <c r="EL461" s="130"/>
      <c r="EV461" s="130"/>
      <c r="FF461" s="130"/>
      <c r="FP461" s="130"/>
      <c r="FZ461" s="130"/>
      <c r="GJ461" s="130"/>
      <c r="GT461" s="130"/>
      <c r="HD461" s="130"/>
      <c r="HN461" s="130"/>
      <c r="HX461" s="130"/>
      <c r="IH461" s="130"/>
    </row>
    <row xmlns:x14ac="http://schemas.microsoft.com/office/spreadsheetml/2009/9/ac" r="462" s="3" customFormat="true" x14ac:dyDescent="0.25">
      <c r="A462" s="397"/>
      <c r="B462" s="130"/>
      <c r="L462" s="130"/>
      <c r="V462" s="130"/>
      <c r="AF462" s="130"/>
      <c r="AP462" s="130"/>
      <c r="AZ462" s="130"/>
      <c r="BA462" s="130"/>
      <c r="BB462" s="130"/>
      <c r="BC462" s="130"/>
      <c r="BD462" s="130"/>
      <c r="BE462" s="130"/>
      <c r="BF462" s="130"/>
      <c r="BG462" s="130"/>
      <c r="BJ462" s="130"/>
      <c r="BT462" s="130"/>
      <c r="CD462" s="130"/>
      <c r="CN462" s="130"/>
      <c r="CX462" s="130"/>
      <c r="DH462" s="130"/>
      <c r="DR462" s="130"/>
      <c r="EB462" s="130"/>
      <c r="EL462" s="130"/>
      <c r="EV462" s="130"/>
      <c r="FF462" s="130"/>
      <c r="FP462" s="130"/>
      <c r="FZ462" s="130"/>
      <c r="GJ462" s="130"/>
      <c r="GT462" s="130"/>
      <c r="HD462" s="130"/>
      <c r="HN462" s="130"/>
      <c r="HX462" s="130"/>
      <c r="IH462" s="130"/>
    </row>
    <row xmlns:x14ac="http://schemas.microsoft.com/office/spreadsheetml/2009/9/ac" r="463" s="3" customFormat="true" x14ac:dyDescent="0.25">
      <c r="A463" s="397"/>
      <c r="B463" s="130"/>
      <c r="L463" s="130"/>
      <c r="V463" s="130"/>
      <c r="AF463" s="130"/>
      <c r="AP463" s="130"/>
      <c r="AZ463" s="130"/>
      <c r="BA463" s="130"/>
      <c r="BB463" s="130"/>
      <c r="BC463" s="130"/>
      <c r="BD463" s="130"/>
      <c r="BE463" s="130"/>
      <c r="BF463" s="130"/>
      <c r="BG463" s="130"/>
      <c r="BJ463" s="130"/>
      <c r="BT463" s="130"/>
      <c r="CD463" s="130"/>
      <c r="CN463" s="130"/>
      <c r="CX463" s="130"/>
      <c r="DH463" s="130"/>
      <c r="DR463" s="130"/>
      <c r="EB463" s="130"/>
      <c r="EL463" s="130"/>
      <c r="EV463" s="130"/>
      <c r="FF463" s="130"/>
      <c r="FP463" s="130"/>
      <c r="FZ463" s="130"/>
      <c r="GJ463" s="130"/>
      <c r="GT463" s="130"/>
      <c r="HD463" s="130"/>
      <c r="HN463" s="130"/>
      <c r="HX463" s="130"/>
      <c r="IH463" s="130"/>
    </row>
    <row xmlns:x14ac="http://schemas.microsoft.com/office/spreadsheetml/2009/9/ac" r="464" s="3" customFormat="true" x14ac:dyDescent="0.25">
      <c r="A464" s="397"/>
      <c r="B464" s="130"/>
      <c r="L464" s="130"/>
      <c r="V464" s="130"/>
      <c r="AF464" s="130"/>
      <c r="AP464" s="130"/>
      <c r="AZ464" s="130"/>
      <c r="BA464" s="130"/>
      <c r="BB464" s="130"/>
      <c r="BC464" s="130"/>
      <c r="BD464" s="130"/>
      <c r="BE464" s="130"/>
      <c r="BF464" s="130"/>
      <c r="BG464" s="130"/>
      <c r="BJ464" s="130"/>
      <c r="BT464" s="130"/>
      <c r="CD464" s="130"/>
      <c r="CN464" s="130"/>
      <c r="CX464" s="130"/>
      <c r="DH464" s="130"/>
      <c r="DR464" s="130"/>
      <c r="EB464" s="130"/>
      <c r="EL464" s="130"/>
      <c r="EV464" s="130"/>
      <c r="FF464" s="130"/>
      <c r="FP464" s="130"/>
      <c r="FZ464" s="130"/>
      <c r="GJ464" s="130"/>
      <c r="GT464" s="130"/>
      <c r="HD464" s="130"/>
      <c r="HN464" s="130"/>
      <c r="HX464" s="130"/>
      <c r="IH464" s="130"/>
    </row>
    <row xmlns:x14ac="http://schemas.microsoft.com/office/spreadsheetml/2009/9/ac" r="465" s="3" customFormat="true" x14ac:dyDescent="0.25">
      <c r="A465" s="397"/>
      <c r="B465" s="130"/>
      <c r="L465" s="130"/>
      <c r="V465" s="130"/>
      <c r="AF465" s="130"/>
      <c r="AP465" s="130"/>
      <c r="AZ465" s="130"/>
      <c r="BA465" s="130"/>
      <c r="BB465" s="130"/>
      <c r="BC465" s="130"/>
      <c r="BD465" s="130"/>
      <c r="BE465" s="130"/>
      <c r="BF465" s="130"/>
      <c r="BG465" s="130"/>
      <c r="BJ465" s="130"/>
      <c r="BT465" s="130"/>
      <c r="CD465" s="130"/>
      <c r="CN465" s="130"/>
      <c r="CX465" s="130"/>
      <c r="DH465" s="130"/>
      <c r="DR465" s="130"/>
      <c r="EB465" s="130"/>
      <c r="EL465" s="130"/>
      <c r="EV465" s="130"/>
      <c r="FF465" s="130"/>
      <c r="FP465" s="130"/>
      <c r="FZ465" s="130"/>
      <c r="GJ465" s="130"/>
      <c r="GT465" s="130"/>
      <c r="HD465" s="130"/>
      <c r="HN465" s="130"/>
      <c r="HX465" s="130"/>
      <c r="IH465" s="130"/>
    </row>
    <row xmlns:x14ac="http://schemas.microsoft.com/office/spreadsheetml/2009/9/ac" r="466" s="3" customFormat="true" x14ac:dyDescent="0.25">
      <c r="A466" s="397"/>
      <c r="B466" s="130"/>
      <c r="L466" s="130"/>
      <c r="V466" s="130"/>
      <c r="AF466" s="130"/>
      <c r="AP466" s="130"/>
      <c r="AZ466" s="130"/>
      <c r="BA466" s="130"/>
      <c r="BB466" s="130"/>
      <c r="BC466" s="130"/>
      <c r="BD466" s="130"/>
      <c r="BE466" s="130"/>
      <c r="BF466" s="130"/>
      <c r="BG466" s="130"/>
      <c r="BJ466" s="130"/>
      <c r="BT466" s="130"/>
      <c r="CD466" s="130"/>
      <c r="CN466" s="130"/>
      <c r="CX466" s="130"/>
      <c r="DH466" s="130"/>
      <c r="DR466" s="130"/>
      <c r="EB466" s="130"/>
      <c r="EL466" s="130"/>
      <c r="EV466" s="130"/>
      <c r="FF466" s="130"/>
      <c r="FP466" s="130"/>
      <c r="FZ466" s="130"/>
      <c r="GJ466" s="130"/>
      <c r="GT466" s="130"/>
      <c r="HD466" s="130"/>
      <c r="HN466" s="130"/>
      <c r="HX466" s="130"/>
      <c r="IH466" s="130"/>
    </row>
    <row xmlns:x14ac="http://schemas.microsoft.com/office/spreadsheetml/2009/9/ac" r="467" s="3" customFormat="true" x14ac:dyDescent="0.25">
      <c r="A467" s="397"/>
      <c r="B467" s="130"/>
      <c r="L467" s="130"/>
      <c r="V467" s="130"/>
      <c r="AF467" s="130"/>
      <c r="AP467" s="130"/>
      <c r="AZ467" s="130"/>
      <c r="BA467" s="130"/>
      <c r="BB467" s="130"/>
      <c r="BC467" s="130"/>
      <c r="BD467" s="130"/>
      <c r="BE467" s="130"/>
      <c r="BF467" s="130"/>
      <c r="BG467" s="130"/>
      <c r="BJ467" s="130"/>
      <c r="BT467" s="130"/>
      <c r="CD467" s="130"/>
      <c r="CN467" s="130"/>
      <c r="CX467" s="130"/>
      <c r="DH467" s="130"/>
      <c r="DR467" s="130"/>
      <c r="EB467" s="130"/>
      <c r="EL467" s="130"/>
      <c r="EV467" s="130"/>
      <c r="FF467" s="130"/>
      <c r="FP467" s="130"/>
      <c r="FZ467" s="130"/>
      <c r="GJ467" s="130"/>
      <c r="GT467" s="130"/>
      <c r="HD467" s="130"/>
      <c r="HN467" s="130"/>
      <c r="HX467" s="130"/>
      <c r="IH467" s="130"/>
    </row>
    <row xmlns:x14ac="http://schemas.microsoft.com/office/spreadsheetml/2009/9/ac" r="468" s="3" customFormat="true" x14ac:dyDescent="0.25">
      <c r="A468" s="397"/>
      <c r="B468" s="130"/>
      <c r="L468" s="130"/>
      <c r="V468" s="130"/>
      <c r="AF468" s="130"/>
      <c r="AP468" s="130"/>
      <c r="AZ468" s="130"/>
      <c r="BA468" s="130"/>
      <c r="BB468" s="130"/>
      <c r="BC468" s="130"/>
      <c r="BD468" s="130"/>
      <c r="BE468" s="130"/>
      <c r="BF468" s="130"/>
      <c r="BG468" s="130"/>
      <c r="BJ468" s="130"/>
      <c r="BT468" s="130"/>
      <c r="CD468" s="130"/>
      <c r="CN468" s="130"/>
      <c r="CX468" s="130"/>
      <c r="DH468" s="130"/>
      <c r="DR468" s="130"/>
      <c r="EB468" s="130"/>
      <c r="EL468" s="130"/>
      <c r="EV468" s="130"/>
      <c r="FF468" s="130"/>
      <c r="FP468" s="130"/>
      <c r="FZ468" s="130"/>
      <c r="GJ468" s="130"/>
      <c r="GT468" s="130"/>
      <c r="HD468" s="130"/>
      <c r="HN468" s="130"/>
      <c r="HX468" s="130"/>
      <c r="IH468" s="130"/>
    </row>
    <row xmlns:x14ac="http://schemas.microsoft.com/office/spreadsheetml/2009/9/ac" r="469" s="3" customFormat="true" x14ac:dyDescent="0.25">
      <c r="A469" s="397"/>
      <c r="B469" s="130"/>
      <c r="L469" s="130"/>
      <c r="V469" s="130"/>
      <c r="AF469" s="130"/>
      <c r="AP469" s="130"/>
      <c r="AZ469" s="130"/>
      <c r="BA469" s="130"/>
      <c r="BB469" s="130"/>
      <c r="BC469" s="130"/>
      <c r="BD469" s="130"/>
      <c r="BE469" s="130"/>
      <c r="BF469" s="130"/>
      <c r="BG469" s="130"/>
      <c r="BJ469" s="130"/>
      <c r="BT469" s="130"/>
      <c r="CD469" s="130"/>
      <c r="CN469" s="130"/>
      <c r="CX469" s="130"/>
      <c r="DH469" s="130"/>
      <c r="DR469" s="130"/>
      <c r="EB469" s="130"/>
      <c r="EL469" s="130"/>
      <c r="EV469" s="130"/>
      <c r="FF469" s="130"/>
      <c r="FP469" s="130"/>
      <c r="FZ469" s="130"/>
      <c r="GJ469" s="130"/>
      <c r="GT469" s="130"/>
      <c r="HD469" s="130"/>
      <c r="HN469" s="130"/>
      <c r="HX469" s="130"/>
      <c r="IH469" s="130"/>
    </row>
    <row xmlns:x14ac="http://schemas.microsoft.com/office/spreadsheetml/2009/9/ac" r="470" s="3" customFormat="true" x14ac:dyDescent="0.25">
      <c r="A470" s="397"/>
      <c r="B470" s="130"/>
      <c r="L470" s="130"/>
      <c r="V470" s="130"/>
      <c r="AF470" s="130"/>
      <c r="AP470" s="130"/>
      <c r="AZ470" s="130"/>
      <c r="BA470" s="130"/>
      <c r="BB470" s="130"/>
      <c r="BC470" s="130"/>
      <c r="BD470" s="130"/>
      <c r="BE470" s="130"/>
      <c r="BF470" s="130"/>
      <c r="BG470" s="130"/>
      <c r="BJ470" s="130"/>
      <c r="BT470" s="130"/>
      <c r="CD470" s="130"/>
      <c r="CN470" s="130"/>
      <c r="CX470" s="130"/>
      <c r="DH470" s="130"/>
      <c r="DR470" s="130"/>
      <c r="EB470" s="130"/>
      <c r="EL470" s="130"/>
      <c r="EV470" s="130"/>
      <c r="FF470" s="130"/>
      <c r="FP470" s="130"/>
      <c r="FZ470" s="130"/>
      <c r="GJ470" s="130"/>
      <c r="GT470" s="130"/>
      <c r="HD470" s="130"/>
      <c r="HN470" s="130"/>
      <c r="HX470" s="130"/>
      <c r="IH470" s="130"/>
    </row>
    <row xmlns:x14ac="http://schemas.microsoft.com/office/spreadsheetml/2009/9/ac" r="471" s="3" customFormat="true" x14ac:dyDescent="0.25">
      <c r="A471" s="397"/>
      <c r="B471" s="130"/>
      <c r="L471" s="130"/>
      <c r="V471" s="130"/>
      <c r="AF471" s="130"/>
      <c r="AP471" s="130"/>
      <c r="AZ471" s="130"/>
      <c r="BA471" s="130"/>
      <c r="BB471" s="130"/>
      <c r="BC471" s="130"/>
      <c r="BD471" s="130"/>
      <c r="BE471" s="130"/>
      <c r="BF471" s="130"/>
      <c r="BG471" s="130"/>
      <c r="BJ471" s="130"/>
      <c r="BT471" s="130"/>
      <c r="CD471" s="130"/>
      <c r="CN471" s="130"/>
      <c r="CX471" s="130"/>
      <c r="DH471" s="130"/>
      <c r="DR471" s="130"/>
      <c r="EB471" s="130"/>
      <c r="EL471" s="130"/>
      <c r="EV471" s="130"/>
      <c r="FF471" s="130"/>
      <c r="FP471" s="130"/>
      <c r="FZ471" s="130"/>
      <c r="GJ471" s="130"/>
      <c r="GT471" s="130"/>
      <c r="HD471" s="130"/>
      <c r="HN471" s="130"/>
      <c r="HX471" s="130"/>
      <c r="IH471" s="130"/>
    </row>
    <row xmlns:x14ac="http://schemas.microsoft.com/office/spreadsheetml/2009/9/ac" r="472" s="3" customFormat="true" x14ac:dyDescent="0.25">
      <c r="A472" s="397"/>
      <c r="B472" s="130"/>
      <c r="L472" s="130"/>
      <c r="V472" s="130"/>
      <c r="AF472" s="130"/>
      <c r="AP472" s="130"/>
      <c r="AZ472" s="130"/>
      <c r="BA472" s="130"/>
      <c r="BB472" s="130"/>
      <c r="BC472" s="130"/>
      <c r="BD472" s="130"/>
      <c r="BE472" s="130"/>
      <c r="BF472" s="130"/>
      <c r="BG472" s="130"/>
      <c r="BJ472" s="130"/>
      <c r="BT472" s="130"/>
      <c r="CD472" s="130"/>
      <c r="CN472" s="130"/>
      <c r="CX472" s="130"/>
      <c r="DH472" s="130"/>
      <c r="DR472" s="130"/>
      <c r="EB472" s="130"/>
      <c r="EL472" s="130"/>
      <c r="EV472" s="130"/>
      <c r="FF472" s="130"/>
      <c r="FP472" s="130"/>
      <c r="FZ472" s="130"/>
      <c r="GJ472" s="130"/>
      <c r="GT472" s="130"/>
      <c r="HD472" s="130"/>
      <c r="HN472" s="130"/>
      <c r="HX472" s="130"/>
      <c r="IH472" s="130"/>
    </row>
    <row xmlns:x14ac="http://schemas.microsoft.com/office/spreadsheetml/2009/9/ac" r="473" s="3" customFormat="true" x14ac:dyDescent="0.25">
      <c r="A473" s="397"/>
      <c r="B473" s="130"/>
      <c r="L473" s="130"/>
      <c r="V473" s="130"/>
      <c r="AF473" s="130"/>
      <c r="AP473" s="130"/>
      <c r="AZ473" s="130"/>
      <c r="BA473" s="130"/>
      <c r="BB473" s="130"/>
      <c r="BC473" s="130"/>
      <c r="BD473" s="130"/>
      <c r="BE473" s="130"/>
      <c r="BF473" s="130"/>
      <c r="BG473" s="130"/>
      <c r="BJ473" s="130"/>
      <c r="BT473" s="130"/>
      <c r="CD473" s="130"/>
      <c r="CN473" s="130"/>
      <c r="CX473" s="130"/>
      <c r="DH473" s="130"/>
      <c r="DR473" s="130"/>
      <c r="EB473" s="130"/>
      <c r="EL473" s="130"/>
      <c r="EV473" s="130"/>
      <c r="FF473" s="130"/>
      <c r="FP473" s="130"/>
      <c r="FZ473" s="130"/>
      <c r="GJ473" s="130"/>
      <c r="GT473" s="130"/>
      <c r="HD473" s="130"/>
      <c r="HN473" s="130"/>
      <c r="HX473" s="130"/>
      <c r="IH473" s="130"/>
    </row>
    <row xmlns:x14ac="http://schemas.microsoft.com/office/spreadsheetml/2009/9/ac" r="474" s="3" customFormat="true" x14ac:dyDescent="0.25">
      <c r="A474" s="397"/>
      <c r="B474" s="130"/>
      <c r="L474" s="130"/>
      <c r="V474" s="130"/>
      <c r="AF474" s="130"/>
      <c r="AP474" s="130"/>
      <c r="AZ474" s="130"/>
      <c r="BA474" s="130"/>
      <c r="BB474" s="130"/>
      <c r="BC474" s="130"/>
      <c r="BD474" s="130"/>
      <c r="BE474" s="130"/>
      <c r="BF474" s="130"/>
      <c r="BG474" s="130"/>
      <c r="BJ474" s="130"/>
      <c r="BT474" s="130"/>
      <c r="CD474" s="130"/>
      <c r="CN474" s="130"/>
      <c r="CX474" s="130"/>
      <c r="DH474" s="130"/>
      <c r="DR474" s="130"/>
      <c r="EB474" s="130"/>
      <c r="EL474" s="130"/>
      <c r="EV474" s="130"/>
      <c r="FF474" s="130"/>
      <c r="FP474" s="130"/>
      <c r="FZ474" s="130"/>
      <c r="GJ474" s="130"/>
      <c r="GT474" s="130"/>
      <c r="HD474" s="130"/>
      <c r="HN474" s="130"/>
      <c r="HX474" s="130"/>
      <c r="IH474" s="130"/>
    </row>
    <row xmlns:x14ac="http://schemas.microsoft.com/office/spreadsheetml/2009/9/ac" r="475" s="3" customFormat="true" x14ac:dyDescent="0.25">
      <c r="A475" s="397"/>
      <c r="B475" s="130"/>
      <c r="L475" s="130"/>
      <c r="V475" s="130"/>
      <c r="AF475" s="130"/>
      <c r="AP475" s="130"/>
      <c r="AZ475" s="130"/>
      <c r="BA475" s="130"/>
      <c r="BB475" s="130"/>
      <c r="BC475" s="130"/>
      <c r="BD475" s="130"/>
      <c r="BE475" s="130"/>
      <c r="BF475" s="130"/>
      <c r="BG475" s="130"/>
      <c r="BJ475" s="130"/>
      <c r="BT475" s="130"/>
      <c r="CD475" s="130"/>
      <c r="CN475" s="130"/>
      <c r="CX475" s="130"/>
      <c r="DH475" s="130"/>
      <c r="DR475" s="130"/>
      <c r="EB475" s="130"/>
      <c r="EL475" s="130"/>
      <c r="EV475" s="130"/>
      <c r="FF475" s="130"/>
      <c r="FP475" s="130"/>
      <c r="FZ475" s="130"/>
      <c r="GJ475" s="130"/>
      <c r="GT475" s="130"/>
      <c r="HD475" s="130"/>
      <c r="HN475" s="130"/>
      <c r="HX475" s="130"/>
      <c r="IH475" s="130"/>
    </row>
    <row xmlns:x14ac="http://schemas.microsoft.com/office/spreadsheetml/2009/9/ac" r="476" s="3" customFormat="true" x14ac:dyDescent="0.25">
      <c r="A476" s="397"/>
      <c r="B476" s="130"/>
      <c r="L476" s="130"/>
      <c r="V476" s="130"/>
      <c r="AF476" s="130"/>
      <c r="AP476" s="130"/>
      <c r="AZ476" s="130"/>
      <c r="BA476" s="130"/>
      <c r="BB476" s="130"/>
      <c r="BC476" s="130"/>
      <c r="BD476" s="130"/>
      <c r="BE476" s="130"/>
      <c r="BF476" s="130"/>
      <c r="BG476" s="130"/>
      <c r="BJ476" s="130"/>
      <c r="BT476" s="130"/>
      <c r="CD476" s="130"/>
      <c r="CN476" s="130"/>
      <c r="CX476" s="130"/>
      <c r="DH476" s="130"/>
      <c r="DR476" s="130"/>
      <c r="EB476" s="130"/>
      <c r="EL476" s="130"/>
      <c r="EV476" s="130"/>
      <c r="FF476" s="130"/>
      <c r="FP476" s="130"/>
      <c r="FZ476" s="130"/>
      <c r="GJ476" s="130"/>
      <c r="GT476" s="130"/>
      <c r="HD476" s="130"/>
      <c r="HN476" s="130"/>
      <c r="HX476" s="130"/>
      <c r="IH476" s="130"/>
    </row>
    <row xmlns:x14ac="http://schemas.microsoft.com/office/spreadsheetml/2009/9/ac" r="477" s="3" customFormat="true" x14ac:dyDescent="0.25">
      <c r="A477" s="397"/>
      <c r="B477" s="130"/>
      <c r="L477" s="130"/>
      <c r="V477" s="130"/>
      <c r="AF477" s="130"/>
      <c r="AP477" s="130"/>
      <c r="AZ477" s="130"/>
      <c r="BA477" s="130"/>
      <c r="BB477" s="130"/>
      <c r="BC477" s="130"/>
      <c r="BD477" s="130"/>
      <c r="BE477" s="130"/>
      <c r="BF477" s="130"/>
      <c r="BG477" s="130"/>
      <c r="BJ477" s="130"/>
      <c r="BT477" s="130"/>
      <c r="CD477" s="130"/>
      <c r="CN477" s="130"/>
      <c r="CX477" s="130"/>
      <c r="DH477" s="130"/>
      <c r="DR477" s="130"/>
      <c r="EB477" s="130"/>
      <c r="EL477" s="130"/>
      <c r="EV477" s="130"/>
      <c r="FF477" s="130"/>
      <c r="FP477" s="130"/>
      <c r="FZ477" s="130"/>
      <c r="GJ477" s="130"/>
      <c r="GT477" s="130"/>
      <c r="HD477" s="130"/>
      <c r="HN477" s="130"/>
      <c r="HX477" s="130"/>
      <c r="IH477" s="130"/>
    </row>
    <row xmlns:x14ac="http://schemas.microsoft.com/office/spreadsheetml/2009/9/ac" r="478" s="3" customFormat="true" x14ac:dyDescent="0.25">
      <c r="A478" s="397"/>
      <c r="B478" s="130"/>
      <c r="L478" s="130"/>
      <c r="V478" s="130"/>
      <c r="AF478" s="130"/>
      <c r="AP478" s="130"/>
      <c r="AZ478" s="130"/>
      <c r="BA478" s="130"/>
      <c r="BB478" s="130"/>
      <c r="BC478" s="130"/>
      <c r="BD478" s="130"/>
      <c r="BE478" s="130"/>
      <c r="BF478" s="130"/>
      <c r="BG478" s="130"/>
      <c r="BJ478" s="130"/>
      <c r="BT478" s="130"/>
      <c r="CD478" s="130"/>
      <c r="CN478" s="130"/>
      <c r="CX478" s="130"/>
      <c r="DH478" s="130"/>
      <c r="DR478" s="130"/>
      <c r="EB478" s="130"/>
      <c r="EL478" s="130"/>
      <c r="EV478" s="130"/>
      <c r="FF478" s="130"/>
      <c r="FP478" s="130"/>
      <c r="FZ478" s="130"/>
      <c r="GJ478" s="130"/>
      <c r="GT478" s="130"/>
      <c r="HD478" s="130"/>
      <c r="HN478" s="130"/>
      <c r="HX478" s="130"/>
      <c r="IH478" s="130"/>
    </row>
    <row xmlns:x14ac="http://schemas.microsoft.com/office/spreadsheetml/2009/9/ac" r="479" s="3" customFormat="true" x14ac:dyDescent="0.25">
      <c r="A479" s="397"/>
      <c r="B479" s="130"/>
      <c r="L479" s="130"/>
      <c r="V479" s="130"/>
      <c r="AF479" s="130"/>
      <c r="AP479" s="130"/>
      <c r="AZ479" s="130"/>
      <c r="BA479" s="130"/>
      <c r="BB479" s="130"/>
      <c r="BC479" s="130"/>
      <c r="BD479" s="130"/>
      <c r="BE479" s="130"/>
      <c r="BF479" s="130"/>
      <c r="BG479" s="130"/>
      <c r="BJ479" s="130"/>
      <c r="BT479" s="130"/>
      <c r="CD479" s="130"/>
      <c r="CN479" s="130"/>
      <c r="CX479" s="130"/>
      <c r="DH479" s="130"/>
      <c r="DR479" s="130"/>
      <c r="EB479" s="130"/>
      <c r="EL479" s="130"/>
      <c r="EV479" s="130"/>
      <c r="FF479" s="130"/>
      <c r="FP479" s="130"/>
      <c r="FZ479" s="130"/>
      <c r="GJ479" s="130"/>
      <c r="GT479" s="130"/>
      <c r="HD479" s="130"/>
      <c r="HN479" s="130"/>
      <c r="HX479" s="130"/>
      <c r="IH479" s="130"/>
    </row>
    <row xmlns:x14ac="http://schemas.microsoft.com/office/spreadsheetml/2009/9/ac" r="480" s="3" customFormat="true" x14ac:dyDescent="0.25">
      <c r="A480" s="397"/>
      <c r="B480" s="130"/>
      <c r="L480" s="130"/>
      <c r="V480" s="130"/>
      <c r="AF480" s="130"/>
      <c r="AP480" s="130"/>
      <c r="AZ480" s="130"/>
      <c r="BA480" s="130"/>
      <c r="BB480" s="130"/>
      <c r="BC480" s="130"/>
      <c r="BD480" s="130"/>
      <c r="BE480" s="130"/>
      <c r="BF480" s="130"/>
      <c r="BG480" s="130"/>
      <c r="BJ480" s="130"/>
      <c r="BT480" s="130"/>
      <c r="CD480" s="130"/>
      <c r="CN480" s="130"/>
      <c r="CX480" s="130"/>
      <c r="DH480" s="130"/>
      <c r="DR480" s="130"/>
      <c r="EB480" s="130"/>
      <c r="EL480" s="130"/>
      <c r="EV480" s="130"/>
      <c r="FF480" s="130"/>
      <c r="FP480" s="130"/>
      <c r="FZ480" s="130"/>
      <c r="GJ480" s="130"/>
      <c r="GT480" s="130"/>
      <c r="HD480" s="130"/>
      <c r="HN480" s="130"/>
      <c r="HX480" s="130"/>
      <c r="IH480" s="130"/>
    </row>
    <row xmlns:x14ac="http://schemas.microsoft.com/office/spreadsheetml/2009/9/ac" r="481" s="3" customFormat="true" x14ac:dyDescent="0.25">
      <c r="A481" s="397"/>
      <c r="B481" s="130"/>
      <c r="L481" s="130"/>
      <c r="V481" s="130"/>
      <c r="AF481" s="130"/>
      <c r="AP481" s="130"/>
      <c r="AZ481" s="130"/>
      <c r="BA481" s="130"/>
      <c r="BB481" s="130"/>
      <c r="BC481" s="130"/>
      <c r="BD481" s="130"/>
      <c r="BE481" s="130"/>
      <c r="BF481" s="130"/>
      <c r="BG481" s="130"/>
      <c r="BJ481" s="130"/>
      <c r="BT481" s="130"/>
      <c r="CD481" s="130"/>
      <c r="CN481" s="130"/>
      <c r="CX481" s="130"/>
      <c r="DH481" s="130"/>
      <c r="DR481" s="130"/>
      <c r="EB481" s="130"/>
      <c r="EL481" s="130"/>
      <c r="EV481" s="130"/>
      <c r="FF481" s="130"/>
      <c r="FP481" s="130"/>
      <c r="FZ481" s="130"/>
      <c r="GJ481" s="130"/>
      <c r="GT481" s="130"/>
      <c r="HD481" s="130"/>
      <c r="HN481" s="130"/>
      <c r="HX481" s="130"/>
      <c r="IH481" s="130"/>
    </row>
    <row xmlns:x14ac="http://schemas.microsoft.com/office/spreadsheetml/2009/9/ac" r="482" s="3" customFormat="true" x14ac:dyDescent="0.25">
      <c r="A482" s="397"/>
      <c r="B482" s="130"/>
      <c r="L482" s="130"/>
      <c r="V482" s="130"/>
      <c r="AF482" s="130"/>
      <c r="AP482" s="130"/>
      <c r="AZ482" s="130"/>
      <c r="BA482" s="130"/>
      <c r="BB482" s="130"/>
      <c r="BC482" s="130"/>
      <c r="BD482" s="130"/>
      <c r="BE482" s="130"/>
      <c r="BF482" s="130"/>
      <c r="BG482" s="130"/>
      <c r="BJ482" s="130"/>
      <c r="BT482" s="130"/>
      <c r="CD482" s="130"/>
      <c r="CN482" s="130"/>
      <c r="CX482" s="130"/>
      <c r="DH482" s="130"/>
      <c r="DR482" s="130"/>
      <c r="EB482" s="130"/>
      <c r="EL482" s="130"/>
      <c r="EV482" s="130"/>
      <c r="FF482" s="130"/>
      <c r="FP482" s="130"/>
      <c r="FZ482" s="130"/>
      <c r="GJ482" s="130"/>
      <c r="GT482" s="130"/>
      <c r="HD482" s="130"/>
      <c r="HN482" s="130"/>
      <c r="HX482" s="130"/>
      <c r="IH482" s="130"/>
    </row>
    <row xmlns:x14ac="http://schemas.microsoft.com/office/spreadsheetml/2009/9/ac" r="483" s="3" customFormat="true" x14ac:dyDescent="0.25">
      <c r="A483" s="397"/>
      <c r="B483" s="130"/>
      <c r="L483" s="130"/>
      <c r="V483" s="130"/>
      <c r="AF483" s="130"/>
      <c r="AP483" s="130"/>
      <c r="AZ483" s="130"/>
      <c r="BA483" s="130"/>
      <c r="BB483" s="130"/>
      <c r="BC483" s="130"/>
      <c r="BD483" s="130"/>
      <c r="BE483" s="130"/>
      <c r="BF483" s="130"/>
      <c r="BG483" s="130"/>
      <c r="BJ483" s="130"/>
      <c r="BT483" s="130"/>
      <c r="CD483" s="130"/>
      <c r="CN483" s="130"/>
      <c r="CX483" s="130"/>
      <c r="DH483" s="130"/>
      <c r="DR483" s="130"/>
      <c r="EB483" s="130"/>
      <c r="EL483" s="130"/>
      <c r="EV483" s="130"/>
      <c r="FF483" s="130"/>
      <c r="FP483" s="130"/>
      <c r="FZ483" s="130"/>
      <c r="GJ483" s="130"/>
      <c r="GT483" s="130"/>
      <c r="HD483" s="130"/>
      <c r="HN483" s="130"/>
      <c r="HX483" s="130"/>
      <c r="IH483" s="130"/>
    </row>
    <row xmlns:x14ac="http://schemas.microsoft.com/office/spreadsheetml/2009/9/ac" r="484" s="3" customFormat="true" x14ac:dyDescent="0.25">
      <c r="A484" s="397"/>
      <c r="B484" s="130"/>
      <c r="L484" s="130"/>
      <c r="V484" s="130"/>
      <c r="AF484" s="130"/>
      <c r="AP484" s="130"/>
      <c r="AZ484" s="130"/>
      <c r="BA484" s="130"/>
      <c r="BB484" s="130"/>
      <c r="BC484" s="130"/>
      <c r="BD484" s="130"/>
      <c r="BE484" s="130"/>
      <c r="BF484" s="130"/>
      <c r="BG484" s="130"/>
      <c r="BJ484" s="130"/>
      <c r="BT484" s="130"/>
      <c r="CD484" s="130"/>
      <c r="CN484" s="130"/>
      <c r="CX484" s="130"/>
      <c r="DH484" s="130"/>
      <c r="DR484" s="130"/>
      <c r="EB484" s="130"/>
      <c r="EL484" s="130"/>
      <c r="EV484" s="130"/>
      <c r="FF484" s="130"/>
      <c r="FP484" s="130"/>
      <c r="FZ484" s="130"/>
      <c r="GJ484" s="130"/>
      <c r="GT484" s="130"/>
      <c r="HD484" s="130"/>
      <c r="HN484" s="130"/>
      <c r="HX484" s="130"/>
      <c r="IH484" s="130"/>
    </row>
    <row xmlns:x14ac="http://schemas.microsoft.com/office/spreadsheetml/2009/9/ac" r="485" s="3" customFormat="true" x14ac:dyDescent="0.25">
      <c r="A485" s="397"/>
      <c r="B485" s="130"/>
      <c r="L485" s="130"/>
      <c r="V485" s="130"/>
      <c r="AF485" s="130"/>
      <c r="AP485" s="130"/>
      <c r="AZ485" s="130"/>
      <c r="BA485" s="130"/>
      <c r="BB485" s="130"/>
      <c r="BC485" s="130"/>
      <c r="BD485" s="130"/>
      <c r="BE485" s="130"/>
      <c r="BF485" s="130"/>
      <c r="BG485" s="130"/>
      <c r="BJ485" s="130"/>
      <c r="BT485" s="130"/>
      <c r="CD485" s="130"/>
      <c r="CN485" s="130"/>
      <c r="CX485" s="130"/>
      <c r="DH485" s="130"/>
      <c r="DR485" s="130"/>
      <c r="EB485" s="130"/>
      <c r="EL485" s="130"/>
      <c r="EV485" s="130"/>
      <c r="FF485" s="130"/>
      <c r="FP485" s="130"/>
      <c r="FZ485" s="130"/>
      <c r="GJ485" s="130"/>
      <c r="GT485" s="130"/>
      <c r="HD485" s="130"/>
      <c r="HN485" s="130"/>
      <c r="HX485" s="130"/>
      <c r="IH485" s="130"/>
    </row>
    <row xmlns:x14ac="http://schemas.microsoft.com/office/spreadsheetml/2009/9/ac" r="486" s="3" customFormat="true" x14ac:dyDescent="0.25">
      <c r="A486" s="397"/>
      <c r="B486" s="130"/>
      <c r="L486" s="130"/>
      <c r="V486" s="130"/>
      <c r="AF486" s="130"/>
      <c r="AP486" s="130"/>
      <c r="AZ486" s="130"/>
      <c r="BA486" s="130"/>
      <c r="BB486" s="130"/>
      <c r="BC486" s="130"/>
      <c r="BD486" s="130"/>
      <c r="BE486" s="130"/>
      <c r="BF486" s="130"/>
      <c r="BG486" s="130"/>
      <c r="BJ486" s="130"/>
      <c r="BT486" s="130"/>
      <c r="CD486" s="130"/>
      <c r="CN486" s="130"/>
      <c r="CX486" s="130"/>
      <c r="DH486" s="130"/>
      <c r="DR486" s="130"/>
      <c r="EB486" s="130"/>
      <c r="EL486" s="130"/>
      <c r="EV486" s="130"/>
      <c r="FF486" s="130"/>
      <c r="FP486" s="130"/>
      <c r="FZ486" s="130"/>
      <c r="GJ486" s="130"/>
      <c r="GT486" s="130"/>
      <c r="HD486" s="130"/>
      <c r="HN486" s="130"/>
      <c r="HX486" s="130"/>
      <c r="IH486" s="130"/>
    </row>
    <row xmlns:x14ac="http://schemas.microsoft.com/office/spreadsheetml/2009/9/ac" r="487" s="3" customFormat="true" x14ac:dyDescent="0.25">
      <c r="A487" s="397"/>
      <c r="B487" s="130"/>
      <c r="L487" s="130"/>
      <c r="V487" s="130"/>
      <c r="AF487" s="130"/>
      <c r="AP487" s="130"/>
      <c r="AZ487" s="130"/>
      <c r="BA487" s="130"/>
      <c r="BB487" s="130"/>
      <c r="BC487" s="130"/>
      <c r="BD487" s="130"/>
      <c r="BE487" s="130"/>
      <c r="BF487" s="130"/>
      <c r="BG487" s="130"/>
      <c r="BJ487" s="130"/>
      <c r="BT487" s="130"/>
      <c r="CD487" s="130"/>
      <c r="CN487" s="130"/>
      <c r="CX487" s="130"/>
      <c r="DH487" s="130"/>
      <c r="DR487" s="130"/>
      <c r="EB487" s="130"/>
      <c r="EL487" s="130"/>
      <c r="EV487" s="130"/>
      <c r="FF487" s="130"/>
      <c r="FP487" s="130"/>
      <c r="FZ487" s="130"/>
      <c r="GJ487" s="130"/>
      <c r="GT487" s="130"/>
      <c r="HD487" s="130"/>
      <c r="HN487" s="130"/>
      <c r="HX487" s="130"/>
      <c r="IH487" s="130"/>
    </row>
    <row xmlns:x14ac="http://schemas.microsoft.com/office/spreadsheetml/2009/9/ac" r="488" s="3" customFormat="true" x14ac:dyDescent="0.25">
      <c r="A488" s="397"/>
      <c r="B488" s="130"/>
      <c r="L488" s="130"/>
      <c r="V488" s="130"/>
      <c r="AF488" s="130"/>
      <c r="AP488" s="130"/>
      <c r="AZ488" s="130"/>
      <c r="BA488" s="130"/>
      <c r="BB488" s="130"/>
      <c r="BC488" s="130"/>
      <c r="BD488" s="130"/>
      <c r="BE488" s="130"/>
      <c r="BF488" s="130"/>
      <c r="BG488" s="130"/>
      <c r="BJ488" s="130"/>
      <c r="BT488" s="130"/>
      <c r="CD488" s="130"/>
      <c r="CN488" s="130"/>
      <c r="CX488" s="130"/>
      <c r="DH488" s="130"/>
      <c r="DR488" s="130"/>
      <c r="EB488" s="130"/>
      <c r="EL488" s="130"/>
      <c r="EV488" s="130"/>
      <c r="FF488" s="130"/>
      <c r="FP488" s="130"/>
      <c r="FZ488" s="130"/>
      <c r="GJ488" s="130"/>
      <c r="GT488" s="130"/>
      <c r="HD488" s="130"/>
      <c r="HN488" s="130"/>
      <c r="HX488" s="130"/>
      <c r="IH488" s="130"/>
    </row>
    <row xmlns:x14ac="http://schemas.microsoft.com/office/spreadsheetml/2009/9/ac" r="489" s="3" customFormat="true" x14ac:dyDescent="0.25">
      <c r="A489" s="397"/>
      <c r="B489" s="130"/>
      <c r="L489" s="130"/>
      <c r="V489" s="130"/>
      <c r="AF489" s="130"/>
      <c r="AP489" s="130"/>
      <c r="AZ489" s="130"/>
      <c r="BA489" s="130"/>
      <c r="BB489" s="130"/>
      <c r="BC489" s="130"/>
      <c r="BD489" s="130"/>
      <c r="BE489" s="130"/>
      <c r="BF489" s="130"/>
      <c r="BG489" s="130"/>
      <c r="BJ489" s="130"/>
      <c r="BT489" s="130"/>
      <c r="CD489" s="130"/>
      <c r="CN489" s="130"/>
      <c r="CX489" s="130"/>
      <c r="DH489" s="130"/>
      <c r="DR489" s="130"/>
      <c r="EB489" s="130"/>
      <c r="EL489" s="130"/>
      <c r="EV489" s="130"/>
      <c r="FF489" s="130"/>
      <c r="FP489" s="130"/>
      <c r="FZ489" s="130"/>
      <c r="GJ489" s="130"/>
      <c r="GT489" s="130"/>
      <c r="HD489" s="130"/>
      <c r="HN489" s="130"/>
      <c r="HX489" s="130"/>
      <c r="IH489" s="130"/>
    </row>
    <row xmlns:x14ac="http://schemas.microsoft.com/office/spreadsheetml/2009/9/ac" r="490" s="3" customFormat="true" x14ac:dyDescent="0.25">
      <c r="A490" s="397"/>
      <c r="B490" s="130"/>
      <c r="L490" s="130"/>
      <c r="V490" s="130"/>
      <c r="AF490" s="130"/>
      <c r="AP490" s="130"/>
      <c r="AZ490" s="130"/>
      <c r="BA490" s="130"/>
      <c r="BB490" s="130"/>
      <c r="BC490" s="130"/>
      <c r="BD490" s="130"/>
      <c r="BE490" s="130"/>
      <c r="BF490" s="130"/>
      <c r="BG490" s="130"/>
      <c r="BJ490" s="130"/>
      <c r="BT490" s="130"/>
      <c r="CD490" s="130"/>
      <c r="CN490" s="130"/>
      <c r="CX490" s="130"/>
      <c r="DH490" s="130"/>
      <c r="DR490" s="130"/>
      <c r="EB490" s="130"/>
      <c r="EL490" s="130"/>
      <c r="EV490" s="130"/>
      <c r="FF490" s="130"/>
      <c r="FP490" s="130"/>
      <c r="FZ490" s="130"/>
      <c r="GJ490" s="130"/>
      <c r="GT490" s="130"/>
      <c r="HD490" s="130"/>
      <c r="HN490" s="130"/>
      <c r="HX490" s="130"/>
      <c r="IH490" s="130"/>
    </row>
    <row xmlns:x14ac="http://schemas.microsoft.com/office/spreadsheetml/2009/9/ac" r="491" s="3" customFormat="true" x14ac:dyDescent="0.25">
      <c r="A491" s="397"/>
      <c r="B491" s="130"/>
      <c r="L491" s="130"/>
      <c r="V491" s="130"/>
      <c r="AF491" s="130"/>
      <c r="AP491" s="130"/>
      <c r="AZ491" s="130"/>
      <c r="BA491" s="130"/>
      <c r="BB491" s="130"/>
      <c r="BC491" s="130"/>
      <c r="BD491" s="130"/>
      <c r="BE491" s="130"/>
      <c r="BF491" s="130"/>
      <c r="BG491" s="130"/>
      <c r="BJ491" s="130"/>
      <c r="BT491" s="130"/>
      <c r="CD491" s="130"/>
      <c r="CN491" s="130"/>
      <c r="CX491" s="130"/>
      <c r="DH491" s="130"/>
      <c r="DR491" s="130"/>
      <c r="EB491" s="130"/>
      <c r="EL491" s="130"/>
      <c r="EV491" s="130"/>
      <c r="FF491" s="130"/>
      <c r="FP491" s="130"/>
      <c r="FZ491" s="130"/>
      <c r="GJ491" s="130"/>
      <c r="GT491" s="130"/>
      <c r="HD491" s="130"/>
      <c r="HN491" s="130"/>
      <c r="HX491" s="130"/>
      <c r="IH491" s="130"/>
    </row>
    <row xmlns:x14ac="http://schemas.microsoft.com/office/spreadsheetml/2009/9/ac" r="492" s="3" customFormat="true" x14ac:dyDescent="0.25">
      <c r="A492" s="397"/>
      <c r="B492" s="130"/>
      <c r="L492" s="130"/>
      <c r="V492" s="130"/>
      <c r="AF492" s="130"/>
      <c r="AP492" s="130"/>
      <c r="AZ492" s="130"/>
      <c r="BA492" s="130"/>
      <c r="BB492" s="130"/>
      <c r="BC492" s="130"/>
      <c r="BD492" s="130"/>
      <c r="BE492" s="130"/>
      <c r="BF492" s="130"/>
      <c r="BG492" s="130"/>
      <c r="BJ492" s="130"/>
      <c r="BT492" s="130"/>
      <c r="CD492" s="130"/>
      <c r="CN492" s="130"/>
      <c r="CX492" s="130"/>
      <c r="DH492" s="130"/>
      <c r="DR492" s="130"/>
      <c r="EB492" s="130"/>
      <c r="EL492" s="130"/>
      <c r="EV492" s="130"/>
      <c r="FF492" s="130"/>
      <c r="FP492" s="130"/>
      <c r="FZ492" s="130"/>
      <c r="GJ492" s="130"/>
      <c r="GT492" s="130"/>
      <c r="HD492" s="130"/>
      <c r="HN492" s="130"/>
      <c r="HX492" s="130"/>
      <c r="IH492" s="130"/>
    </row>
    <row xmlns:x14ac="http://schemas.microsoft.com/office/spreadsheetml/2009/9/ac" r="493" s="3" customFormat="true" x14ac:dyDescent="0.25">
      <c r="A493" s="397"/>
      <c r="B493" s="130"/>
      <c r="L493" s="130"/>
      <c r="V493" s="130"/>
      <c r="AF493" s="130"/>
      <c r="AP493" s="130"/>
      <c r="AZ493" s="130"/>
      <c r="BA493" s="130"/>
      <c r="BB493" s="130"/>
      <c r="BC493" s="130"/>
      <c r="BD493" s="130"/>
      <c r="BE493" s="130"/>
      <c r="BF493" s="130"/>
      <c r="BG493" s="130"/>
      <c r="BJ493" s="130"/>
      <c r="BT493" s="130"/>
      <c r="CD493" s="130"/>
      <c r="CN493" s="130"/>
      <c r="CX493" s="130"/>
      <c r="DH493" s="130"/>
      <c r="DR493" s="130"/>
      <c r="EB493" s="130"/>
      <c r="EL493" s="130"/>
      <c r="EV493" s="130"/>
      <c r="FF493" s="130"/>
      <c r="FP493" s="130"/>
      <c r="FZ493" s="130"/>
      <c r="GJ493" s="130"/>
      <c r="GT493" s="130"/>
      <c r="HD493" s="130"/>
      <c r="HN493" s="130"/>
      <c r="HX493" s="130"/>
      <c r="IH493" s="130"/>
    </row>
    <row xmlns:x14ac="http://schemas.microsoft.com/office/spreadsheetml/2009/9/ac" r="494" s="3" customFormat="true" x14ac:dyDescent="0.25">
      <c r="A494" s="397"/>
      <c r="B494" s="130"/>
      <c r="L494" s="130"/>
      <c r="V494" s="130"/>
      <c r="AF494" s="130"/>
      <c r="AP494" s="130"/>
      <c r="AZ494" s="130"/>
      <c r="BA494" s="130"/>
      <c r="BB494" s="130"/>
      <c r="BC494" s="130"/>
      <c r="BD494" s="130"/>
      <c r="BE494" s="130"/>
      <c r="BF494" s="130"/>
      <c r="BG494" s="130"/>
      <c r="BJ494" s="130"/>
      <c r="BT494" s="130"/>
      <c r="CD494" s="130"/>
      <c r="CN494" s="130"/>
      <c r="CX494" s="130"/>
      <c r="DH494" s="130"/>
      <c r="DR494" s="130"/>
      <c r="EB494" s="130"/>
      <c r="EL494" s="130"/>
      <c r="EV494" s="130"/>
      <c r="FF494" s="130"/>
      <c r="FP494" s="130"/>
      <c r="FZ494" s="130"/>
      <c r="GJ494" s="130"/>
      <c r="GT494" s="130"/>
      <c r="HD494" s="130"/>
      <c r="HN494" s="130"/>
      <c r="HX494" s="130"/>
      <c r="IH494" s="130"/>
    </row>
    <row xmlns:x14ac="http://schemas.microsoft.com/office/spreadsheetml/2009/9/ac" r="495" s="3" customFormat="true" x14ac:dyDescent="0.25">
      <c r="A495" s="397"/>
      <c r="B495" s="130"/>
      <c r="L495" s="130"/>
      <c r="V495" s="130"/>
      <c r="AF495" s="130"/>
      <c r="AP495" s="130"/>
      <c r="AZ495" s="130"/>
      <c r="BA495" s="130"/>
      <c r="BB495" s="130"/>
      <c r="BC495" s="130"/>
      <c r="BD495" s="130"/>
      <c r="BE495" s="130"/>
      <c r="BF495" s="130"/>
      <c r="BG495" s="130"/>
      <c r="BJ495" s="130"/>
      <c r="BT495" s="130"/>
      <c r="CD495" s="130"/>
      <c r="CN495" s="130"/>
      <c r="CX495" s="130"/>
      <c r="DH495" s="130"/>
      <c r="DR495" s="130"/>
      <c r="EB495" s="130"/>
      <c r="EL495" s="130"/>
      <c r="EV495" s="130"/>
      <c r="FF495" s="130"/>
      <c r="FP495" s="130"/>
      <c r="FZ495" s="130"/>
      <c r="GJ495" s="130"/>
      <c r="GT495" s="130"/>
      <c r="HD495" s="130"/>
      <c r="HN495" s="130"/>
      <c r="HX495" s="130"/>
      <c r="IH495" s="130"/>
    </row>
    <row xmlns:x14ac="http://schemas.microsoft.com/office/spreadsheetml/2009/9/ac" r="496" s="3" customFormat="true" x14ac:dyDescent="0.25">
      <c r="A496" s="397"/>
      <c r="B496" s="130"/>
      <c r="L496" s="130"/>
      <c r="V496" s="130"/>
      <c r="AF496" s="130"/>
      <c r="AP496" s="130"/>
      <c r="AZ496" s="130"/>
      <c r="BA496" s="130"/>
      <c r="BB496" s="130"/>
      <c r="BC496" s="130"/>
      <c r="BD496" s="130"/>
      <c r="BE496" s="130"/>
      <c r="BF496" s="130"/>
      <c r="BG496" s="130"/>
      <c r="BJ496" s="130"/>
      <c r="BT496" s="130"/>
      <c r="CD496" s="130"/>
      <c r="CN496" s="130"/>
      <c r="CX496" s="130"/>
      <c r="DH496" s="130"/>
      <c r="DR496" s="130"/>
      <c r="EB496" s="130"/>
      <c r="EL496" s="130"/>
      <c r="EV496" s="130"/>
      <c r="FF496" s="130"/>
      <c r="FP496" s="130"/>
      <c r="FZ496" s="130"/>
      <c r="GJ496" s="130"/>
      <c r="GT496" s="130"/>
      <c r="HD496" s="130"/>
      <c r="HN496" s="130"/>
      <c r="HX496" s="130"/>
      <c r="IH496" s="130"/>
    </row>
    <row xmlns:x14ac="http://schemas.microsoft.com/office/spreadsheetml/2009/9/ac" r="497" s="3" customFormat="true" x14ac:dyDescent="0.25">
      <c r="A497" s="397"/>
      <c r="B497" s="130"/>
      <c r="L497" s="130"/>
      <c r="V497" s="130"/>
      <c r="AF497" s="130"/>
      <c r="AP497" s="130"/>
      <c r="AZ497" s="130"/>
      <c r="BA497" s="130"/>
      <c r="BB497" s="130"/>
      <c r="BC497" s="130"/>
      <c r="BD497" s="130"/>
      <c r="BE497" s="130"/>
      <c r="BF497" s="130"/>
      <c r="BG497" s="130"/>
      <c r="BJ497" s="130"/>
      <c r="BT497" s="130"/>
      <c r="CD497" s="130"/>
      <c r="CN497" s="130"/>
      <c r="CX497" s="130"/>
      <c r="DH497" s="130"/>
      <c r="DR497" s="130"/>
      <c r="EB497" s="130"/>
      <c r="EL497" s="130"/>
      <c r="EV497" s="130"/>
      <c r="FF497" s="130"/>
      <c r="FP497" s="130"/>
      <c r="FZ497" s="130"/>
      <c r="GJ497" s="130"/>
      <c r="GT497" s="130"/>
      <c r="HD497" s="130"/>
      <c r="HN497" s="130"/>
      <c r="HX497" s="130"/>
      <c r="IH497" s="130"/>
    </row>
    <row xmlns:x14ac="http://schemas.microsoft.com/office/spreadsheetml/2009/9/ac" r="498" s="3" customFormat="true" x14ac:dyDescent="0.25">
      <c r="A498" s="397"/>
      <c r="B498" s="130"/>
      <c r="L498" s="130"/>
      <c r="V498" s="130"/>
      <c r="AF498" s="130"/>
      <c r="AP498" s="130"/>
      <c r="AZ498" s="130"/>
      <c r="BA498" s="130"/>
      <c r="BB498" s="130"/>
      <c r="BC498" s="130"/>
      <c r="BD498" s="130"/>
      <c r="BE498" s="130"/>
      <c r="BF498" s="130"/>
      <c r="BG498" s="130"/>
      <c r="BJ498" s="130"/>
      <c r="BT498" s="130"/>
      <c r="CD498" s="130"/>
      <c r="CN498" s="130"/>
      <c r="CX498" s="130"/>
      <c r="DH498" s="130"/>
      <c r="DR498" s="130"/>
      <c r="EB498" s="130"/>
      <c r="EL498" s="130"/>
      <c r="EV498" s="130"/>
      <c r="FF498" s="130"/>
      <c r="FP498" s="130"/>
      <c r="FZ498" s="130"/>
      <c r="GJ498" s="130"/>
      <c r="GT498" s="130"/>
      <c r="HD498" s="130"/>
      <c r="HN498" s="130"/>
      <c r="HX498" s="130"/>
      <c r="IH498" s="130"/>
    </row>
    <row xmlns:x14ac="http://schemas.microsoft.com/office/spreadsheetml/2009/9/ac" r="499" s="3" customFormat="true" x14ac:dyDescent="0.25">
      <c r="A499" s="397"/>
      <c r="B499" s="130"/>
      <c r="L499" s="130"/>
      <c r="V499" s="130"/>
      <c r="AF499" s="130"/>
      <c r="AP499" s="130"/>
      <c r="AZ499" s="130"/>
      <c r="BA499" s="130"/>
      <c r="BB499" s="130"/>
      <c r="BC499" s="130"/>
      <c r="BD499" s="130"/>
      <c r="BE499" s="130"/>
      <c r="BF499" s="130"/>
      <c r="BG499" s="130"/>
      <c r="BJ499" s="130"/>
      <c r="BT499" s="130"/>
      <c r="CD499" s="130"/>
      <c r="CN499" s="130"/>
      <c r="CX499" s="130"/>
      <c r="DH499" s="130"/>
      <c r="DR499" s="130"/>
      <c r="EB499" s="130"/>
      <c r="EL499" s="130"/>
      <c r="EV499" s="130"/>
      <c r="FF499" s="130"/>
      <c r="FP499" s="130"/>
      <c r="FZ499" s="130"/>
      <c r="GJ499" s="130"/>
      <c r="GT499" s="130"/>
      <c r="HD499" s="130"/>
      <c r="HN499" s="130"/>
      <c r="HX499" s="130"/>
      <c r="IH499" s="130"/>
    </row>
    <row xmlns:x14ac="http://schemas.microsoft.com/office/spreadsheetml/2009/9/ac" r="500" s="3" customFormat="true" x14ac:dyDescent="0.25">
      <c r="A500" s="397"/>
      <c r="B500" s="130"/>
      <c r="L500" s="130"/>
      <c r="V500" s="130"/>
      <c r="AF500" s="130"/>
      <c r="AP500" s="130"/>
      <c r="AZ500" s="130"/>
      <c r="BA500" s="130"/>
      <c r="BB500" s="130"/>
      <c r="BC500" s="130"/>
      <c r="BD500" s="130"/>
      <c r="BE500" s="130"/>
      <c r="BF500" s="130"/>
      <c r="BG500" s="130"/>
      <c r="BJ500" s="130"/>
      <c r="BT500" s="130"/>
      <c r="CD500" s="130"/>
      <c r="CN500" s="130"/>
      <c r="CX500" s="130"/>
      <c r="DH500" s="130"/>
      <c r="DR500" s="130"/>
      <c r="EB500" s="130"/>
      <c r="EL500" s="130"/>
      <c r="EV500" s="130"/>
      <c r="FF500" s="130"/>
      <c r="FP500" s="130"/>
      <c r="FZ500" s="130"/>
      <c r="GJ500" s="130"/>
      <c r="GT500" s="130"/>
      <c r="HD500" s="130"/>
      <c r="HN500" s="130"/>
      <c r="HX500" s="130"/>
      <c r="IH500" s="130"/>
    </row>
    <row xmlns:x14ac="http://schemas.microsoft.com/office/spreadsheetml/2009/9/ac" r="501" s="3" customFormat="true" x14ac:dyDescent="0.25">
      <c r="A501" s="397"/>
      <c r="B501" s="130"/>
      <c r="L501" s="130"/>
      <c r="V501" s="130"/>
      <c r="AF501" s="130"/>
      <c r="AP501" s="130"/>
      <c r="AZ501" s="130"/>
      <c r="BA501" s="130"/>
      <c r="BB501" s="130"/>
      <c r="BC501" s="130"/>
      <c r="BD501" s="130"/>
      <c r="BE501" s="130"/>
      <c r="BF501" s="130"/>
      <c r="BG501" s="130"/>
      <c r="BJ501" s="130"/>
      <c r="BT501" s="130"/>
      <c r="CD501" s="130"/>
      <c r="CN501" s="130"/>
      <c r="CX501" s="130"/>
      <c r="DH501" s="130"/>
      <c r="DR501" s="130"/>
      <c r="EB501" s="130"/>
      <c r="EL501" s="130"/>
      <c r="EV501" s="130"/>
      <c r="FF501" s="130"/>
      <c r="FP501" s="130"/>
      <c r="FZ501" s="130"/>
      <c r="GJ501" s="130"/>
      <c r="GT501" s="130"/>
      <c r="HD501" s="130"/>
      <c r="HN501" s="130"/>
      <c r="HX501" s="130"/>
      <c r="IH501" s="130"/>
    </row>
    <row xmlns:x14ac="http://schemas.microsoft.com/office/spreadsheetml/2009/9/ac" r="502" s="3" customFormat="true" x14ac:dyDescent="0.25">
      <c r="A502" s="397"/>
      <c r="B502" s="130"/>
      <c r="L502" s="130"/>
      <c r="V502" s="130"/>
      <c r="AF502" s="130"/>
      <c r="AP502" s="130"/>
      <c r="AZ502" s="130"/>
      <c r="BA502" s="130"/>
      <c r="BB502" s="130"/>
      <c r="BC502" s="130"/>
      <c r="BD502" s="130"/>
      <c r="BE502" s="130"/>
      <c r="BF502" s="130"/>
      <c r="BG502" s="130"/>
      <c r="BJ502" s="130"/>
      <c r="BT502" s="130"/>
      <c r="CD502" s="130"/>
      <c r="CN502" s="130"/>
      <c r="CX502" s="130"/>
      <c r="DH502" s="130"/>
      <c r="DR502" s="130"/>
      <c r="EB502" s="130"/>
      <c r="EL502" s="130"/>
      <c r="EV502" s="130"/>
      <c r="FF502" s="130"/>
      <c r="FP502" s="130"/>
      <c r="FZ502" s="130"/>
      <c r="GJ502" s="130"/>
      <c r="GT502" s="130"/>
      <c r="HD502" s="130"/>
      <c r="HN502" s="130"/>
      <c r="HX502" s="130"/>
      <c r="IH502" s="130"/>
    </row>
    <row xmlns:x14ac="http://schemas.microsoft.com/office/spreadsheetml/2009/9/ac" r="503" s="3" customFormat="true" x14ac:dyDescent="0.25">
      <c r="A503" s="397"/>
      <c r="B503" s="130"/>
      <c r="L503" s="130"/>
      <c r="V503" s="130"/>
      <c r="AF503" s="130"/>
      <c r="AP503" s="130"/>
      <c r="AZ503" s="130"/>
      <c r="BA503" s="130"/>
      <c r="BB503" s="130"/>
      <c r="BC503" s="130"/>
      <c r="BD503" s="130"/>
      <c r="BE503" s="130"/>
      <c r="BF503" s="130"/>
      <c r="BG503" s="130"/>
      <c r="BJ503" s="130"/>
      <c r="BT503" s="130"/>
      <c r="CD503" s="130"/>
      <c r="CN503" s="130"/>
      <c r="CX503" s="130"/>
      <c r="DH503" s="130"/>
      <c r="DR503" s="130"/>
      <c r="EB503" s="130"/>
      <c r="EL503" s="130"/>
      <c r="EV503" s="130"/>
      <c r="FF503" s="130"/>
      <c r="FP503" s="130"/>
      <c r="FZ503" s="130"/>
      <c r="GJ503" s="130"/>
      <c r="GT503" s="130"/>
      <c r="HD503" s="130"/>
      <c r="HN503" s="130"/>
      <c r="HX503" s="130"/>
      <c r="IH503" s="130"/>
    </row>
    <row xmlns:x14ac="http://schemas.microsoft.com/office/spreadsheetml/2009/9/ac" r="504" s="3" customFormat="true" x14ac:dyDescent="0.25">
      <c r="A504" s="397"/>
      <c r="B504" s="130"/>
      <c r="L504" s="130"/>
      <c r="V504" s="130"/>
      <c r="AF504" s="130"/>
      <c r="AP504" s="130"/>
      <c r="AZ504" s="130"/>
      <c r="BA504" s="130"/>
      <c r="BB504" s="130"/>
      <c r="BC504" s="130"/>
      <c r="BD504" s="130"/>
      <c r="BE504" s="130"/>
      <c r="BF504" s="130"/>
      <c r="BG504" s="130"/>
      <c r="BJ504" s="130"/>
      <c r="BT504" s="130"/>
      <c r="CD504" s="130"/>
      <c r="CN504" s="130"/>
      <c r="CX504" s="130"/>
      <c r="DH504" s="130"/>
      <c r="DR504" s="130"/>
      <c r="EB504" s="130"/>
      <c r="EL504" s="130"/>
      <c r="EV504" s="130"/>
      <c r="FF504" s="130"/>
      <c r="FP504" s="130"/>
      <c r="FZ504" s="130"/>
      <c r="GJ504" s="130"/>
      <c r="GT504" s="130"/>
      <c r="HD504" s="130"/>
      <c r="HN504" s="130"/>
      <c r="HX504" s="130"/>
      <c r="IH504" s="130"/>
    </row>
    <row xmlns:x14ac="http://schemas.microsoft.com/office/spreadsheetml/2009/9/ac" r="505" s="3" customFormat="true" x14ac:dyDescent="0.25">
      <c r="A505" s="397"/>
      <c r="B505" s="130"/>
      <c r="L505" s="130"/>
      <c r="V505" s="130"/>
      <c r="AF505" s="130"/>
      <c r="AP505" s="130"/>
      <c r="AZ505" s="130"/>
      <c r="BA505" s="130"/>
      <c r="BB505" s="130"/>
      <c r="BC505" s="130"/>
      <c r="BD505" s="130"/>
      <c r="BE505" s="130"/>
      <c r="BF505" s="130"/>
      <c r="BG505" s="130"/>
      <c r="BJ505" s="130"/>
      <c r="BT505" s="130"/>
      <c r="CD505" s="130"/>
      <c r="CN505" s="130"/>
      <c r="CX505" s="130"/>
      <c r="DH505" s="130"/>
      <c r="DR505" s="130"/>
      <c r="EB505" s="130"/>
      <c r="EL505" s="130"/>
      <c r="EV505" s="130"/>
      <c r="FF505" s="130"/>
      <c r="FP505" s="130"/>
      <c r="FZ505" s="130"/>
      <c r="GJ505" s="130"/>
      <c r="GT505" s="130"/>
      <c r="HD505" s="130"/>
      <c r="HN505" s="130"/>
      <c r="HX505" s="130"/>
      <c r="IH505" s="130"/>
    </row>
    <row xmlns:x14ac="http://schemas.microsoft.com/office/spreadsheetml/2009/9/ac" r="506" s="3" customFormat="true" x14ac:dyDescent="0.25">
      <c r="A506" s="397"/>
      <c r="B506" s="130"/>
      <c r="L506" s="130"/>
      <c r="V506" s="130"/>
      <c r="AF506" s="130"/>
      <c r="AP506" s="130"/>
      <c r="AZ506" s="130"/>
      <c r="BA506" s="130"/>
      <c r="BB506" s="130"/>
      <c r="BC506" s="130"/>
      <c r="BD506" s="130"/>
      <c r="BE506" s="130"/>
      <c r="BF506" s="130"/>
      <c r="BG506" s="130"/>
      <c r="BJ506" s="130"/>
      <c r="BT506" s="130"/>
      <c r="CD506" s="130"/>
      <c r="CN506" s="130"/>
      <c r="CX506" s="130"/>
      <c r="DH506" s="130"/>
      <c r="DR506" s="130"/>
      <c r="EB506" s="130"/>
      <c r="EL506" s="130"/>
      <c r="EV506" s="130"/>
      <c r="FF506" s="130"/>
      <c r="FP506" s="130"/>
      <c r="FZ506" s="130"/>
      <c r="GJ506" s="130"/>
      <c r="GT506" s="130"/>
      <c r="HD506" s="130"/>
      <c r="HN506" s="130"/>
      <c r="HX506" s="130"/>
      <c r="IH506" s="130"/>
    </row>
    <row xmlns:x14ac="http://schemas.microsoft.com/office/spreadsheetml/2009/9/ac" r="507" s="3" customFormat="true" x14ac:dyDescent="0.25">
      <c r="A507" s="397"/>
      <c r="B507" s="130"/>
      <c r="L507" s="130"/>
      <c r="V507" s="130"/>
      <c r="AF507" s="130"/>
      <c r="AP507" s="130"/>
      <c r="AZ507" s="130"/>
      <c r="BA507" s="130"/>
      <c r="BB507" s="130"/>
      <c r="BC507" s="130"/>
      <c r="BD507" s="130"/>
      <c r="BE507" s="130"/>
      <c r="BF507" s="130"/>
      <c r="BG507" s="130"/>
      <c r="BJ507" s="130"/>
      <c r="BT507" s="130"/>
      <c r="CD507" s="130"/>
      <c r="CN507" s="130"/>
      <c r="CX507" s="130"/>
      <c r="DH507" s="130"/>
      <c r="DR507" s="130"/>
      <c r="EB507" s="130"/>
      <c r="EL507" s="130"/>
      <c r="EV507" s="130"/>
      <c r="FF507" s="130"/>
      <c r="FP507" s="130"/>
      <c r="FZ507" s="130"/>
      <c r="GJ507" s="130"/>
      <c r="GT507" s="130"/>
      <c r="HD507" s="130"/>
      <c r="HN507" s="130"/>
      <c r="HX507" s="130"/>
      <c r="IH507" s="130"/>
    </row>
    <row xmlns:x14ac="http://schemas.microsoft.com/office/spreadsheetml/2009/9/ac" r="508" s="3" customFormat="true" x14ac:dyDescent="0.25">
      <c r="A508" s="397"/>
      <c r="B508" s="130"/>
      <c r="L508" s="130"/>
      <c r="V508" s="130"/>
      <c r="AF508" s="130"/>
      <c r="AP508" s="130"/>
      <c r="AZ508" s="130"/>
      <c r="BA508" s="130"/>
      <c r="BB508" s="130"/>
      <c r="BC508" s="130"/>
      <c r="BD508" s="130"/>
      <c r="BE508" s="130"/>
      <c r="BF508" s="130"/>
      <c r="BG508" s="130"/>
      <c r="BJ508" s="130"/>
      <c r="BT508" s="130"/>
      <c r="CD508" s="130"/>
      <c r="CN508" s="130"/>
      <c r="CX508" s="130"/>
      <c r="DH508" s="130"/>
      <c r="DR508" s="130"/>
      <c r="EB508" s="130"/>
      <c r="EL508" s="130"/>
      <c r="EV508" s="130"/>
      <c r="FF508" s="130"/>
      <c r="FP508" s="130"/>
      <c r="FZ508" s="130"/>
      <c r="GJ508" s="130"/>
      <c r="GT508" s="130"/>
      <c r="HD508" s="130"/>
      <c r="HN508" s="130"/>
      <c r="HX508" s="130"/>
      <c r="IH508" s="130"/>
    </row>
    <row xmlns:x14ac="http://schemas.microsoft.com/office/spreadsheetml/2009/9/ac" r="509" s="3" customFormat="true" x14ac:dyDescent="0.25">
      <c r="A509" s="397"/>
      <c r="B509" s="130"/>
      <c r="L509" s="130"/>
      <c r="V509" s="130"/>
      <c r="AF509" s="130"/>
      <c r="AP509" s="130"/>
      <c r="AZ509" s="130"/>
      <c r="BA509" s="130"/>
      <c r="BB509" s="130"/>
      <c r="BC509" s="130"/>
      <c r="BD509" s="130"/>
      <c r="BE509" s="130"/>
      <c r="BF509" s="130"/>
      <c r="BG509" s="130"/>
      <c r="BJ509" s="130"/>
      <c r="BT509" s="130"/>
      <c r="CD509" s="130"/>
      <c r="CN509" s="130"/>
      <c r="CX509" s="130"/>
      <c r="DH509" s="130"/>
      <c r="DR509" s="130"/>
      <c r="EB509" s="130"/>
      <c r="EL509" s="130"/>
      <c r="EV509" s="130"/>
      <c r="FF509" s="130"/>
      <c r="FP509" s="130"/>
      <c r="FZ509" s="130"/>
      <c r="GJ509" s="130"/>
      <c r="GT509" s="130"/>
      <c r="HD509" s="130"/>
      <c r="HN509" s="130"/>
      <c r="HX509" s="130"/>
      <c r="IH509" s="130"/>
    </row>
    <row xmlns:x14ac="http://schemas.microsoft.com/office/spreadsheetml/2009/9/ac" r="510" s="3" customFormat="true" x14ac:dyDescent="0.25">
      <c r="A510" s="397"/>
      <c r="B510" s="130"/>
      <c r="L510" s="130"/>
      <c r="V510" s="130"/>
      <c r="AF510" s="130"/>
      <c r="AP510" s="130"/>
      <c r="AZ510" s="130"/>
      <c r="BA510" s="130"/>
      <c r="BB510" s="130"/>
      <c r="BC510" s="130"/>
      <c r="BD510" s="130"/>
      <c r="BE510" s="130"/>
      <c r="BF510" s="130"/>
      <c r="BG510" s="130"/>
      <c r="BJ510" s="130"/>
      <c r="BT510" s="130"/>
      <c r="CD510" s="130"/>
      <c r="CN510" s="130"/>
      <c r="CX510" s="130"/>
      <c r="DH510" s="130"/>
      <c r="DR510" s="130"/>
      <c r="EB510" s="130"/>
      <c r="EL510" s="130"/>
      <c r="EV510" s="130"/>
      <c r="FF510" s="130"/>
      <c r="FP510" s="130"/>
      <c r="FZ510" s="130"/>
      <c r="GJ510" s="130"/>
      <c r="GT510" s="130"/>
      <c r="HD510" s="130"/>
      <c r="HN510" s="130"/>
      <c r="HX510" s="130"/>
      <c r="IH510" s="130"/>
    </row>
    <row xmlns:x14ac="http://schemas.microsoft.com/office/spreadsheetml/2009/9/ac" r="511" s="3" customFormat="true" x14ac:dyDescent="0.25">
      <c r="A511" s="397"/>
      <c r="B511" s="130"/>
      <c r="L511" s="130"/>
      <c r="V511" s="130"/>
      <c r="AF511" s="130"/>
      <c r="AP511" s="130"/>
      <c r="AZ511" s="130"/>
      <c r="BA511" s="130"/>
      <c r="BB511" s="130"/>
      <c r="BC511" s="130"/>
      <c r="BD511" s="130"/>
      <c r="BE511" s="130"/>
      <c r="BF511" s="130"/>
      <c r="BG511" s="130"/>
      <c r="BJ511" s="130"/>
      <c r="BT511" s="130"/>
      <c r="CD511" s="130"/>
      <c r="CN511" s="130"/>
      <c r="CX511" s="130"/>
      <c r="DH511" s="130"/>
      <c r="DR511" s="130"/>
      <c r="EB511" s="130"/>
      <c r="EL511" s="130"/>
      <c r="EV511" s="130"/>
      <c r="FF511" s="130"/>
      <c r="FP511" s="130"/>
      <c r="FZ511" s="130"/>
      <c r="GJ511" s="130"/>
      <c r="GT511" s="130"/>
      <c r="HD511" s="130"/>
      <c r="HN511" s="130"/>
      <c r="HX511" s="130"/>
      <c r="IH511" s="130"/>
    </row>
    <row xmlns:x14ac="http://schemas.microsoft.com/office/spreadsheetml/2009/9/ac" r="512" s="3" customFormat="true" x14ac:dyDescent="0.25">
      <c r="A512" s="397"/>
      <c r="B512" s="130"/>
      <c r="L512" s="130"/>
      <c r="V512" s="130"/>
      <c r="AF512" s="130"/>
      <c r="AP512" s="130"/>
      <c r="AZ512" s="130"/>
      <c r="BA512" s="130"/>
      <c r="BB512" s="130"/>
      <c r="BC512" s="130"/>
      <c r="BD512" s="130"/>
      <c r="BE512" s="130"/>
      <c r="BF512" s="130"/>
      <c r="BG512" s="130"/>
      <c r="BJ512" s="130"/>
      <c r="BT512" s="130"/>
      <c r="CD512" s="130"/>
      <c r="CN512" s="130"/>
      <c r="CX512" s="130"/>
      <c r="DH512" s="130"/>
      <c r="DR512" s="130"/>
      <c r="EB512" s="130"/>
      <c r="EL512" s="130"/>
      <c r="EV512" s="130"/>
      <c r="FF512" s="130"/>
      <c r="FP512" s="130"/>
      <c r="FZ512" s="130"/>
      <c r="GJ512" s="130"/>
      <c r="GT512" s="130"/>
      <c r="HD512" s="130"/>
      <c r="HN512" s="130"/>
      <c r="HX512" s="130"/>
      <c r="IH512" s="130"/>
    </row>
    <row xmlns:x14ac="http://schemas.microsoft.com/office/spreadsheetml/2009/9/ac" r="513" s="3" customFormat="true" x14ac:dyDescent="0.25">
      <c r="A513" s="397"/>
      <c r="B513" s="130"/>
      <c r="L513" s="130"/>
      <c r="V513" s="130"/>
      <c r="AF513" s="130"/>
      <c r="AP513" s="130"/>
      <c r="AZ513" s="130"/>
      <c r="BA513" s="130"/>
      <c r="BB513" s="130"/>
      <c r="BC513" s="130"/>
      <c r="BD513" s="130"/>
      <c r="BE513" s="130"/>
      <c r="BF513" s="130"/>
      <c r="BG513" s="130"/>
      <c r="BJ513" s="130"/>
      <c r="BT513" s="130"/>
      <c r="CD513" s="130"/>
      <c r="CN513" s="130"/>
      <c r="CX513" s="130"/>
      <c r="DH513" s="130"/>
      <c r="DR513" s="130"/>
      <c r="EB513" s="130"/>
      <c r="EL513" s="130"/>
      <c r="EV513" s="130"/>
      <c r="FF513" s="130"/>
      <c r="FP513" s="130"/>
      <c r="FZ513" s="130"/>
      <c r="GJ513" s="130"/>
      <c r="GT513" s="130"/>
      <c r="HD513" s="130"/>
      <c r="HN513" s="130"/>
      <c r="HX513" s="130"/>
      <c r="IH513" s="130"/>
    </row>
    <row xmlns:x14ac="http://schemas.microsoft.com/office/spreadsheetml/2009/9/ac" r="514" s="3" customFormat="true" x14ac:dyDescent="0.25">
      <c r="A514" s="397"/>
      <c r="B514" s="130"/>
      <c r="L514" s="130"/>
      <c r="V514" s="130"/>
      <c r="AF514" s="130"/>
      <c r="AP514" s="130"/>
      <c r="AZ514" s="130"/>
      <c r="BA514" s="130"/>
      <c r="BB514" s="130"/>
      <c r="BC514" s="130"/>
      <c r="BD514" s="130"/>
      <c r="BE514" s="130"/>
      <c r="BF514" s="130"/>
      <c r="BG514" s="130"/>
      <c r="BJ514" s="130"/>
      <c r="BT514" s="130"/>
      <c r="CD514" s="130"/>
      <c r="CN514" s="130"/>
      <c r="CX514" s="130"/>
      <c r="DH514" s="130"/>
      <c r="DR514" s="130"/>
      <c r="EB514" s="130"/>
      <c r="EL514" s="130"/>
      <c r="EV514" s="130"/>
      <c r="FF514" s="130"/>
      <c r="FP514" s="130"/>
      <c r="FZ514" s="130"/>
      <c r="GJ514" s="130"/>
      <c r="GT514" s="130"/>
      <c r="HD514" s="130"/>
      <c r="HN514" s="130"/>
      <c r="HX514" s="130"/>
      <c r="IH514" s="130"/>
    </row>
    <row xmlns:x14ac="http://schemas.microsoft.com/office/spreadsheetml/2009/9/ac" r="515" s="3" customFormat="true" x14ac:dyDescent="0.25">
      <c r="A515" s="397"/>
      <c r="B515" s="130"/>
      <c r="L515" s="130"/>
      <c r="V515" s="130"/>
      <c r="AF515" s="130"/>
      <c r="AP515" s="130"/>
      <c r="AZ515" s="130"/>
      <c r="BA515" s="130"/>
      <c r="BB515" s="130"/>
      <c r="BC515" s="130"/>
      <c r="BD515" s="130"/>
      <c r="BE515" s="130"/>
      <c r="BF515" s="130"/>
      <c r="BG515" s="130"/>
      <c r="BJ515" s="130"/>
      <c r="BT515" s="130"/>
      <c r="CD515" s="130"/>
      <c r="CN515" s="130"/>
      <c r="CX515" s="130"/>
      <c r="DH515" s="130"/>
      <c r="DR515" s="130"/>
      <c r="EB515" s="130"/>
      <c r="EL515" s="130"/>
      <c r="EV515" s="130"/>
      <c r="FF515" s="130"/>
      <c r="FP515" s="130"/>
      <c r="FZ515" s="130"/>
      <c r="GJ515" s="130"/>
      <c r="GT515" s="130"/>
      <c r="HD515" s="130"/>
      <c r="HN515" s="130"/>
      <c r="HX515" s="130"/>
      <c r="IH515" s="130"/>
    </row>
    <row xmlns:x14ac="http://schemas.microsoft.com/office/spreadsheetml/2009/9/ac" r="516" s="3" customFormat="true" x14ac:dyDescent="0.25">
      <c r="A516" s="397"/>
      <c r="B516" s="130"/>
      <c r="L516" s="130"/>
      <c r="V516" s="130"/>
      <c r="AF516" s="130"/>
      <c r="AP516" s="130"/>
      <c r="AZ516" s="130"/>
      <c r="BA516" s="130"/>
      <c r="BB516" s="130"/>
      <c r="BC516" s="130"/>
      <c r="BD516" s="130"/>
      <c r="BE516" s="130"/>
      <c r="BF516" s="130"/>
      <c r="BG516" s="130"/>
      <c r="BJ516" s="130"/>
      <c r="BT516" s="130"/>
      <c r="CD516" s="130"/>
      <c r="CN516" s="130"/>
      <c r="CX516" s="130"/>
      <c r="DH516" s="130"/>
      <c r="DR516" s="130"/>
      <c r="EB516" s="130"/>
      <c r="EL516" s="130"/>
      <c r="EV516" s="130"/>
      <c r="FF516" s="130"/>
      <c r="FP516" s="130"/>
      <c r="FZ516" s="130"/>
      <c r="GJ516" s="130"/>
      <c r="GT516" s="130"/>
      <c r="HD516" s="130"/>
      <c r="HN516" s="130"/>
      <c r="HX516" s="130"/>
      <c r="IH516" s="130"/>
    </row>
    <row xmlns:x14ac="http://schemas.microsoft.com/office/spreadsheetml/2009/9/ac" r="517" s="3" customFormat="true" x14ac:dyDescent="0.25">
      <c r="A517" s="397"/>
      <c r="B517" s="130"/>
      <c r="L517" s="130"/>
      <c r="V517" s="130"/>
      <c r="AF517" s="130"/>
      <c r="AP517" s="130"/>
      <c r="AZ517" s="130"/>
      <c r="BA517" s="130"/>
      <c r="BB517" s="130"/>
      <c r="BC517" s="130"/>
      <c r="BD517" s="130"/>
      <c r="BE517" s="130"/>
      <c r="BF517" s="130"/>
      <c r="BG517" s="130"/>
      <c r="BJ517" s="130"/>
      <c r="BT517" s="130"/>
      <c r="CD517" s="130"/>
      <c r="CN517" s="130"/>
      <c r="CX517" s="130"/>
      <c r="DH517" s="130"/>
      <c r="DR517" s="130"/>
      <c r="EB517" s="130"/>
      <c r="EL517" s="130"/>
      <c r="EV517" s="130"/>
      <c r="FF517" s="130"/>
      <c r="FP517" s="130"/>
      <c r="FZ517" s="130"/>
      <c r="GJ517" s="130"/>
      <c r="GT517" s="130"/>
      <c r="HD517" s="130"/>
      <c r="HN517" s="130"/>
      <c r="HX517" s="130"/>
      <c r="IH517" s="130"/>
    </row>
    <row xmlns:x14ac="http://schemas.microsoft.com/office/spreadsheetml/2009/9/ac" r="518" s="3" customFormat="true" x14ac:dyDescent="0.25">
      <c r="A518" s="397"/>
      <c r="B518" s="130"/>
      <c r="L518" s="130"/>
      <c r="V518" s="130"/>
      <c r="AF518" s="130"/>
      <c r="AP518" s="130"/>
      <c r="AZ518" s="130"/>
      <c r="BA518" s="130"/>
      <c r="BB518" s="130"/>
      <c r="BC518" s="130"/>
      <c r="BD518" s="130"/>
      <c r="BE518" s="130"/>
      <c r="BF518" s="130"/>
      <c r="BG518" s="130"/>
      <c r="BJ518" s="130"/>
      <c r="BT518" s="130"/>
      <c r="CD518" s="130"/>
      <c r="CN518" s="130"/>
      <c r="CX518" s="130"/>
      <c r="DH518" s="130"/>
      <c r="DR518" s="130"/>
      <c r="EB518" s="130"/>
      <c r="EL518" s="130"/>
      <c r="EV518" s="130"/>
      <c r="FF518" s="130"/>
      <c r="FP518" s="130"/>
      <c r="FZ518" s="130"/>
      <c r="GJ518" s="130"/>
      <c r="GT518" s="130"/>
      <c r="HD518" s="130"/>
      <c r="HN518" s="130"/>
      <c r="HX518" s="130"/>
      <c r="IH518" s="130"/>
    </row>
    <row xmlns:x14ac="http://schemas.microsoft.com/office/spreadsheetml/2009/9/ac" r="519" s="3" customFormat="true" x14ac:dyDescent="0.25">
      <c r="A519" s="397"/>
      <c r="B519" s="130"/>
      <c r="L519" s="130"/>
      <c r="V519" s="130"/>
      <c r="AF519" s="130"/>
      <c r="AP519" s="130"/>
      <c r="AZ519" s="130"/>
      <c r="BA519" s="130"/>
      <c r="BB519" s="130"/>
      <c r="BC519" s="130"/>
      <c r="BD519" s="130"/>
      <c r="BE519" s="130"/>
      <c r="BF519" s="130"/>
      <c r="BG519" s="130"/>
      <c r="BJ519" s="130"/>
      <c r="BT519" s="130"/>
      <c r="CD519" s="130"/>
      <c r="CN519" s="130"/>
      <c r="CX519" s="130"/>
      <c r="DH519" s="130"/>
      <c r="DR519" s="130"/>
      <c r="EB519" s="130"/>
      <c r="EL519" s="130"/>
      <c r="EV519" s="130"/>
      <c r="FF519" s="130"/>
      <c r="FP519" s="130"/>
      <c r="FZ519" s="130"/>
      <c r="GJ519" s="130"/>
      <c r="GT519" s="130"/>
      <c r="HD519" s="130"/>
      <c r="HN519" s="130"/>
      <c r="HX519" s="130"/>
      <c r="IH519" s="130"/>
    </row>
    <row xmlns:x14ac="http://schemas.microsoft.com/office/spreadsheetml/2009/9/ac" r="520" s="3" customFormat="true" x14ac:dyDescent="0.25">
      <c r="A520" s="397"/>
      <c r="B520" s="130"/>
      <c r="L520" s="130"/>
      <c r="V520" s="130"/>
      <c r="AF520" s="130"/>
      <c r="AP520" s="130"/>
      <c r="AZ520" s="130"/>
      <c r="BA520" s="130"/>
      <c r="BB520" s="130"/>
      <c r="BC520" s="130"/>
      <c r="BD520" s="130"/>
      <c r="BE520" s="130"/>
      <c r="BF520" s="130"/>
      <c r="BG520" s="130"/>
      <c r="BJ520" s="130"/>
      <c r="BT520" s="130"/>
      <c r="CD520" s="130"/>
      <c r="CN520" s="130"/>
      <c r="CX520" s="130"/>
      <c r="DH520" s="130"/>
      <c r="DR520" s="130"/>
      <c r="EB520" s="130"/>
      <c r="EL520" s="130"/>
      <c r="EV520" s="130"/>
      <c r="FF520" s="130"/>
      <c r="FP520" s="130"/>
      <c r="FZ520" s="130"/>
      <c r="GJ520" s="130"/>
      <c r="GT520" s="130"/>
      <c r="HD520" s="130"/>
      <c r="HN520" s="130"/>
      <c r="HX520" s="130"/>
      <c r="IH520" s="130"/>
    </row>
    <row xmlns:x14ac="http://schemas.microsoft.com/office/spreadsheetml/2009/9/ac" r="521" s="3" customFormat="true" x14ac:dyDescent="0.25">
      <c r="A521" s="397"/>
      <c r="B521" s="130"/>
      <c r="L521" s="130"/>
      <c r="V521" s="130"/>
      <c r="AF521" s="130"/>
      <c r="AP521" s="130"/>
      <c r="AZ521" s="130"/>
      <c r="BA521" s="130"/>
      <c r="BB521" s="130"/>
      <c r="BC521" s="130"/>
      <c r="BD521" s="130"/>
      <c r="BE521" s="130"/>
      <c r="BF521" s="130"/>
      <c r="BG521" s="130"/>
      <c r="BJ521" s="130"/>
      <c r="BT521" s="130"/>
      <c r="CD521" s="130"/>
      <c r="CN521" s="130"/>
      <c r="CX521" s="130"/>
      <c r="DH521" s="130"/>
      <c r="DR521" s="130"/>
      <c r="EB521" s="130"/>
      <c r="EL521" s="130"/>
      <c r="EV521" s="130"/>
      <c r="FF521" s="130"/>
      <c r="FP521" s="130"/>
      <c r="FZ521" s="130"/>
      <c r="GJ521" s="130"/>
      <c r="GT521" s="130"/>
      <c r="HD521" s="130"/>
      <c r="HN521" s="130"/>
      <c r="HX521" s="130"/>
      <c r="IH521" s="130"/>
    </row>
    <row xmlns:x14ac="http://schemas.microsoft.com/office/spreadsheetml/2009/9/ac" r="522" s="3" customFormat="true" x14ac:dyDescent="0.25">
      <c r="A522" s="397"/>
      <c r="B522" s="130"/>
      <c r="L522" s="130"/>
      <c r="V522" s="130"/>
      <c r="AF522" s="130"/>
      <c r="AP522" s="130"/>
      <c r="AZ522" s="130"/>
      <c r="BA522" s="130"/>
      <c r="BB522" s="130"/>
      <c r="BC522" s="130"/>
      <c r="BD522" s="130"/>
      <c r="BE522" s="130"/>
      <c r="BF522" s="130"/>
      <c r="BG522" s="130"/>
      <c r="BJ522" s="130"/>
      <c r="BT522" s="130"/>
      <c r="CD522" s="130"/>
      <c r="CN522" s="130"/>
      <c r="CX522" s="130"/>
      <c r="DH522" s="130"/>
      <c r="DR522" s="130"/>
      <c r="EB522" s="130"/>
      <c r="EL522" s="130"/>
      <c r="EV522" s="130"/>
      <c r="FF522" s="130"/>
      <c r="FP522" s="130"/>
      <c r="FZ522" s="130"/>
      <c r="GJ522" s="130"/>
      <c r="GT522" s="130"/>
      <c r="HD522" s="130"/>
      <c r="HN522" s="130"/>
      <c r="HX522" s="130"/>
      <c r="IH522" s="130"/>
    </row>
    <row xmlns:x14ac="http://schemas.microsoft.com/office/spreadsheetml/2009/9/ac" r="523" s="3" customFormat="true" x14ac:dyDescent="0.25">
      <c r="A523" s="397"/>
      <c r="B523" s="130"/>
      <c r="L523" s="130"/>
      <c r="V523" s="130"/>
      <c r="AF523" s="130"/>
      <c r="AP523" s="130"/>
      <c r="AZ523" s="130"/>
      <c r="BA523" s="130"/>
      <c r="BB523" s="130"/>
      <c r="BC523" s="130"/>
      <c r="BD523" s="130"/>
      <c r="BE523" s="130"/>
      <c r="BF523" s="130"/>
      <c r="BG523" s="130"/>
      <c r="BJ523" s="130"/>
      <c r="BT523" s="130"/>
      <c r="CD523" s="130"/>
      <c r="CN523" s="130"/>
      <c r="CX523" s="130"/>
      <c r="DH523" s="130"/>
      <c r="DR523" s="130"/>
      <c r="EB523" s="130"/>
      <c r="EL523" s="130"/>
      <c r="EV523" s="130"/>
      <c r="FF523" s="130"/>
      <c r="FP523" s="130"/>
      <c r="FZ523" s="130"/>
      <c r="GJ523" s="130"/>
      <c r="GT523" s="130"/>
      <c r="HD523" s="130"/>
      <c r="HN523" s="130"/>
      <c r="HX523" s="130"/>
      <c r="IH523" s="130"/>
    </row>
    <row xmlns:x14ac="http://schemas.microsoft.com/office/spreadsheetml/2009/9/ac" r="524" s="3" customFormat="true" x14ac:dyDescent="0.25">
      <c r="A524" s="397"/>
      <c r="B524" s="130"/>
      <c r="L524" s="130"/>
      <c r="V524" s="130"/>
      <c r="AF524" s="130"/>
      <c r="AP524" s="130"/>
      <c r="AZ524" s="130"/>
      <c r="BA524" s="130"/>
      <c r="BB524" s="130"/>
      <c r="BC524" s="130"/>
      <c r="BD524" s="130"/>
      <c r="BE524" s="130"/>
      <c r="BF524" s="130"/>
      <c r="BG524" s="130"/>
      <c r="BJ524" s="130"/>
      <c r="BT524" s="130"/>
      <c r="CD524" s="130"/>
      <c r="CN524" s="130"/>
      <c r="CX524" s="130"/>
      <c r="DH524" s="130"/>
      <c r="DR524" s="130"/>
      <c r="EB524" s="130"/>
      <c r="EL524" s="130"/>
      <c r="EV524" s="130"/>
      <c r="FF524" s="130"/>
      <c r="FP524" s="130"/>
      <c r="FZ524" s="130"/>
      <c r="GJ524" s="130"/>
      <c r="GT524" s="130"/>
      <c r="HD524" s="130"/>
      <c r="HN524" s="130"/>
      <c r="HX524" s="130"/>
      <c r="IH524" s="130"/>
    </row>
    <row xmlns:x14ac="http://schemas.microsoft.com/office/spreadsheetml/2009/9/ac" r="525" s="3" customFormat="true" x14ac:dyDescent="0.25">
      <c r="A525" s="397"/>
      <c r="B525" s="130"/>
      <c r="L525" s="130"/>
      <c r="V525" s="130"/>
      <c r="AF525" s="130"/>
      <c r="AP525" s="130"/>
      <c r="AZ525" s="130"/>
      <c r="BA525" s="130"/>
      <c r="BB525" s="130"/>
      <c r="BC525" s="130"/>
      <c r="BD525" s="130"/>
      <c r="BE525" s="130"/>
      <c r="BF525" s="130"/>
      <c r="BG525" s="130"/>
      <c r="BJ525" s="130"/>
      <c r="BT525" s="130"/>
      <c r="CD525" s="130"/>
      <c r="CN525" s="130"/>
      <c r="CX525" s="130"/>
      <c r="DH525" s="130"/>
      <c r="DR525" s="130"/>
      <c r="EB525" s="130"/>
      <c r="EL525" s="130"/>
      <c r="EV525" s="130"/>
      <c r="FF525" s="130"/>
      <c r="FP525" s="130"/>
      <c r="FZ525" s="130"/>
      <c r="GJ525" s="130"/>
      <c r="GT525" s="130"/>
      <c r="HD525" s="130"/>
      <c r="HN525" s="130"/>
      <c r="HX525" s="130"/>
      <c r="IH525" s="130"/>
    </row>
    <row xmlns:x14ac="http://schemas.microsoft.com/office/spreadsheetml/2009/9/ac" r="526" s="3" customFormat="true" x14ac:dyDescent="0.25">
      <c r="A526" s="397"/>
      <c r="B526" s="130"/>
      <c r="L526" s="130"/>
      <c r="V526" s="130"/>
      <c r="AF526" s="130"/>
      <c r="AP526" s="130"/>
      <c r="AZ526" s="130"/>
      <c r="BA526" s="130"/>
      <c r="BB526" s="130"/>
      <c r="BC526" s="130"/>
      <c r="BD526" s="130"/>
      <c r="BE526" s="130"/>
      <c r="BF526" s="130"/>
      <c r="BG526" s="130"/>
      <c r="BJ526" s="130"/>
      <c r="BT526" s="130"/>
      <c r="CD526" s="130"/>
      <c r="CN526" s="130"/>
      <c r="CX526" s="130"/>
      <c r="DH526" s="130"/>
      <c r="DR526" s="130"/>
      <c r="EB526" s="130"/>
      <c r="EL526" s="130"/>
      <c r="EV526" s="130"/>
      <c r="FF526" s="130"/>
      <c r="FP526" s="130"/>
      <c r="FZ526" s="130"/>
      <c r="GJ526" s="130"/>
      <c r="GT526" s="130"/>
      <c r="HD526" s="130"/>
      <c r="HN526" s="130"/>
      <c r="HX526" s="130"/>
      <c r="IH526" s="130"/>
    </row>
    <row xmlns:x14ac="http://schemas.microsoft.com/office/spreadsheetml/2009/9/ac" r="527" s="3" customFormat="true" x14ac:dyDescent="0.25">
      <c r="A527" s="397"/>
      <c r="B527" s="130"/>
      <c r="L527" s="130"/>
      <c r="V527" s="130"/>
      <c r="AF527" s="130"/>
      <c r="AP527" s="130"/>
      <c r="AZ527" s="130"/>
      <c r="BA527" s="130"/>
      <c r="BB527" s="130"/>
      <c r="BC527" s="130"/>
      <c r="BD527" s="130"/>
      <c r="BE527" s="130"/>
      <c r="BF527" s="130"/>
      <c r="BG527" s="130"/>
      <c r="BJ527" s="130"/>
      <c r="BT527" s="130"/>
      <c r="CD527" s="130"/>
      <c r="CN527" s="130"/>
      <c r="CX527" s="130"/>
      <c r="DH527" s="130"/>
      <c r="DR527" s="130"/>
      <c r="EB527" s="130"/>
      <c r="EL527" s="130"/>
      <c r="EV527" s="130"/>
      <c r="FF527" s="130"/>
      <c r="FP527" s="130"/>
      <c r="FZ527" s="130"/>
      <c r="GJ527" s="130"/>
      <c r="GT527" s="130"/>
      <c r="HD527" s="130"/>
      <c r="HN527" s="130"/>
      <c r="HX527" s="130"/>
      <c r="IH527" s="130"/>
    </row>
    <row xmlns:x14ac="http://schemas.microsoft.com/office/spreadsheetml/2009/9/ac" r="528" s="3" customFormat="true" x14ac:dyDescent="0.25">
      <c r="A528" s="397"/>
      <c r="B528" s="130"/>
      <c r="L528" s="130"/>
      <c r="V528" s="130"/>
      <c r="AF528" s="130"/>
      <c r="AP528" s="130"/>
      <c r="AZ528" s="130"/>
      <c r="BA528" s="130"/>
      <c r="BB528" s="130"/>
      <c r="BC528" s="130"/>
      <c r="BD528" s="130"/>
      <c r="BE528" s="130"/>
      <c r="BF528" s="130"/>
      <c r="BG528" s="130"/>
      <c r="BJ528" s="130"/>
      <c r="BT528" s="130"/>
      <c r="CD528" s="130"/>
      <c r="CN528" s="130"/>
      <c r="CX528" s="130"/>
      <c r="DH528" s="130"/>
      <c r="DR528" s="130"/>
      <c r="EB528" s="130"/>
      <c r="EL528" s="130"/>
      <c r="EV528" s="130"/>
      <c r="FF528" s="130"/>
      <c r="FP528" s="130"/>
      <c r="FZ528" s="130"/>
      <c r="GJ528" s="130"/>
      <c r="GT528" s="130"/>
      <c r="HD528" s="130"/>
      <c r="HN528" s="130"/>
      <c r="HX528" s="130"/>
      <c r="IH528" s="130"/>
    </row>
    <row xmlns:x14ac="http://schemas.microsoft.com/office/spreadsheetml/2009/9/ac" r="529" s="3" customFormat="true" x14ac:dyDescent="0.25">
      <c r="A529" s="397"/>
      <c r="B529" s="130"/>
      <c r="L529" s="130"/>
      <c r="V529" s="130"/>
      <c r="AF529" s="130"/>
      <c r="AP529" s="130"/>
      <c r="AZ529" s="130"/>
      <c r="BA529" s="130"/>
      <c r="BB529" s="130"/>
      <c r="BC529" s="130"/>
      <c r="BD529" s="130"/>
      <c r="BE529" s="130"/>
      <c r="BF529" s="130"/>
      <c r="BG529" s="130"/>
      <c r="BJ529" s="130"/>
      <c r="BT529" s="130"/>
      <c r="CD529" s="130"/>
      <c r="CN529" s="130"/>
      <c r="CX529" s="130"/>
      <c r="DH529" s="130"/>
      <c r="DR529" s="130"/>
      <c r="EB529" s="130"/>
      <c r="EL529" s="130"/>
      <c r="EV529" s="130"/>
      <c r="FF529" s="130"/>
      <c r="FP529" s="130"/>
      <c r="FZ529" s="130"/>
      <c r="GJ529" s="130"/>
      <c r="GT529" s="130"/>
      <c r="HD529" s="130"/>
      <c r="HN529" s="130"/>
      <c r="HX529" s="130"/>
      <c r="IH529" s="130"/>
    </row>
    <row xmlns:x14ac="http://schemas.microsoft.com/office/spreadsheetml/2009/9/ac" r="530" s="3" customFormat="true" x14ac:dyDescent="0.25">
      <c r="A530" s="397"/>
      <c r="B530" s="130"/>
      <c r="L530" s="130"/>
      <c r="V530" s="130"/>
      <c r="AF530" s="130"/>
      <c r="AP530" s="130"/>
      <c r="AZ530" s="130"/>
      <c r="BA530" s="130"/>
      <c r="BB530" s="130"/>
      <c r="BC530" s="130"/>
      <c r="BD530" s="130"/>
      <c r="BE530" s="130"/>
      <c r="BF530" s="130"/>
      <c r="BG530" s="130"/>
      <c r="BJ530" s="130"/>
      <c r="BT530" s="130"/>
      <c r="CD530" s="130"/>
      <c r="CN530" s="130"/>
      <c r="CX530" s="130"/>
      <c r="DH530" s="130"/>
      <c r="DR530" s="130"/>
      <c r="EB530" s="130"/>
      <c r="EL530" s="130"/>
      <c r="EV530" s="130"/>
      <c r="FF530" s="130"/>
      <c r="FP530" s="130"/>
      <c r="FZ530" s="130"/>
      <c r="GJ530" s="130"/>
      <c r="GT530" s="130"/>
      <c r="HD530" s="130"/>
      <c r="HN530" s="130"/>
      <c r="HX530" s="130"/>
      <c r="IH530" s="130"/>
    </row>
    <row xmlns:x14ac="http://schemas.microsoft.com/office/spreadsheetml/2009/9/ac" r="531" s="3" customFormat="true" x14ac:dyDescent="0.25">
      <c r="A531" s="397"/>
      <c r="B531" s="130"/>
      <c r="L531" s="130"/>
      <c r="V531" s="130"/>
      <c r="AF531" s="130"/>
      <c r="AP531" s="130"/>
      <c r="AZ531" s="130"/>
      <c r="BA531" s="130"/>
      <c r="BB531" s="130"/>
      <c r="BC531" s="130"/>
      <c r="BD531" s="130"/>
      <c r="BE531" s="130"/>
      <c r="BF531" s="130"/>
      <c r="BG531" s="130"/>
      <c r="BJ531" s="130"/>
      <c r="BT531" s="130"/>
      <c r="CD531" s="130"/>
      <c r="CN531" s="130"/>
      <c r="CX531" s="130"/>
      <c r="DH531" s="130"/>
      <c r="DR531" s="130"/>
      <c r="EB531" s="130"/>
      <c r="EL531" s="130"/>
      <c r="EV531" s="130"/>
      <c r="FF531" s="130"/>
      <c r="FP531" s="130"/>
      <c r="FZ531" s="130"/>
      <c r="GJ531" s="130"/>
      <c r="GT531" s="130"/>
      <c r="HD531" s="130"/>
      <c r="HN531" s="130"/>
      <c r="HX531" s="130"/>
      <c r="IH531" s="130"/>
    </row>
    <row xmlns:x14ac="http://schemas.microsoft.com/office/spreadsheetml/2009/9/ac" r="532" s="3" customFormat="true" x14ac:dyDescent="0.25">
      <c r="A532" s="397"/>
      <c r="B532" s="130"/>
      <c r="L532" s="130"/>
      <c r="V532" s="130"/>
      <c r="AF532" s="130"/>
      <c r="AP532" s="130"/>
      <c r="AZ532" s="130"/>
      <c r="BA532" s="130"/>
      <c r="BB532" s="130"/>
      <c r="BC532" s="130"/>
      <c r="BD532" s="130"/>
      <c r="BE532" s="130"/>
      <c r="BF532" s="130"/>
      <c r="BG532" s="130"/>
      <c r="BJ532" s="130"/>
      <c r="BT532" s="130"/>
      <c r="CD532" s="130"/>
      <c r="CN532" s="130"/>
      <c r="CX532" s="130"/>
      <c r="DH532" s="130"/>
      <c r="DR532" s="130"/>
      <c r="EB532" s="130"/>
      <c r="EL532" s="130"/>
      <c r="EV532" s="130"/>
      <c r="FF532" s="130"/>
      <c r="FP532" s="130"/>
      <c r="FZ532" s="130"/>
      <c r="GJ532" s="130"/>
      <c r="GT532" s="130"/>
      <c r="HD532" s="130"/>
      <c r="HN532" s="130"/>
      <c r="HX532" s="130"/>
      <c r="IH532" s="130"/>
    </row>
    <row xmlns:x14ac="http://schemas.microsoft.com/office/spreadsheetml/2009/9/ac" r="533" s="3" customFormat="true" x14ac:dyDescent="0.25">
      <c r="A533" s="397"/>
      <c r="B533" s="130"/>
      <c r="L533" s="130"/>
      <c r="V533" s="130"/>
      <c r="AF533" s="130"/>
      <c r="AP533" s="130"/>
      <c r="AZ533" s="130"/>
      <c r="BA533" s="130"/>
      <c r="BB533" s="130"/>
      <c r="BC533" s="130"/>
      <c r="BD533" s="130"/>
      <c r="BE533" s="130"/>
      <c r="BF533" s="130"/>
      <c r="BG533" s="130"/>
      <c r="BJ533" s="130"/>
      <c r="BT533" s="130"/>
      <c r="CD533" s="130"/>
      <c r="CN533" s="130"/>
      <c r="CX533" s="130"/>
      <c r="DH533" s="130"/>
      <c r="DR533" s="130"/>
      <c r="EB533" s="130"/>
      <c r="EL533" s="130"/>
      <c r="EV533" s="130"/>
      <c r="FF533" s="130"/>
      <c r="FP533" s="130"/>
      <c r="FZ533" s="130"/>
      <c r="GJ533" s="130"/>
      <c r="GT533" s="130"/>
      <c r="HD533" s="130"/>
      <c r="HN533" s="130"/>
      <c r="HX533" s="130"/>
      <c r="IH533" s="130"/>
    </row>
    <row xmlns:x14ac="http://schemas.microsoft.com/office/spreadsheetml/2009/9/ac" r="534" s="3" customFormat="true" x14ac:dyDescent="0.25">
      <c r="A534" s="397"/>
      <c r="B534" s="130"/>
      <c r="L534" s="130"/>
      <c r="V534" s="130"/>
      <c r="AF534" s="130"/>
      <c r="AP534" s="130"/>
      <c r="AZ534" s="130"/>
      <c r="BA534" s="130"/>
      <c r="BB534" s="130"/>
      <c r="BC534" s="130"/>
      <c r="BD534" s="130"/>
      <c r="BE534" s="130"/>
      <c r="BF534" s="130"/>
      <c r="BG534" s="130"/>
      <c r="BJ534" s="130"/>
      <c r="BT534" s="130"/>
      <c r="CD534" s="130"/>
      <c r="CN534" s="130"/>
      <c r="CX534" s="130"/>
      <c r="DH534" s="130"/>
      <c r="DR534" s="130"/>
      <c r="EB534" s="130"/>
      <c r="EL534" s="130"/>
      <c r="EV534" s="130"/>
      <c r="FF534" s="130"/>
      <c r="FP534" s="130"/>
      <c r="FZ534" s="130"/>
      <c r="GJ534" s="130"/>
      <c r="GT534" s="130"/>
      <c r="HD534" s="130"/>
      <c r="HN534" s="130"/>
      <c r="HX534" s="130"/>
      <c r="IH534" s="130"/>
    </row>
    <row xmlns:x14ac="http://schemas.microsoft.com/office/spreadsheetml/2009/9/ac" r="535" s="3" customFormat="true" x14ac:dyDescent="0.25">
      <c r="A535" s="397"/>
      <c r="B535" s="130"/>
      <c r="L535" s="130"/>
      <c r="V535" s="130"/>
      <c r="AF535" s="130"/>
      <c r="AP535" s="130"/>
      <c r="AZ535" s="130"/>
      <c r="BA535" s="130"/>
      <c r="BB535" s="130"/>
      <c r="BC535" s="130"/>
      <c r="BD535" s="130"/>
      <c r="BE535" s="130"/>
      <c r="BF535" s="130"/>
      <c r="BG535" s="130"/>
      <c r="BJ535" s="130"/>
      <c r="BT535" s="130"/>
      <c r="CD535" s="130"/>
      <c r="CN535" s="130"/>
      <c r="CX535" s="130"/>
      <c r="DH535" s="130"/>
      <c r="DR535" s="130"/>
      <c r="EB535" s="130"/>
      <c r="EL535" s="130"/>
      <c r="EV535" s="130"/>
      <c r="FF535" s="130"/>
      <c r="FP535" s="130"/>
      <c r="FZ535" s="130"/>
      <c r="GJ535" s="130"/>
      <c r="GT535" s="130"/>
      <c r="HD535" s="130"/>
      <c r="HN535" s="130"/>
      <c r="HX535" s="130"/>
      <c r="IH535" s="130"/>
    </row>
    <row xmlns:x14ac="http://schemas.microsoft.com/office/spreadsheetml/2009/9/ac" r="536" s="3" customFormat="true" x14ac:dyDescent="0.25">
      <c r="A536" s="397"/>
      <c r="B536" s="130"/>
      <c r="L536" s="130"/>
      <c r="V536" s="130"/>
      <c r="AF536" s="130"/>
      <c r="AP536" s="130"/>
      <c r="AZ536" s="130"/>
      <c r="BA536" s="130"/>
      <c r="BB536" s="130"/>
      <c r="BC536" s="130"/>
      <c r="BD536" s="130"/>
      <c r="BE536" s="130"/>
      <c r="BF536" s="130"/>
      <c r="BG536" s="130"/>
      <c r="BJ536" s="130"/>
      <c r="BT536" s="130"/>
      <c r="CD536" s="130"/>
      <c r="CN536" s="130"/>
      <c r="CX536" s="130"/>
      <c r="DH536" s="130"/>
      <c r="DR536" s="130"/>
      <c r="EB536" s="130"/>
      <c r="EL536" s="130"/>
      <c r="EV536" s="130"/>
      <c r="FF536" s="130"/>
      <c r="FP536" s="130"/>
      <c r="FZ536" s="130"/>
      <c r="GJ536" s="130"/>
      <c r="GT536" s="130"/>
      <c r="HD536" s="130"/>
      <c r="HN536" s="130"/>
      <c r="HX536" s="130"/>
      <c r="IH536" s="130"/>
    </row>
    <row xmlns:x14ac="http://schemas.microsoft.com/office/spreadsheetml/2009/9/ac" r="537" s="3" customFormat="true" x14ac:dyDescent="0.25">
      <c r="A537" s="397"/>
      <c r="B537" s="130"/>
      <c r="L537" s="130"/>
      <c r="V537" s="130"/>
      <c r="AF537" s="130"/>
      <c r="AP537" s="130"/>
      <c r="AZ537" s="130"/>
      <c r="BA537" s="130"/>
      <c r="BB537" s="130"/>
      <c r="BC537" s="130"/>
      <c r="BD537" s="130"/>
      <c r="BE537" s="130"/>
      <c r="BF537" s="130"/>
      <c r="BG537" s="130"/>
      <c r="BJ537" s="130"/>
      <c r="BT537" s="130"/>
      <c r="CD537" s="130"/>
      <c r="CN537" s="130"/>
      <c r="CX537" s="130"/>
      <c r="DH537" s="130"/>
      <c r="DR537" s="130"/>
      <c r="EB537" s="130"/>
      <c r="EL537" s="130"/>
      <c r="EV537" s="130"/>
      <c r="FF537" s="130"/>
      <c r="FP537" s="130"/>
      <c r="FZ537" s="130"/>
      <c r="GJ537" s="130"/>
      <c r="GT537" s="130"/>
      <c r="HD537" s="130"/>
      <c r="HN537" s="130"/>
      <c r="HX537" s="130"/>
      <c r="IH537" s="130"/>
    </row>
    <row xmlns:x14ac="http://schemas.microsoft.com/office/spreadsheetml/2009/9/ac" r="538" s="3" customFormat="true" x14ac:dyDescent="0.25">
      <c r="A538" s="397"/>
      <c r="B538" s="130"/>
      <c r="L538" s="130"/>
      <c r="V538" s="130"/>
      <c r="AF538" s="130"/>
      <c r="AP538" s="130"/>
      <c r="AZ538" s="130"/>
      <c r="BA538" s="130"/>
      <c r="BB538" s="130"/>
      <c r="BC538" s="130"/>
      <c r="BD538" s="130"/>
      <c r="BE538" s="130"/>
      <c r="BF538" s="130"/>
      <c r="BG538" s="130"/>
      <c r="BJ538" s="130"/>
      <c r="BT538" s="130"/>
      <c r="CD538" s="130"/>
      <c r="CN538" s="130"/>
      <c r="CX538" s="130"/>
      <c r="DH538" s="130"/>
      <c r="DR538" s="130"/>
      <c r="EB538" s="130"/>
      <c r="EL538" s="130"/>
      <c r="EV538" s="130"/>
      <c r="FF538" s="130"/>
      <c r="FP538" s="130"/>
      <c r="FZ538" s="130"/>
      <c r="GJ538" s="130"/>
      <c r="GT538" s="130"/>
      <c r="HD538" s="130"/>
      <c r="HN538" s="130"/>
      <c r="HX538" s="130"/>
      <c r="IH538" s="130"/>
    </row>
    <row xmlns:x14ac="http://schemas.microsoft.com/office/spreadsheetml/2009/9/ac" r="539" s="3" customFormat="true" x14ac:dyDescent="0.25">
      <c r="A539" s="397"/>
      <c r="B539" s="130"/>
      <c r="L539" s="130"/>
      <c r="V539" s="130"/>
      <c r="AF539" s="130"/>
      <c r="AP539" s="130"/>
      <c r="AZ539" s="130"/>
      <c r="BA539" s="130"/>
      <c r="BB539" s="130"/>
      <c r="BC539" s="130"/>
      <c r="BD539" s="130"/>
      <c r="BE539" s="130"/>
      <c r="BF539" s="130"/>
      <c r="BG539" s="130"/>
      <c r="BJ539" s="130"/>
      <c r="BT539" s="130"/>
      <c r="CD539" s="130"/>
      <c r="CN539" s="130"/>
      <c r="CX539" s="130"/>
      <c r="DH539" s="130"/>
      <c r="DR539" s="130"/>
      <c r="EB539" s="130"/>
      <c r="EL539" s="130"/>
      <c r="EV539" s="130"/>
      <c r="FF539" s="130"/>
      <c r="FP539" s="130"/>
      <c r="FZ539" s="130"/>
      <c r="GJ539" s="130"/>
      <c r="GT539" s="130"/>
      <c r="HD539" s="130"/>
      <c r="HN539" s="130"/>
      <c r="HX539" s="130"/>
      <c r="IH539" s="130"/>
    </row>
    <row xmlns:x14ac="http://schemas.microsoft.com/office/spreadsheetml/2009/9/ac" r="540" s="3" customFormat="true" x14ac:dyDescent="0.25">
      <c r="A540" s="397"/>
      <c r="B540" s="130"/>
      <c r="L540" s="130"/>
      <c r="V540" s="130"/>
      <c r="AF540" s="130"/>
      <c r="AP540" s="130"/>
      <c r="AZ540" s="130"/>
      <c r="BA540" s="130"/>
      <c r="BB540" s="130"/>
      <c r="BC540" s="130"/>
      <c r="BD540" s="130"/>
      <c r="BE540" s="130"/>
      <c r="BF540" s="130"/>
      <c r="BG540" s="130"/>
      <c r="BJ540" s="130"/>
      <c r="BT540" s="130"/>
      <c r="CD540" s="130"/>
      <c r="CN540" s="130"/>
      <c r="CX540" s="130"/>
      <c r="DH540" s="130"/>
      <c r="DR540" s="130"/>
      <c r="EB540" s="130"/>
      <c r="EL540" s="130"/>
      <c r="EV540" s="130"/>
      <c r="FF540" s="130"/>
      <c r="FP540" s="130"/>
      <c r="FZ540" s="130"/>
      <c r="GJ540" s="130"/>
      <c r="GT540" s="130"/>
      <c r="HD540" s="130"/>
      <c r="HN540" s="130"/>
      <c r="HX540" s="130"/>
      <c r="IH540" s="130"/>
    </row>
    <row xmlns:x14ac="http://schemas.microsoft.com/office/spreadsheetml/2009/9/ac" r="541" s="3" customFormat="true" x14ac:dyDescent="0.25">
      <c r="A541" s="397"/>
      <c r="B541" s="130"/>
      <c r="L541" s="130"/>
      <c r="V541" s="130"/>
      <c r="AF541" s="130"/>
      <c r="AP541" s="130"/>
      <c r="AZ541" s="130"/>
      <c r="BA541" s="130"/>
      <c r="BB541" s="130"/>
      <c r="BC541" s="130"/>
      <c r="BD541" s="130"/>
      <c r="BE541" s="130"/>
      <c r="BF541" s="130"/>
      <c r="BG541" s="130"/>
      <c r="BJ541" s="130"/>
      <c r="BT541" s="130"/>
      <c r="CD541" s="130"/>
      <c r="CN541" s="130"/>
      <c r="CX541" s="130"/>
      <c r="DH541" s="130"/>
      <c r="DR541" s="130"/>
      <c r="EB541" s="130"/>
      <c r="EL541" s="130"/>
      <c r="EV541" s="130"/>
      <c r="FF541" s="130"/>
      <c r="FP541" s="130"/>
      <c r="FZ541" s="130"/>
      <c r="GJ541" s="130"/>
      <c r="GT541" s="130"/>
      <c r="HD541" s="130"/>
      <c r="HN541" s="130"/>
      <c r="HX541" s="130"/>
      <c r="IH541" s="130"/>
    </row>
    <row xmlns:x14ac="http://schemas.microsoft.com/office/spreadsheetml/2009/9/ac" r="542" s="3" customFormat="true" x14ac:dyDescent="0.25">
      <c r="A542" s="397"/>
      <c r="B542" s="130"/>
      <c r="L542" s="130"/>
      <c r="V542" s="130"/>
      <c r="AF542" s="130"/>
      <c r="AP542" s="130"/>
      <c r="AZ542" s="130"/>
      <c r="BA542" s="130"/>
      <c r="BB542" s="130"/>
      <c r="BC542" s="130"/>
      <c r="BD542" s="130"/>
      <c r="BE542" s="130"/>
      <c r="BF542" s="130"/>
      <c r="BG542" s="130"/>
      <c r="BJ542" s="130"/>
      <c r="BT542" s="130"/>
      <c r="CD542" s="130"/>
      <c r="CN542" s="130"/>
      <c r="CX542" s="130"/>
      <c r="DH542" s="130"/>
      <c r="DR542" s="130"/>
      <c r="EB542" s="130"/>
      <c r="EL542" s="130"/>
      <c r="EV542" s="130"/>
      <c r="FF542" s="130"/>
      <c r="FP542" s="130"/>
      <c r="FZ542" s="130"/>
      <c r="GJ542" s="130"/>
      <c r="GT542" s="130"/>
      <c r="HD542" s="130"/>
      <c r="HN542" s="130"/>
      <c r="HX542" s="130"/>
      <c r="IH542" s="130"/>
    </row>
    <row xmlns:x14ac="http://schemas.microsoft.com/office/spreadsheetml/2009/9/ac" r="543" s="3" customFormat="true" x14ac:dyDescent="0.25">
      <c r="A543" s="397"/>
      <c r="B543" s="130"/>
      <c r="L543" s="130"/>
      <c r="V543" s="130"/>
      <c r="AF543" s="130"/>
      <c r="AP543" s="130"/>
      <c r="AZ543" s="130"/>
      <c r="BA543" s="130"/>
      <c r="BB543" s="130"/>
      <c r="BC543" s="130"/>
      <c r="BD543" s="130"/>
      <c r="BE543" s="130"/>
      <c r="BF543" s="130"/>
      <c r="BG543" s="130"/>
      <c r="BJ543" s="130"/>
      <c r="BT543" s="130"/>
      <c r="CD543" s="130"/>
      <c r="CN543" s="130"/>
      <c r="CX543" s="130"/>
      <c r="DH543" s="130"/>
      <c r="DR543" s="130"/>
      <c r="EB543" s="130"/>
      <c r="EL543" s="130"/>
      <c r="EV543" s="130"/>
      <c r="FF543" s="130"/>
      <c r="FP543" s="130"/>
      <c r="FZ543" s="130"/>
      <c r="GJ543" s="130"/>
      <c r="GT543" s="130"/>
      <c r="HD543" s="130"/>
      <c r="HN543" s="130"/>
      <c r="HX543" s="130"/>
      <c r="IH543" s="130"/>
    </row>
    <row xmlns:x14ac="http://schemas.microsoft.com/office/spreadsheetml/2009/9/ac" r="544" s="3" customFormat="true" x14ac:dyDescent="0.25">
      <c r="A544" s="397"/>
      <c r="B544" s="130"/>
      <c r="L544" s="130"/>
      <c r="V544" s="130"/>
      <c r="AF544" s="130"/>
      <c r="AP544" s="130"/>
      <c r="AZ544" s="130"/>
      <c r="BA544" s="130"/>
      <c r="BB544" s="130"/>
      <c r="BC544" s="130"/>
      <c r="BD544" s="130"/>
      <c r="BE544" s="130"/>
      <c r="BF544" s="130"/>
      <c r="BG544" s="130"/>
      <c r="BJ544" s="130"/>
      <c r="BT544" s="130"/>
      <c r="CD544" s="130"/>
      <c r="CN544" s="130"/>
      <c r="CX544" s="130"/>
      <c r="DH544" s="130"/>
      <c r="DR544" s="130"/>
      <c r="EB544" s="130"/>
      <c r="EL544" s="130"/>
      <c r="EV544" s="130"/>
      <c r="FF544" s="130"/>
      <c r="FP544" s="130"/>
      <c r="FZ544" s="130"/>
      <c r="GJ544" s="130"/>
      <c r="GT544" s="130"/>
      <c r="HD544" s="130"/>
      <c r="HN544" s="130"/>
      <c r="HX544" s="130"/>
      <c r="IH544" s="130"/>
    </row>
    <row xmlns:x14ac="http://schemas.microsoft.com/office/spreadsheetml/2009/9/ac" r="545" s="3" customFormat="true" x14ac:dyDescent="0.25">
      <c r="A545" s="397"/>
      <c r="B545" s="130"/>
      <c r="L545" s="130"/>
      <c r="V545" s="130"/>
      <c r="AF545" s="130"/>
      <c r="AP545" s="130"/>
      <c r="AZ545" s="130"/>
      <c r="BA545" s="130"/>
      <c r="BB545" s="130"/>
      <c r="BC545" s="130"/>
      <c r="BD545" s="130"/>
      <c r="BE545" s="130"/>
      <c r="BF545" s="130"/>
      <c r="BG545" s="130"/>
      <c r="BJ545" s="130"/>
      <c r="BT545" s="130"/>
      <c r="CD545" s="130"/>
      <c r="CN545" s="130"/>
      <c r="CX545" s="130"/>
      <c r="DH545" s="130"/>
      <c r="DR545" s="130"/>
      <c r="EB545" s="130"/>
      <c r="EL545" s="130"/>
      <c r="EV545" s="130"/>
      <c r="FF545" s="130"/>
      <c r="FP545" s="130"/>
      <c r="FZ545" s="130"/>
      <c r="GJ545" s="130"/>
      <c r="GT545" s="130"/>
      <c r="HD545" s="130"/>
      <c r="HN545" s="130"/>
      <c r="HX545" s="130"/>
      <c r="IH545" s="130"/>
    </row>
    <row xmlns:x14ac="http://schemas.microsoft.com/office/spreadsheetml/2009/9/ac" r="546" s="3" customFormat="true" x14ac:dyDescent="0.25">
      <c r="A546" s="397"/>
      <c r="B546" s="130"/>
      <c r="L546" s="130"/>
      <c r="V546" s="130"/>
      <c r="AF546" s="130"/>
      <c r="AP546" s="130"/>
      <c r="AZ546" s="130"/>
      <c r="BA546" s="130"/>
      <c r="BB546" s="130"/>
      <c r="BC546" s="130"/>
      <c r="BD546" s="130"/>
      <c r="BE546" s="130"/>
      <c r="BF546" s="130"/>
      <c r="BG546" s="130"/>
      <c r="BJ546" s="130"/>
      <c r="BT546" s="130"/>
      <c r="CD546" s="130"/>
      <c r="CN546" s="130"/>
      <c r="CX546" s="130"/>
      <c r="DH546" s="130"/>
      <c r="DR546" s="130"/>
      <c r="EB546" s="130"/>
      <c r="EL546" s="130"/>
      <c r="EV546" s="130"/>
      <c r="FF546" s="130"/>
      <c r="FP546" s="130"/>
      <c r="FZ546" s="130"/>
      <c r="GJ546" s="130"/>
      <c r="GT546" s="130"/>
      <c r="HD546" s="130"/>
      <c r="HN546" s="130"/>
      <c r="HX546" s="130"/>
      <c r="IH546" s="130"/>
    </row>
    <row xmlns:x14ac="http://schemas.microsoft.com/office/spreadsheetml/2009/9/ac" r="547" s="3" customFormat="true" x14ac:dyDescent="0.25">
      <c r="A547" s="397"/>
      <c r="B547" s="130"/>
      <c r="L547" s="130"/>
      <c r="V547" s="130"/>
      <c r="AF547" s="130"/>
      <c r="AP547" s="130"/>
      <c r="AZ547" s="130"/>
      <c r="BA547" s="130"/>
      <c r="BB547" s="130"/>
      <c r="BC547" s="130"/>
      <c r="BD547" s="130"/>
      <c r="BE547" s="130"/>
      <c r="BF547" s="130"/>
      <c r="BG547" s="130"/>
      <c r="BJ547" s="130"/>
      <c r="BT547" s="130"/>
      <c r="CD547" s="130"/>
      <c r="CN547" s="130"/>
      <c r="CX547" s="130"/>
      <c r="DH547" s="130"/>
      <c r="DR547" s="130"/>
      <c r="EB547" s="130"/>
      <c r="EL547" s="130"/>
      <c r="EV547" s="130"/>
      <c r="FF547" s="130"/>
      <c r="FP547" s="130"/>
      <c r="FZ547" s="130"/>
      <c r="GJ547" s="130"/>
      <c r="GT547" s="130"/>
      <c r="HD547" s="130"/>
      <c r="HN547" s="130"/>
      <c r="HX547" s="130"/>
      <c r="IH547" s="130"/>
    </row>
    <row xmlns:x14ac="http://schemas.microsoft.com/office/spreadsheetml/2009/9/ac" r="548" s="3" customFormat="true" x14ac:dyDescent="0.25">
      <c r="A548" s="397"/>
      <c r="B548" s="130"/>
      <c r="L548" s="130"/>
      <c r="V548" s="130"/>
      <c r="AF548" s="130"/>
      <c r="AP548" s="130"/>
      <c r="AZ548" s="130"/>
      <c r="BA548" s="130"/>
      <c r="BB548" s="130"/>
      <c r="BC548" s="130"/>
      <c r="BD548" s="130"/>
      <c r="BE548" s="130"/>
      <c r="BF548" s="130"/>
      <c r="BG548" s="130"/>
      <c r="BJ548" s="130"/>
      <c r="BT548" s="130"/>
      <c r="CD548" s="130"/>
      <c r="CN548" s="130"/>
      <c r="CX548" s="130"/>
      <c r="DH548" s="130"/>
      <c r="DR548" s="130"/>
      <c r="EB548" s="130"/>
      <c r="EL548" s="130"/>
      <c r="EV548" s="130"/>
      <c r="FF548" s="130"/>
      <c r="FP548" s="130"/>
      <c r="FZ548" s="130"/>
      <c r="GJ548" s="130"/>
      <c r="GT548" s="130"/>
      <c r="HD548" s="130"/>
      <c r="HN548" s="130"/>
      <c r="HX548" s="130"/>
      <c r="IH548" s="130"/>
    </row>
    <row xmlns:x14ac="http://schemas.microsoft.com/office/spreadsheetml/2009/9/ac" r="549" s="3" customFormat="true" x14ac:dyDescent="0.25">
      <c r="A549" s="397"/>
      <c r="B549" s="130"/>
      <c r="L549" s="130"/>
      <c r="V549" s="130"/>
      <c r="AF549" s="130"/>
      <c r="AP549" s="130"/>
      <c r="AZ549" s="130"/>
      <c r="BA549" s="130"/>
      <c r="BB549" s="130"/>
      <c r="BC549" s="130"/>
      <c r="BD549" s="130"/>
      <c r="BE549" s="130"/>
      <c r="BF549" s="130"/>
      <c r="BG549" s="130"/>
      <c r="BJ549" s="130"/>
      <c r="BT549" s="130"/>
      <c r="CD549" s="130"/>
      <c r="CN549" s="130"/>
      <c r="CX549" s="130"/>
      <c r="DH549" s="130"/>
      <c r="DR549" s="130"/>
      <c r="EB549" s="130"/>
      <c r="EL549" s="130"/>
      <c r="EV549" s="130"/>
      <c r="FF549" s="130"/>
      <c r="FP549" s="130"/>
      <c r="FZ549" s="130"/>
      <c r="GJ549" s="130"/>
      <c r="GT549" s="130"/>
      <c r="HD549" s="130"/>
      <c r="HN549" s="130"/>
      <c r="HX549" s="130"/>
      <c r="IH549" s="130"/>
    </row>
    <row xmlns:x14ac="http://schemas.microsoft.com/office/spreadsheetml/2009/9/ac" r="550" s="3" customFormat="true" x14ac:dyDescent="0.25">
      <c r="A550" s="397"/>
      <c r="B550" s="130"/>
      <c r="L550" s="130"/>
      <c r="V550" s="130"/>
      <c r="AF550" s="130"/>
      <c r="AP550" s="130"/>
      <c r="AZ550" s="130"/>
      <c r="BA550" s="130"/>
      <c r="BB550" s="130"/>
      <c r="BC550" s="130"/>
      <c r="BD550" s="130"/>
      <c r="BE550" s="130"/>
      <c r="BF550" s="130"/>
      <c r="BG550" s="130"/>
      <c r="BJ550" s="130"/>
      <c r="BT550" s="130"/>
      <c r="CD550" s="130"/>
      <c r="CN550" s="130"/>
      <c r="CX550" s="130"/>
      <c r="DH550" s="130"/>
      <c r="DR550" s="130"/>
      <c r="EB550" s="130"/>
      <c r="EL550" s="130"/>
      <c r="EV550" s="130"/>
      <c r="FF550" s="130"/>
      <c r="FP550" s="130"/>
      <c r="FZ550" s="130"/>
      <c r="GJ550" s="130"/>
      <c r="GT550" s="130"/>
      <c r="HD550" s="130"/>
      <c r="HN550" s="130"/>
      <c r="HX550" s="130"/>
      <c r="IH550" s="130"/>
    </row>
    <row xmlns:x14ac="http://schemas.microsoft.com/office/spreadsheetml/2009/9/ac" r="551" s="3" customFormat="true" x14ac:dyDescent="0.25">
      <c r="A551" s="397"/>
      <c r="B551" s="130"/>
      <c r="L551" s="130"/>
      <c r="V551" s="130"/>
      <c r="AF551" s="130"/>
      <c r="AP551" s="130"/>
      <c r="AZ551" s="130"/>
      <c r="BA551" s="130"/>
      <c r="BB551" s="130"/>
      <c r="BC551" s="130"/>
      <c r="BD551" s="130"/>
      <c r="BE551" s="130"/>
      <c r="BF551" s="130"/>
      <c r="BG551" s="130"/>
      <c r="BJ551" s="130"/>
      <c r="BT551" s="130"/>
      <c r="CD551" s="130"/>
      <c r="CN551" s="130"/>
      <c r="CX551" s="130"/>
      <c r="DH551" s="130"/>
      <c r="DR551" s="130"/>
      <c r="EB551" s="130"/>
      <c r="EL551" s="130"/>
      <c r="EV551" s="130"/>
      <c r="FF551" s="130"/>
      <c r="FP551" s="130"/>
      <c r="FZ551" s="130"/>
      <c r="GJ551" s="130"/>
      <c r="GT551" s="130"/>
      <c r="HD551" s="130"/>
      <c r="HN551" s="130"/>
      <c r="HX551" s="130"/>
      <c r="IH551" s="130"/>
    </row>
    <row xmlns:x14ac="http://schemas.microsoft.com/office/spreadsheetml/2009/9/ac" r="552" s="3" customFormat="true" x14ac:dyDescent="0.25">
      <c r="A552" s="397"/>
      <c r="B552" s="130"/>
      <c r="L552" s="130"/>
      <c r="V552" s="130"/>
      <c r="AF552" s="130"/>
      <c r="AP552" s="130"/>
      <c r="AZ552" s="130"/>
      <c r="BA552" s="130"/>
      <c r="BB552" s="130"/>
      <c r="BC552" s="130"/>
      <c r="BD552" s="130"/>
      <c r="BE552" s="130"/>
      <c r="BF552" s="130"/>
      <c r="BG552" s="130"/>
      <c r="BJ552" s="130"/>
      <c r="BT552" s="130"/>
      <c r="CD552" s="130"/>
      <c r="CN552" s="130"/>
      <c r="CX552" s="130"/>
      <c r="DH552" s="130"/>
      <c r="DR552" s="130"/>
      <c r="EB552" s="130"/>
      <c r="EL552" s="130"/>
      <c r="EV552" s="130"/>
      <c r="FF552" s="130"/>
      <c r="FP552" s="130"/>
      <c r="FZ552" s="130"/>
      <c r="GJ552" s="130"/>
      <c r="GT552" s="130"/>
      <c r="HD552" s="130"/>
      <c r="HN552" s="130"/>
      <c r="HX552" s="130"/>
      <c r="IH552" s="130"/>
    </row>
    <row xmlns:x14ac="http://schemas.microsoft.com/office/spreadsheetml/2009/9/ac" r="553" s="3" customFormat="true" x14ac:dyDescent="0.25">
      <c r="A553" s="397"/>
      <c r="B553" s="130"/>
      <c r="L553" s="130"/>
      <c r="V553" s="130"/>
      <c r="AF553" s="130"/>
      <c r="AP553" s="130"/>
      <c r="AZ553" s="130"/>
      <c r="BA553" s="130"/>
      <c r="BB553" s="130"/>
      <c r="BC553" s="130"/>
      <c r="BD553" s="130"/>
      <c r="BE553" s="130"/>
      <c r="BF553" s="130"/>
      <c r="BG553" s="130"/>
      <c r="BJ553" s="130"/>
      <c r="BT553" s="130"/>
      <c r="CD553" s="130"/>
      <c r="CN553" s="130"/>
      <c r="CX553" s="130"/>
      <c r="DH553" s="130"/>
      <c r="DR553" s="130"/>
      <c r="EB553" s="130"/>
      <c r="EL553" s="130"/>
      <c r="EV553" s="130"/>
      <c r="FF553" s="130"/>
      <c r="FP553" s="130"/>
      <c r="FZ553" s="130"/>
      <c r="GJ553" s="130"/>
      <c r="GT553" s="130"/>
      <c r="HD553" s="130"/>
      <c r="HN553" s="130"/>
      <c r="HX553" s="130"/>
      <c r="IH553" s="130"/>
    </row>
    <row xmlns:x14ac="http://schemas.microsoft.com/office/spreadsheetml/2009/9/ac" r="554" s="3" customFormat="true" x14ac:dyDescent="0.25">
      <c r="A554" s="397"/>
      <c r="B554" s="130"/>
      <c r="L554" s="130"/>
      <c r="V554" s="130"/>
      <c r="AF554" s="130"/>
      <c r="AP554" s="130"/>
      <c r="AZ554" s="130"/>
      <c r="BA554" s="130"/>
      <c r="BB554" s="130"/>
      <c r="BC554" s="130"/>
      <c r="BD554" s="130"/>
      <c r="BE554" s="130"/>
      <c r="BF554" s="130"/>
      <c r="BG554" s="130"/>
      <c r="BJ554" s="130"/>
      <c r="BT554" s="130"/>
      <c r="CD554" s="130"/>
      <c r="CN554" s="130"/>
      <c r="CX554" s="130"/>
      <c r="DH554" s="130"/>
      <c r="DR554" s="130"/>
      <c r="EB554" s="130"/>
      <c r="EL554" s="130"/>
      <c r="EV554" s="130"/>
      <c r="FF554" s="130"/>
      <c r="FP554" s="130"/>
      <c r="FZ554" s="130"/>
      <c r="GJ554" s="130"/>
      <c r="GT554" s="130"/>
      <c r="HD554" s="130"/>
      <c r="HN554" s="130"/>
      <c r="HX554" s="130"/>
      <c r="IH554" s="130"/>
    </row>
    <row xmlns:x14ac="http://schemas.microsoft.com/office/spreadsheetml/2009/9/ac" r="555" s="3" customFormat="true" x14ac:dyDescent="0.25">
      <c r="A555" s="397"/>
      <c r="B555" s="130"/>
      <c r="L555" s="130"/>
      <c r="V555" s="130"/>
      <c r="AF555" s="130"/>
      <c r="AP555" s="130"/>
      <c r="AZ555" s="130"/>
      <c r="BA555" s="130"/>
      <c r="BB555" s="130"/>
      <c r="BC555" s="130"/>
      <c r="BD555" s="130"/>
      <c r="BE555" s="130"/>
      <c r="BF555" s="130"/>
      <c r="BG555" s="130"/>
      <c r="BJ555" s="130"/>
      <c r="BT555" s="130"/>
      <c r="CD555" s="130"/>
      <c r="CN555" s="130"/>
      <c r="CX555" s="130"/>
      <c r="DH555" s="130"/>
      <c r="DR555" s="130"/>
      <c r="EB555" s="130"/>
      <c r="EL555" s="130"/>
      <c r="EV555" s="130"/>
      <c r="FF555" s="130"/>
      <c r="FP555" s="130"/>
      <c r="FZ555" s="130"/>
      <c r="GJ555" s="130"/>
      <c r="GT555" s="130"/>
      <c r="HD555" s="130"/>
      <c r="HN555" s="130"/>
      <c r="HX555" s="130"/>
      <c r="IH555" s="130"/>
    </row>
    <row xmlns:x14ac="http://schemas.microsoft.com/office/spreadsheetml/2009/9/ac" r="556" s="3" customFormat="true" x14ac:dyDescent="0.25">
      <c r="A556" s="397"/>
      <c r="B556" s="130"/>
      <c r="L556" s="130"/>
      <c r="V556" s="130"/>
      <c r="AF556" s="130"/>
      <c r="AP556" s="130"/>
      <c r="AZ556" s="130"/>
      <c r="BA556" s="130"/>
      <c r="BB556" s="130"/>
      <c r="BC556" s="130"/>
      <c r="BD556" s="130"/>
      <c r="BE556" s="130"/>
      <c r="BF556" s="130"/>
      <c r="BG556" s="130"/>
      <c r="BJ556" s="130"/>
      <c r="BT556" s="130"/>
      <c r="CD556" s="130"/>
      <c r="CN556" s="130"/>
      <c r="CX556" s="130"/>
      <c r="DH556" s="130"/>
      <c r="DR556" s="130"/>
      <c r="EB556" s="130"/>
      <c r="EL556" s="130"/>
      <c r="EV556" s="130"/>
      <c r="FF556" s="130"/>
      <c r="FP556" s="130"/>
      <c r="FZ556" s="130"/>
      <c r="GJ556" s="130"/>
      <c r="GT556" s="130"/>
      <c r="HD556" s="130"/>
      <c r="HN556" s="130"/>
      <c r="HX556" s="130"/>
      <c r="IH556" s="130"/>
    </row>
    <row xmlns:x14ac="http://schemas.microsoft.com/office/spreadsheetml/2009/9/ac" r="557" s="3" customFormat="true" x14ac:dyDescent="0.25">
      <c r="A557" s="397"/>
      <c r="B557" s="130"/>
      <c r="L557" s="130"/>
      <c r="V557" s="130"/>
      <c r="AF557" s="130"/>
      <c r="AP557" s="130"/>
      <c r="AZ557" s="130"/>
      <c r="BA557" s="130"/>
      <c r="BB557" s="130"/>
      <c r="BC557" s="130"/>
      <c r="BD557" s="130"/>
      <c r="BE557" s="130"/>
      <c r="BF557" s="130"/>
      <c r="BG557" s="130"/>
      <c r="BJ557" s="130"/>
      <c r="BT557" s="130"/>
      <c r="CD557" s="130"/>
      <c r="CN557" s="130"/>
      <c r="CX557" s="130"/>
      <c r="DH557" s="130"/>
      <c r="DR557" s="130"/>
      <c r="EB557" s="130"/>
      <c r="EL557" s="130"/>
      <c r="EV557" s="130"/>
      <c r="FF557" s="130"/>
      <c r="FP557" s="130"/>
      <c r="FZ557" s="130"/>
      <c r="GJ557" s="130"/>
      <c r="GT557" s="130"/>
      <c r="HD557" s="130"/>
      <c r="HN557" s="130"/>
      <c r="HX557" s="130"/>
      <c r="IH557" s="130"/>
    </row>
    <row xmlns:x14ac="http://schemas.microsoft.com/office/spreadsheetml/2009/9/ac" r="558" s="3" customFormat="true" x14ac:dyDescent="0.25">
      <c r="A558" s="397"/>
      <c r="B558" s="130"/>
      <c r="L558" s="130"/>
      <c r="V558" s="130"/>
      <c r="AF558" s="130"/>
      <c r="AP558" s="130"/>
      <c r="AZ558" s="130"/>
      <c r="BA558" s="130"/>
      <c r="BB558" s="130"/>
      <c r="BC558" s="130"/>
      <c r="BD558" s="130"/>
      <c r="BE558" s="130"/>
      <c r="BF558" s="130"/>
      <c r="BG558" s="130"/>
      <c r="BJ558" s="130"/>
      <c r="BT558" s="130"/>
      <c r="CD558" s="130"/>
      <c r="CN558" s="130"/>
      <c r="CX558" s="130"/>
      <c r="DH558" s="130"/>
      <c r="DR558" s="130"/>
      <c r="EB558" s="130"/>
      <c r="EL558" s="130"/>
      <c r="EV558" s="130"/>
      <c r="FF558" s="130"/>
      <c r="FP558" s="130"/>
      <c r="FZ558" s="130"/>
      <c r="GJ558" s="130"/>
      <c r="GT558" s="130"/>
      <c r="HD558" s="130"/>
      <c r="HN558" s="130"/>
      <c r="HX558" s="130"/>
      <c r="IH558" s="130"/>
    </row>
    <row xmlns:x14ac="http://schemas.microsoft.com/office/spreadsheetml/2009/9/ac" r="559" s="3" customFormat="true" x14ac:dyDescent="0.25">
      <c r="A559" s="397"/>
      <c r="B559" s="130"/>
      <c r="L559" s="130"/>
      <c r="V559" s="130"/>
      <c r="AF559" s="130"/>
      <c r="AP559" s="130"/>
      <c r="AZ559" s="130"/>
      <c r="BA559" s="130"/>
      <c r="BB559" s="130"/>
      <c r="BC559" s="130"/>
      <c r="BD559" s="130"/>
      <c r="BE559" s="130"/>
      <c r="BF559" s="130"/>
      <c r="BG559" s="130"/>
      <c r="BJ559" s="130"/>
      <c r="BT559" s="130"/>
      <c r="CD559" s="130"/>
      <c r="CN559" s="130"/>
      <c r="CX559" s="130"/>
      <c r="DH559" s="130"/>
      <c r="DR559" s="130"/>
      <c r="EB559" s="130"/>
      <c r="EL559" s="130"/>
      <c r="EV559" s="130"/>
      <c r="FF559" s="130"/>
      <c r="FP559" s="130"/>
      <c r="FZ559" s="130"/>
      <c r="GJ559" s="130"/>
      <c r="GT559" s="130"/>
      <c r="HD559" s="130"/>
      <c r="HN559" s="130"/>
      <c r="HX559" s="130"/>
      <c r="IH559" s="130"/>
    </row>
    <row xmlns:x14ac="http://schemas.microsoft.com/office/spreadsheetml/2009/9/ac" r="560" s="3" customFormat="true" x14ac:dyDescent="0.25">
      <c r="A560" s="397"/>
      <c r="B560" s="130"/>
      <c r="L560" s="130"/>
      <c r="V560" s="130"/>
      <c r="AF560" s="130"/>
      <c r="AP560" s="130"/>
      <c r="AZ560" s="130"/>
      <c r="BA560" s="130"/>
      <c r="BB560" s="130"/>
      <c r="BC560" s="130"/>
      <c r="BD560" s="130"/>
      <c r="BE560" s="130"/>
      <c r="BF560" s="130"/>
      <c r="BG560" s="130"/>
      <c r="BJ560" s="130"/>
      <c r="BT560" s="130"/>
      <c r="CD560" s="130"/>
      <c r="CN560" s="130"/>
      <c r="CX560" s="130"/>
      <c r="DH560" s="130"/>
      <c r="DR560" s="130"/>
      <c r="EB560" s="130"/>
      <c r="EL560" s="130"/>
      <c r="EV560" s="130"/>
      <c r="FF560" s="130"/>
      <c r="FP560" s="130"/>
      <c r="FZ560" s="130"/>
      <c r="GJ560" s="130"/>
      <c r="GT560" s="130"/>
      <c r="HD560" s="130"/>
      <c r="HN560" s="130"/>
      <c r="HX560" s="130"/>
      <c r="IH560" s="130"/>
    </row>
    <row xmlns:x14ac="http://schemas.microsoft.com/office/spreadsheetml/2009/9/ac" r="561" s="3" customFormat="true" x14ac:dyDescent="0.25">
      <c r="A561" s="397"/>
      <c r="B561" s="130"/>
      <c r="L561" s="130"/>
      <c r="V561" s="130"/>
      <c r="AF561" s="130"/>
      <c r="AP561" s="130"/>
      <c r="AZ561" s="130"/>
      <c r="BA561" s="130"/>
      <c r="BB561" s="130"/>
      <c r="BC561" s="130"/>
      <c r="BD561" s="130"/>
      <c r="BE561" s="130"/>
      <c r="BF561" s="130"/>
      <c r="BG561" s="130"/>
      <c r="BJ561" s="130"/>
      <c r="BT561" s="130"/>
      <c r="CD561" s="130"/>
      <c r="CN561" s="130"/>
      <c r="CX561" s="130"/>
      <c r="DH561" s="130"/>
      <c r="DR561" s="130"/>
      <c r="EB561" s="130"/>
      <c r="EL561" s="130"/>
      <c r="EV561" s="130"/>
      <c r="FF561" s="130"/>
      <c r="FP561" s="130"/>
      <c r="FZ561" s="130"/>
      <c r="GJ561" s="130"/>
      <c r="GT561" s="130"/>
      <c r="HD561" s="130"/>
      <c r="HN561" s="130"/>
      <c r="HX561" s="130"/>
      <c r="IH561" s="130"/>
    </row>
    <row xmlns:x14ac="http://schemas.microsoft.com/office/spreadsheetml/2009/9/ac" r="562" s="3" customFormat="true" x14ac:dyDescent="0.25">
      <c r="A562" s="397"/>
      <c r="B562" s="130"/>
      <c r="L562" s="130"/>
      <c r="V562" s="130"/>
      <c r="AF562" s="130"/>
      <c r="AP562" s="130"/>
      <c r="AZ562" s="130"/>
      <c r="BA562" s="130"/>
      <c r="BB562" s="130"/>
      <c r="BC562" s="130"/>
      <c r="BD562" s="130"/>
      <c r="BE562" s="130"/>
      <c r="BF562" s="130"/>
      <c r="BG562" s="130"/>
      <c r="BJ562" s="130"/>
      <c r="BT562" s="130"/>
      <c r="CD562" s="130"/>
      <c r="CN562" s="130"/>
      <c r="CX562" s="130"/>
      <c r="DH562" s="130"/>
      <c r="DR562" s="130"/>
      <c r="EB562" s="130"/>
      <c r="EL562" s="130"/>
      <c r="EV562" s="130"/>
      <c r="FF562" s="130"/>
      <c r="FP562" s="130"/>
      <c r="FZ562" s="130"/>
      <c r="GJ562" s="130"/>
      <c r="GT562" s="130"/>
      <c r="HD562" s="130"/>
      <c r="HN562" s="130"/>
      <c r="HX562" s="130"/>
      <c r="IH562" s="130"/>
    </row>
    <row xmlns:x14ac="http://schemas.microsoft.com/office/spreadsheetml/2009/9/ac" r="563" s="3" customFormat="true" x14ac:dyDescent="0.25">
      <c r="A563" s="397"/>
      <c r="B563" s="130"/>
      <c r="L563" s="130"/>
      <c r="V563" s="130"/>
      <c r="AF563" s="130"/>
      <c r="AP563" s="130"/>
      <c r="AZ563" s="130"/>
      <c r="BA563" s="130"/>
      <c r="BB563" s="130"/>
      <c r="BC563" s="130"/>
      <c r="BD563" s="130"/>
      <c r="BE563" s="130"/>
      <c r="BF563" s="130"/>
      <c r="BG563" s="130"/>
      <c r="BJ563" s="130"/>
      <c r="BT563" s="130"/>
      <c r="CD563" s="130"/>
      <c r="CN563" s="130"/>
      <c r="CX563" s="130"/>
      <c r="DH563" s="130"/>
      <c r="DR563" s="130"/>
      <c r="EB563" s="130"/>
      <c r="EL563" s="130"/>
      <c r="EV563" s="130"/>
      <c r="FF563" s="130"/>
      <c r="FP563" s="130"/>
      <c r="FZ563" s="130"/>
      <c r="GJ563" s="130"/>
      <c r="GT563" s="130"/>
      <c r="HD563" s="130"/>
      <c r="HN563" s="130"/>
      <c r="HX563" s="130"/>
      <c r="IH563" s="130"/>
    </row>
    <row xmlns:x14ac="http://schemas.microsoft.com/office/spreadsheetml/2009/9/ac" r="564" s="3" customFormat="true" x14ac:dyDescent="0.25">
      <c r="A564" s="397"/>
      <c r="B564" s="130"/>
      <c r="L564" s="130"/>
      <c r="V564" s="130"/>
      <c r="AF564" s="130"/>
      <c r="AP564" s="130"/>
      <c r="AZ564" s="130"/>
      <c r="BA564" s="130"/>
      <c r="BB564" s="130"/>
      <c r="BC564" s="130"/>
      <c r="BD564" s="130"/>
      <c r="BE564" s="130"/>
      <c r="BF564" s="130"/>
      <c r="BG564" s="130"/>
      <c r="BJ564" s="130"/>
      <c r="BT564" s="130"/>
      <c r="CD564" s="130"/>
      <c r="CN564" s="130"/>
      <c r="CX564" s="130"/>
      <c r="DH564" s="130"/>
      <c r="DR564" s="130"/>
      <c r="EB564" s="130"/>
      <c r="EL564" s="130"/>
      <c r="EV564" s="130"/>
      <c r="FF564" s="130"/>
      <c r="FP564" s="130"/>
      <c r="FZ564" s="130"/>
      <c r="GJ564" s="130"/>
      <c r="GT564" s="130"/>
      <c r="HD564" s="130"/>
      <c r="HN564" s="130"/>
      <c r="HX564" s="130"/>
      <c r="IH564" s="130"/>
    </row>
    <row xmlns:x14ac="http://schemas.microsoft.com/office/spreadsheetml/2009/9/ac" r="565" s="3" customFormat="true" x14ac:dyDescent="0.25">
      <c r="A565" s="397"/>
      <c r="B565" s="130"/>
      <c r="L565" s="130"/>
      <c r="V565" s="130"/>
      <c r="AF565" s="130"/>
      <c r="AP565" s="130"/>
      <c r="AZ565" s="130"/>
      <c r="BA565" s="130"/>
      <c r="BB565" s="130"/>
      <c r="BC565" s="130"/>
      <c r="BD565" s="130"/>
      <c r="BE565" s="130"/>
      <c r="BF565" s="130"/>
      <c r="BG565" s="130"/>
      <c r="BJ565" s="130"/>
      <c r="BT565" s="130"/>
      <c r="CD565" s="130"/>
      <c r="CN565" s="130"/>
      <c r="CX565" s="130"/>
      <c r="DH565" s="130"/>
      <c r="DR565" s="130"/>
      <c r="EB565" s="130"/>
      <c r="EL565" s="130"/>
      <c r="EV565" s="130"/>
      <c r="FF565" s="130"/>
      <c r="FP565" s="130"/>
      <c r="FZ565" s="130"/>
      <c r="GJ565" s="130"/>
      <c r="GT565" s="130"/>
      <c r="HD565" s="130"/>
      <c r="HN565" s="130"/>
      <c r="HX565" s="130"/>
      <c r="IH565" s="130"/>
    </row>
    <row xmlns:x14ac="http://schemas.microsoft.com/office/spreadsheetml/2009/9/ac" r="566" s="3" customFormat="true" x14ac:dyDescent="0.25">
      <c r="A566" s="397"/>
      <c r="B566" s="130"/>
      <c r="L566" s="130"/>
      <c r="V566" s="130"/>
      <c r="AF566" s="130"/>
      <c r="AP566" s="130"/>
      <c r="AZ566" s="130"/>
      <c r="BA566" s="130"/>
      <c r="BB566" s="130"/>
      <c r="BC566" s="130"/>
      <c r="BD566" s="130"/>
      <c r="BE566" s="130"/>
      <c r="BF566" s="130"/>
      <c r="BG566" s="130"/>
      <c r="BJ566" s="130"/>
      <c r="BT566" s="130"/>
      <c r="CD566" s="130"/>
      <c r="CN566" s="130"/>
      <c r="CX566" s="130"/>
      <c r="DH566" s="130"/>
      <c r="DR566" s="130"/>
      <c r="EB566" s="130"/>
      <c r="EL566" s="130"/>
      <c r="EV566" s="130"/>
      <c r="FF566" s="130"/>
      <c r="FP566" s="130"/>
      <c r="FZ566" s="130"/>
      <c r="GJ566" s="130"/>
      <c r="GT566" s="130"/>
      <c r="HD566" s="130"/>
      <c r="HN566" s="130"/>
      <c r="HX566" s="130"/>
      <c r="IH566" s="130"/>
    </row>
    <row xmlns:x14ac="http://schemas.microsoft.com/office/spreadsheetml/2009/9/ac" r="567" s="3" customFormat="true" x14ac:dyDescent="0.25">
      <c r="A567" s="397"/>
      <c r="B567" s="130"/>
      <c r="L567" s="130"/>
      <c r="V567" s="130"/>
      <c r="AF567" s="130"/>
      <c r="AP567" s="130"/>
      <c r="AZ567" s="130"/>
      <c r="BA567" s="130"/>
      <c r="BB567" s="130"/>
      <c r="BC567" s="130"/>
      <c r="BD567" s="130"/>
      <c r="BE567" s="130"/>
      <c r="BF567" s="130"/>
      <c r="BG567" s="130"/>
      <c r="BJ567" s="130"/>
      <c r="BT567" s="130"/>
      <c r="CD567" s="130"/>
      <c r="CN567" s="130"/>
      <c r="CX567" s="130"/>
      <c r="DH567" s="130"/>
      <c r="DR567" s="130"/>
      <c r="EB567" s="130"/>
      <c r="EL567" s="130"/>
      <c r="EV567" s="130"/>
      <c r="FF567" s="130"/>
      <c r="FP567" s="130"/>
      <c r="FZ567" s="130"/>
      <c r="GJ567" s="130"/>
      <c r="GT567" s="130"/>
      <c r="HD567" s="130"/>
      <c r="HN567" s="130"/>
      <c r="HX567" s="130"/>
      <c r="IH567" s="130"/>
    </row>
    <row xmlns:x14ac="http://schemas.microsoft.com/office/spreadsheetml/2009/9/ac" r="568" s="3" customFormat="true" x14ac:dyDescent="0.25">
      <c r="A568" s="397"/>
      <c r="B568" s="130"/>
      <c r="L568" s="130"/>
      <c r="V568" s="130"/>
      <c r="AF568" s="130"/>
      <c r="AP568" s="130"/>
      <c r="AZ568" s="130"/>
      <c r="BA568" s="130"/>
      <c r="BB568" s="130"/>
      <c r="BC568" s="130"/>
      <c r="BD568" s="130"/>
      <c r="BE568" s="130"/>
      <c r="BF568" s="130"/>
      <c r="BG568" s="130"/>
      <c r="BJ568" s="130"/>
      <c r="BT568" s="130"/>
      <c r="CD568" s="130"/>
      <c r="CN568" s="130"/>
      <c r="CX568" s="130"/>
      <c r="DH568" s="130"/>
      <c r="DR568" s="130"/>
      <c r="EB568" s="130"/>
      <c r="EL568" s="130"/>
      <c r="EV568" s="130"/>
      <c r="FF568" s="130"/>
      <c r="FP568" s="130"/>
      <c r="FZ568" s="130"/>
      <c r="GJ568" s="130"/>
      <c r="GT568" s="130"/>
      <c r="HD568" s="130"/>
      <c r="HN568" s="130"/>
      <c r="HX568" s="130"/>
      <c r="IH568" s="130"/>
    </row>
    <row xmlns:x14ac="http://schemas.microsoft.com/office/spreadsheetml/2009/9/ac" r="569" s="3" customFormat="true" x14ac:dyDescent="0.25">
      <c r="A569" s="397"/>
      <c r="B569" s="130"/>
      <c r="L569" s="130"/>
      <c r="V569" s="130"/>
      <c r="AF569" s="130"/>
      <c r="AP569" s="130"/>
      <c r="AZ569" s="130"/>
      <c r="BA569" s="130"/>
      <c r="BB569" s="130"/>
      <c r="BC569" s="130"/>
      <c r="BD569" s="130"/>
      <c r="BE569" s="130"/>
      <c r="BF569" s="130"/>
      <c r="BG569" s="130"/>
      <c r="BJ569" s="130"/>
      <c r="BT569" s="130"/>
      <c r="CD569" s="130"/>
      <c r="CN569" s="130"/>
      <c r="CX569" s="130"/>
      <c r="DH569" s="130"/>
      <c r="DR569" s="130"/>
      <c r="EB569" s="130"/>
      <c r="EL569" s="130"/>
      <c r="EV569" s="130"/>
      <c r="FF569" s="130"/>
      <c r="FP569" s="130"/>
      <c r="FZ569" s="130"/>
      <c r="GJ569" s="130"/>
      <c r="GT569" s="130"/>
      <c r="HD569" s="130"/>
      <c r="HN569" s="130"/>
      <c r="HX569" s="130"/>
      <c r="IH569" s="130"/>
    </row>
    <row xmlns:x14ac="http://schemas.microsoft.com/office/spreadsheetml/2009/9/ac" r="570" s="3" customFormat="true" x14ac:dyDescent="0.25">
      <c r="A570" s="397"/>
      <c r="B570" s="130"/>
      <c r="L570" s="130"/>
      <c r="V570" s="130"/>
      <c r="AF570" s="130"/>
      <c r="AP570" s="130"/>
      <c r="AZ570" s="130"/>
      <c r="BA570" s="130"/>
      <c r="BB570" s="130"/>
      <c r="BC570" s="130"/>
      <c r="BD570" s="130"/>
      <c r="BE570" s="130"/>
      <c r="BF570" s="130"/>
      <c r="BG570" s="130"/>
      <c r="BJ570" s="130"/>
      <c r="BT570" s="130"/>
      <c r="CD570" s="130"/>
      <c r="CN570" s="130"/>
      <c r="CX570" s="130"/>
      <c r="DH570" s="130"/>
      <c r="DR570" s="130"/>
      <c r="EB570" s="130"/>
      <c r="EL570" s="130"/>
      <c r="EV570" s="130"/>
      <c r="FF570" s="130"/>
      <c r="FP570" s="130"/>
      <c r="FZ570" s="130"/>
      <c r="GJ570" s="130"/>
      <c r="GT570" s="130"/>
      <c r="HD570" s="130"/>
      <c r="HN570" s="130"/>
      <c r="HX570" s="130"/>
      <c r="IH570" s="130"/>
    </row>
    <row xmlns:x14ac="http://schemas.microsoft.com/office/spreadsheetml/2009/9/ac" r="571" s="3" customFormat="true" x14ac:dyDescent="0.25">
      <c r="A571" s="397"/>
      <c r="B571" s="130"/>
      <c r="L571" s="130"/>
      <c r="V571" s="130"/>
      <c r="AF571" s="130"/>
      <c r="AP571" s="130"/>
      <c r="AZ571" s="130"/>
      <c r="BA571" s="130"/>
      <c r="BB571" s="130"/>
      <c r="BC571" s="130"/>
      <c r="BD571" s="130"/>
      <c r="BE571" s="130"/>
      <c r="BF571" s="130"/>
      <c r="BG571" s="130"/>
      <c r="BJ571" s="130"/>
      <c r="BT571" s="130"/>
      <c r="CD571" s="130"/>
      <c r="CN571" s="130"/>
      <c r="CX571" s="130"/>
      <c r="DH571" s="130"/>
      <c r="DR571" s="130"/>
      <c r="EB571" s="130"/>
      <c r="EL571" s="130"/>
      <c r="EV571" s="130"/>
      <c r="FF571" s="130"/>
      <c r="FP571" s="130"/>
      <c r="FZ571" s="130"/>
      <c r="GJ571" s="130"/>
      <c r="GT571" s="130"/>
      <c r="HD571" s="130"/>
      <c r="HN571" s="130"/>
      <c r="HX571" s="130"/>
      <c r="IH571" s="130"/>
    </row>
    <row xmlns:x14ac="http://schemas.microsoft.com/office/spreadsheetml/2009/9/ac" r="572" s="3" customFormat="true" x14ac:dyDescent="0.25">
      <c r="A572" s="397"/>
      <c r="B572" s="130"/>
      <c r="L572" s="130"/>
      <c r="V572" s="130"/>
      <c r="AF572" s="130"/>
      <c r="AP572" s="130"/>
      <c r="AZ572" s="130"/>
      <c r="BA572" s="130"/>
      <c r="BB572" s="130"/>
      <c r="BC572" s="130"/>
      <c r="BD572" s="130"/>
      <c r="BE572" s="130"/>
      <c r="BF572" s="130"/>
      <c r="BG572" s="130"/>
      <c r="BJ572" s="130"/>
      <c r="BT572" s="130"/>
      <c r="CD572" s="130"/>
      <c r="CN572" s="130"/>
      <c r="CX572" s="130"/>
      <c r="DH572" s="130"/>
      <c r="DR572" s="130"/>
      <c r="EB572" s="130"/>
      <c r="EL572" s="130"/>
      <c r="EV572" s="130"/>
      <c r="FF572" s="130"/>
      <c r="FP572" s="130"/>
      <c r="FZ572" s="130"/>
      <c r="GJ572" s="130"/>
      <c r="GT572" s="130"/>
      <c r="HD572" s="130"/>
      <c r="HN572" s="130"/>
      <c r="HX572" s="130"/>
      <c r="IH572" s="130"/>
    </row>
    <row xmlns:x14ac="http://schemas.microsoft.com/office/spreadsheetml/2009/9/ac" r="573" s="3" customFormat="true" x14ac:dyDescent="0.25">
      <c r="A573" s="397"/>
      <c r="B573" s="130"/>
      <c r="L573" s="130"/>
      <c r="V573" s="130"/>
      <c r="AF573" s="130"/>
      <c r="AP573" s="130"/>
      <c r="AZ573" s="130"/>
      <c r="BA573" s="130"/>
      <c r="BB573" s="130"/>
      <c r="BC573" s="130"/>
      <c r="BD573" s="130"/>
      <c r="BE573" s="130"/>
      <c r="BF573" s="130"/>
      <c r="BG573" s="130"/>
      <c r="BJ573" s="130"/>
      <c r="BT573" s="130"/>
      <c r="CD573" s="130"/>
      <c r="CN573" s="130"/>
      <c r="CX573" s="130"/>
      <c r="DH573" s="130"/>
      <c r="DR573" s="130"/>
      <c r="EB573" s="130"/>
      <c r="EL573" s="130"/>
      <c r="EV573" s="130"/>
      <c r="FF573" s="130"/>
      <c r="FP573" s="130"/>
      <c r="FZ573" s="130"/>
      <c r="GJ573" s="130"/>
      <c r="GT573" s="130"/>
      <c r="HD573" s="130"/>
      <c r="HN573" s="130"/>
      <c r="HX573" s="130"/>
      <c r="IH573" s="130"/>
    </row>
    <row xmlns:x14ac="http://schemas.microsoft.com/office/spreadsheetml/2009/9/ac" r="574" s="3" customFormat="true" x14ac:dyDescent="0.25">
      <c r="A574" s="397"/>
      <c r="B574" s="130"/>
      <c r="L574" s="130"/>
      <c r="V574" s="130"/>
      <c r="AF574" s="130"/>
      <c r="AP574" s="130"/>
      <c r="AZ574" s="130"/>
      <c r="BA574" s="130"/>
      <c r="BB574" s="130"/>
      <c r="BC574" s="130"/>
      <c r="BD574" s="130"/>
      <c r="BE574" s="130"/>
      <c r="BF574" s="130"/>
      <c r="BG574" s="130"/>
      <c r="BJ574" s="130"/>
      <c r="BT574" s="130"/>
      <c r="CD574" s="130"/>
      <c r="CN574" s="130"/>
      <c r="CX574" s="130"/>
      <c r="DH574" s="130"/>
      <c r="DR574" s="130"/>
      <c r="EB574" s="130"/>
      <c r="EL574" s="130"/>
      <c r="EV574" s="130"/>
      <c r="FF574" s="130"/>
      <c r="FP574" s="130"/>
      <c r="FZ574" s="130"/>
      <c r="GJ574" s="130"/>
      <c r="GT574" s="130"/>
      <c r="HD574" s="130"/>
      <c r="HN574" s="130"/>
      <c r="HX574" s="130"/>
      <c r="IH574" s="130"/>
    </row>
    <row xmlns:x14ac="http://schemas.microsoft.com/office/spreadsheetml/2009/9/ac" r="575" s="3" customFormat="true" x14ac:dyDescent="0.25">
      <c r="A575" s="397"/>
      <c r="B575" s="130"/>
      <c r="L575" s="130"/>
      <c r="V575" s="130"/>
      <c r="AF575" s="130"/>
      <c r="AP575" s="130"/>
      <c r="AZ575" s="130"/>
      <c r="BA575" s="130"/>
      <c r="BB575" s="130"/>
      <c r="BC575" s="130"/>
      <c r="BD575" s="130"/>
      <c r="BE575" s="130"/>
      <c r="BF575" s="130"/>
      <c r="BG575" s="130"/>
      <c r="BJ575" s="130"/>
      <c r="BT575" s="130"/>
      <c r="CD575" s="130"/>
      <c r="CN575" s="130"/>
      <c r="CX575" s="130"/>
      <c r="DH575" s="130"/>
      <c r="DR575" s="130"/>
      <c r="EB575" s="130"/>
      <c r="EL575" s="130"/>
      <c r="EV575" s="130"/>
      <c r="FF575" s="130"/>
      <c r="FP575" s="130"/>
      <c r="FZ575" s="130"/>
      <c r="GJ575" s="130"/>
      <c r="GT575" s="130"/>
      <c r="HD575" s="130"/>
      <c r="HN575" s="130"/>
      <c r="HX575" s="130"/>
      <c r="IH575" s="130"/>
    </row>
    <row xmlns:x14ac="http://schemas.microsoft.com/office/spreadsheetml/2009/9/ac" r="576" s="3" customFormat="true" x14ac:dyDescent="0.25">
      <c r="A576" s="397"/>
      <c r="B576" s="130"/>
      <c r="L576" s="130"/>
      <c r="V576" s="130"/>
      <c r="AF576" s="130"/>
      <c r="AP576" s="130"/>
      <c r="AZ576" s="130"/>
      <c r="BA576" s="130"/>
      <c r="BB576" s="130"/>
      <c r="BC576" s="130"/>
      <c r="BD576" s="130"/>
      <c r="BE576" s="130"/>
      <c r="BF576" s="130"/>
      <c r="BG576" s="130"/>
      <c r="BJ576" s="130"/>
      <c r="BT576" s="130"/>
      <c r="CD576" s="130"/>
      <c r="CN576" s="130"/>
      <c r="CX576" s="130"/>
      <c r="DH576" s="130"/>
      <c r="DR576" s="130"/>
      <c r="EB576" s="130"/>
      <c r="EL576" s="130"/>
      <c r="EV576" s="130"/>
      <c r="FF576" s="130"/>
      <c r="FP576" s="130"/>
      <c r="FZ576" s="130"/>
      <c r="GJ576" s="130"/>
      <c r="GT576" s="130"/>
      <c r="HD576" s="130"/>
      <c r="HN576" s="130"/>
      <c r="HX576" s="130"/>
      <c r="IH576" s="130"/>
    </row>
    <row xmlns:x14ac="http://schemas.microsoft.com/office/spreadsheetml/2009/9/ac" r="577" s="3" customFormat="true" x14ac:dyDescent="0.25">
      <c r="A577" s="397"/>
      <c r="B577" s="130"/>
      <c r="L577" s="130"/>
      <c r="V577" s="130"/>
      <c r="AF577" s="130"/>
      <c r="AP577" s="130"/>
      <c r="AZ577" s="130"/>
      <c r="BA577" s="130"/>
      <c r="BB577" s="130"/>
      <c r="BC577" s="130"/>
      <c r="BD577" s="130"/>
      <c r="BE577" s="130"/>
      <c r="BF577" s="130"/>
      <c r="BG577" s="130"/>
      <c r="BJ577" s="130"/>
      <c r="BT577" s="130"/>
      <c r="CD577" s="130"/>
      <c r="CN577" s="130"/>
      <c r="CX577" s="130"/>
      <c r="DH577" s="130"/>
      <c r="DR577" s="130"/>
      <c r="EB577" s="130"/>
      <c r="EL577" s="130"/>
      <c r="EV577" s="130"/>
      <c r="FF577" s="130"/>
      <c r="FP577" s="130"/>
      <c r="FZ577" s="130"/>
      <c r="GJ577" s="130"/>
      <c r="GT577" s="130"/>
      <c r="HD577" s="130"/>
      <c r="HN577" s="130"/>
      <c r="HX577" s="130"/>
      <c r="IH577" s="130"/>
    </row>
    <row xmlns:x14ac="http://schemas.microsoft.com/office/spreadsheetml/2009/9/ac" r="578" s="3" customFormat="true" x14ac:dyDescent="0.25">
      <c r="A578" s="397"/>
      <c r="B578" s="130"/>
      <c r="L578" s="130"/>
      <c r="V578" s="130"/>
      <c r="AF578" s="130"/>
      <c r="AP578" s="130"/>
      <c r="AZ578" s="130"/>
      <c r="BA578" s="130"/>
      <c r="BB578" s="130"/>
      <c r="BC578" s="130"/>
      <c r="BD578" s="130"/>
      <c r="BE578" s="130"/>
      <c r="BF578" s="130"/>
      <c r="BG578" s="130"/>
      <c r="BJ578" s="130"/>
      <c r="BT578" s="130"/>
      <c r="CD578" s="130"/>
      <c r="CN578" s="130"/>
      <c r="CX578" s="130"/>
      <c r="DH578" s="130"/>
      <c r="DR578" s="130"/>
      <c r="EB578" s="130"/>
      <c r="EL578" s="130"/>
      <c r="EV578" s="130"/>
      <c r="FF578" s="130"/>
      <c r="FP578" s="130"/>
      <c r="FZ578" s="130"/>
      <c r="GJ578" s="130"/>
      <c r="GT578" s="130"/>
      <c r="HD578" s="130"/>
      <c r="HN578" s="130"/>
      <c r="HX578" s="130"/>
      <c r="IH578" s="130"/>
    </row>
    <row xmlns:x14ac="http://schemas.microsoft.com/office/spreadsheetml/2009/9/ac" r="579" s="3" customFormat="true" x14ac:dyDescent="0.25">
      <c r="A579" s="397"/>
      <c r="B579" s="130"/>
      <c r="L579" s="130"/>
      <c r="V579" s="130"/>
      <c r="AF579" s="130"/>
      <c r="AP579" s="130"/>
      <c r="AZ579" s="130"/>
      <c r="BA579" s="130"/>
      <c r="BB579" s="130"/>
      <c r="BC579" s="130"/>
      <c r="BD579" s="130"/>
      <c r="BE579" s="130"/>
      <c r="BF579" s="130"/>
      <c r="BG579" s="130"/>
      <c r="BJ579" s="130"/>
      <c r="BT579" s="130"/>
      <c r="CD579" s="130"/>
      <c r="CN579" s="130"/>
      <c r="CX579" s="130"/>
      <c r="DH579" s="130"/>
      <c r="DR579" s="130"/>
      <c r="EB579" s="130"/>
      <c r="EL579" s="130"/>
      <c r="EV579" s="130"/>
      <c r="FF579" s="130"/>
      <c r="FP579" s="130"/>
      <c r="FZ579" s="130"/>
      <c r="GJ579" s="130"/>
      <c r="GT579" s="130"/>
      <c r="HD579" s="130"/>
      <c r="HN579" s="130"/>
      <c r="HX579" s="130"/>
      <c r="IH579" s="130"/>
    </row>
    <row xmlns:x14ac="http://schemas.microsoft.com/office/spreadsheetml/2009/9/ac" r="580" s="3" customFormat="true" x14ac:dyDescent="0.25">
      <c r="A580" s="397"/>
      <c r="B580" s="130"/>
      <c r="L580" s="130"/>
      <c r="V580" s="130"/>
      <c r="AF580" s="130"/>
      <c r="AP580" s="130"/>
      <c r="AZ580" s="130"/>
      <c r="BA580" s="130"/>
      <c r="BB580" s="130"/>
      <c r="BC580" s="130"/>
      <c r="BD580" s="130"/>
      <c r="BE580" s="130"/>
      <c r="BF580" s="130"/>
      <c r="BG580" s="130"/>
      <c r="BJ580" s="130"/>
      <c r="BT580" s="130"/>
      <c r="CD580" s="130"/>
      <c r="CN580" s="130"/>
      <c r="CX580" s="130"/>
      <c r="DH580" s="130"/>
      <c r="DR580" s="130"/>
      <c r="EB580" s="130"/>
      <c r="EL580" s="130"/>
      <c r="EV580" s="130"/>
      <c r="FF580" s="130"/>
      <c r="FP580" s="130"/>
      <c r="FZ580" s="130"/>
      <c r="GJ580" s="130"/>
      <c r="GT580" s="130"/>
      <c r="HD580" s="130"/>
      <c r="HN580" s="130"/>
      <c r="HX580" s="130"/>
      <c r="IH580" s="130"/>
    </row>
    <row xmlns:x14ac="http://schemas.microsoft.com/office/spreadsheetml/2009/9/ac" r="581" s="3" customFormat="true" x14ac:dyDescent="0.25">
      <c r="A581" s="397"/>
      <c r="B581" s="130"/>
      <c r="L581" s="130"/>
      <c r="V581" s="130"/>
      <c r="AF581" s="130"/>
      <c r="AP581" s="130"/>
      <c r="AZ581" s="130"/>
      <c r="BA581" s="130"/>
      <c r="BB581" s="130"/>
      <c r="BC581" s="130"/>
      <c r="BD581" s="130"/>
      <c r="BE581" s="130"/>
      <c r="BF581" s="130"/>
      <c r="BG581" s="130"/>
      <c r="BJ581" s="130"/>
      <c r="BT581" s="130"/>
      <c r="CD581" s="130"/>
      <c r="CN581" s="130"/>
      <c r="CX581" s="130"/>
      <c r="DH581" s="130"/>
      <c r="DR581" s="130"/>
      <c r="EB581" s="130"/>
      <c r="EL581" s="130"/>
      <c r="EV581" s="130"/>
      <c r="FF581" s="130"/>
      <c r="FP581" s="130"/>
      <c r="FZ581" s="130"/>
      <c r="GJ581" s="130"/>
      <c r="GT581" s="130"/>
      <c r="HD581" s="130"/>
      <c r="HN581" s="130"/>
      <c r="HX581" s="130"/>
      <c r="IH581" s="130"/>
    </row>
    <row xmlns:x14ac="http://schemas.microsoft.com/office/spreadsheetml/2009/9/ac" r="582" s="3" customFormat="true" x14ac:dyDescent="0.25">
      <c r="A582" s="397"/>
      <c r="B582" s="130"/>
      <c r="L582" s="130"/>
      <c r="V582" s="130"/>
      <c r="AF582" s="130"/>
      <c r="AP582" s="130"/>
      <c r="AZ582" s="130"/>
      <c r="BA582" s="130"/>
      <c r="BB582" s="130"/>
      <c r="BC582" s="130"/>
      <c r="BD582" s="130"/>
      <c r="BE582" s="130"/>
      <c r="BF582" s="130"/>
      <c r="BG582" s="130"/>
      <c r="BJ582" s="130"/>
      <c r="BT582" s="130"/>
      <c r="CD582" s="130"/>
      <c r="CN582" s="130"/>
      <c r="CX582" s="130"/>
      <c r="DH582" s="130"/>
      <c r="DR582" s="130"/>
      <c r="EB582" s="130"/>
      <c r="EL582" s="130"/>
      <c r="EV582" s="130"/>
      <c r="FF582" s="130"/>
      <c r="FP582" s="130"/>
      <c r="FZ582" s="130"/>
      <c r="GJ582" s="130"/>
      <c r="GT582" s="130"/>
      <c r="HD582" s="130"/>
      <c r="HN582" s="130"/>
      <c r="HX582" s="130"/>
      <c r="IH582" s="130"/>
    </row>
    <row xmlns:x14ac="http://schemas.microsoft.com/office/spreadsheetml/2009/9/ac" r="583" s="3" customFormat="true" x14ac:dyDescent="0.25">
      <c r="A583" s="397"/>
      <c r="B583" s="130"/>
      <c r="L583" s="130"/>
      <c r="V583" s="130"/>
      <c r="AF583" s="130"/>
      <c r="AP583" s="130"/>
      <c r="AZ583" s="130"/>
      <c r="BA583" s="130"/>
      <c r="BB583" s="130"/>
      <c r="BC583" s="130"/>
      <c r="BD583" s="130"/>
      <c r="BE583" s="130"/>
      <c r="BF583" s="130"/>
      <c r="BG583" s="130"/>
      <c r="BJ583" s="130"/>
      <c r="BT583" s="130"/>
      <c r="CD583" s="130"/>
      <c r="CN583" s="130"/>
      <c r="CX583" s="130"/>
      <c r="DH583" s="130"/>
      <c r="DR583" s="130"/>
      <c r="EB583" s="130"/>
      <c r="EL583" s="130"/>
      <c r="EV583" s="130"/>
      <c r="FF583" s="130"/>
      <c r="FP583" s="130"/>
      <c r="FZ583" s="130"/>
      <c r="GJ583" s="130"/>
      <c r="GT583" s="130"/>
      <c r="HD583" s="130"/>
      <c r="HN583" s="130"/>
      <c r="HX583" s="130"/>
      <c r="IH583" s="130"/>
    </row>
    <row xmlns:x14ac="http://schemas.microsoft.com/office/spreadsheetml/2009/9/ac" r="584" s="3" customFormat="true" x14ac:dyDescent="0.25">
      <c r="A584" s="397"/>
      <c r="B584" s="130"/>
      <c r="L584" s="130"/>
      <c r="V584" s="130"/>
      <c r="AF584" s="130"/>
      <c r="AP584" s="130"/>
      <c r="AZ584" s="130"/>
      <c r="BA584" s="130"/>
      <c r="BB584" s="130"/>
      <c r="BC584" s="130"/>
      <c r="BD584" s="130"/>
      <c r="BE584" s="130"/>
      <c r="BF584" s="130"/>
      <c r="BG584" s="130"/>
      <c r="BJ584" s="130"/>
      <c r="BT584" s="130"/>
      <c r="CD584" s="130"/>
      <c r="CN584" s="130"/>
      <c r="CX584" s="130"/>
      <c r="DH584" s="130"/>
      <c r="DR584" s="130"/>
      <c r="EB584" s="130"/>
      <c r="EL584" s="130"/>
      <c r="EV584" s="130"/>
      <c r="FF584" s="130"/>
      <c r="FP584" s="130"/>
      <c r="FZ584" s="130"/>
      <c r="GJ584" s="130"/>
      <c r="GT584" s="130"/>
      <c r="HD584" s="130"/>
      <c r="HN584" s="130"/>
      <c r="HX584" s="130"/>
      <c r="IH584" s="130"/>
    </row>
    <row xmlns:x14ac="http://schemas.microsoft.com/office/spreadsheetml/2009/9/ac" r="585" s="3" customFormat="true" x14ac:dyDescent="0.25">
      <c r="A585" s="397"/>
      <c r="B585" s="130"/>
      <c r="L585" s="130"/>
      <c r="V585" s="130"/>
      <c r="AF585" s="130"/>
      <c r="AP585" s="130"/>
      <c r="AZ585" s="130"/>
      <c r="BA585" s="130"/>
      <c r="BB585" s="130"/>
      <c r="BC585" s="130"/>
      <c r="BD585" s="130"/>
      <c r="BE585" s="130"/>
      <c r="BF585" s="130"/>
      <c r="BG585" s="130"/>
      <c r="BJ585" s="130"/>
      <c r="BT585" s="130"/>
      <c r="CD585" s="130"/>
      <c r="CN585" s="130"/>
      <c r="CX585" s="130"/>
      <c r="DH585" s="130"/>
      <c r="DR585" s="130"/>
      <c r="EB585" s="130"/>
      <c r="EL585" s="130"/>
      <c r="EV585" s="130"/>
      <c r="FF585" s="130"/>
      <c r="FP585" s="130"/>
      <c r="FZ585" s="130"/>
      <c r="GJ585" s="130"/>
      <c r="GT585" s="130"/>
      <c r="HD585" s="130"/>
      <c r="HN585" s="130"/>
      <c r="HX585" s="130"/>
      <c r="IH585" s="130"/>
    </row>
    <row xmlns:x14ac="http://schemas.microsoft.com/office/spreadsheetml/2009/9/ac" r="586" s="3" customFormat="true" x14ac:dyDescent="0.25">
      <c r="A586" s="397"/>
      <c r="B586" s="130"/>
      <c r="L586" s="130"/>
      <c r="V586" s="130"/>
      <c r="AF586" s="130"/>
      <c r="AP586" s="130"/>
      <c r="AZ586" s="130"/>
      <c r="BA586" s="130"/>
      <c r="BB586" s="130"/>
      <c r="BC586" s="130"/>
      <c r="BD586" s="130"/>
      <c r="BE586" s="130"/>
      <c r="BF586" s="130"/>
      <c r="BG586" s="130"/>
      <c r="BJ586" s="130"/>
      <c r="BT586" s="130"/>
      <c r="CD586" s="130"/>
      <c r="CN586" s="130"/>
      <c r="CX586" s="130"/>
      <c r="DH586" s="130"/>
      <c r="DR586" s="130"/>
      <c r="EB586" s="130"/>
      <c r="EL586" s="130"/>
      <c r="EV586" s="130"/>
      <c r="FF586" s="130"/>
      <c r="FP586" s="130"/>
      <c r="FZ586" s="130"/>
      <c r="GJ586" s="130"/>
      <c r="GT586" s="130"/>
      <c r="HD586" s="130"/>
      <c r="HN586" s="130"/>
      <c r="HX586" s="130"/>
      <c r="IH586" s="130"/>
    </row>
    <row xmlns:x14ac="http://schemas.microsoft.com/office/spreadsheetml/2009/9/ac" r="587" s="3" customFormat="true" x14ac:dyDescent="0.25">
      <c r="A587" s="397"/>
      <c r="B587" s="130"/>
      <c r="L587" s="130"/>
      <c r="V587" s="130"/>
      <c r="AF587" s="130"/>
      <c r="AP587" s="130"/>
      <c r="AZ587" s="130"/>
      <c r="BA587" s="130"/>
      <c r="BB587" s="130"/>
      <c r="BC587" s="130"/>
      <c r="BD587" s="130"/>
      <c r="BE587" s="130"/>
      <c r="BF587" s="130"/>
      <c r="BG587" s="130"/>
      <c r="BJ587" s="130"/>
      <c r="BT587" s="130"/>
      <c r="CD587" s="130"/>
      <c r="CN587" s="130"/>
      <c r="CX587" s="130"/>
      <c r="DH587" s="130"/>
      <c r="DR587" s="130"/>
      <c r="EB587" s="130"/>
      <c r="EL587" s="130"/>
      <c r="EV587" s="130"/>
      <c r="FF587" s="130"/>
      <c r="FP587" s="130"/>
      <c r="FZ587" s="130"/>
      <c r="GJ587" s="130"/>
      <c r="GT587" s="130"/>
      <c r="HD587" s="130"/>
      <c r="HN587" s="130"/>
      <c r="HX587" s="130"/>
      <c r="IH587" s="130"/>
    </row>
    <row xmlns:x14ac="http://schemas.microsoft.com/office/spreadsheetml/2009/9/ac" r="588" s="3" customFormat="true" x14ac:dyDescent="0.25">
      <c r="A588" s="397"/>
      <c r="B588" s="130"/>
      <c r="L588" s="130"/>
      <c r="V588" s="130"/>
      <c r="AF588" s="130"/>
      <c r="AP588" s="130"/>
      <c r="AZ588" s="130"/>
      <c r="BA588" s="130"/>
      <c r="BB588" s="130"/>
      <c r="BC588" s="130"/>
      <c r="BD588" s="130"/>
      <c r="BE588" s="130"/>
      <c r="BF588" s="130"/>
      <c r="BG588" s="130"/>
      <c r="BJ588" s="130"/>
      <c r="BT588" s="130"/>
      <c r="CD588" s="130"/>
      <c r="CN588" s="130"/>
      <c r="CX588" s="130"/>
      <c r="DH588" s="130"/>
      <c r="DR588" s="130"/>
      <c r="EB588" s="130"/>
      <c r="EL588" s="130"/>
      <c r="EV588" s="130"/>
      <c r="FF588" s="130"/>
      <c r="FP588" s="130"/>
      <c r="FZ588" s="130"/>
      <c r="GJ588" s="130"/>
      <c r="GT588" s="130"/>
      <c r="HD588" s="130"/>
      <c r="HN588" s="130"/>
      <c r="HX588" s="130"/>
      <c r="IH588" s="130"/>
    </row>
    <row xmlns:x14ac="http://schemas.microsoft.com/office/spreadsheetml/2009/9/ac" r="589" s="3" customFormat="true" x14ac:dyDescent="0.25">
      <c r="A589" s="397"/>
      <c r="B589" s="130"/>
      <c r="L589" s="130"/>
      <c r="V589" s="130"/>
      <c r="AF589" s="130"/>
      <c r="AP589" s="130"/>
      <c r="AZ589" s="130"/>
      <c r="BA589" s="130"/>
      <c r="BB589" s="130"/>
      <c r="BC589" s="130"/>
      <c r="BD589" s="130"/>
      <c r="BE589" s="130"/>
      <c r="BF589" s="130"/>
      <c r="BG589" s="130"/>
      <c r="BJ589" s="130"/>
      <c r="BT589" s="130"/>
      <c r="CD589" s="130"/>
      <c r="CN589" s="130"/>
      <c r="CX589" s="130"/>
      <c r="DH589" s="130"/>
      <c r="DR589" s="130"/>
      <c r="EB589" s="130"/>
      <c r="EL589" s="130"/>
      <c r="EV589" s="130"/>
      <c r="FF589" s="130"/>
      <c r="FP589" s="130"/>
      <c r="FZ589" s="130"/>
      <c r="GJ589" s="130"/>
      <c r="GT589" s="130"/>
      <c r="HD589" s="130"/>
      <c r="HN589" s="130"/>
      <c r="HX589" s="130"/>
      <c r="IH589" s="130"/>
    </row>
    <row xmlns:x14ac="http://schemas.microsoft.com/office/spreadsheetml/2009/9/ac" r="590" s="3" customFormat="true" x14ac:dyDescent="0.25">
      <c r="A590" s="397"/>
      <c r="B590" s="130"/>
      <c r="L590" s="130"/>
      <c r="V590" s="130"/>
      <c r="AF590" s="130"/>
      <c r="AP590" s="130"/>
      <c r="AZ590" s="130"/>
      <c r="BA590" s="130"/>
      <c r="BB590" s="130"/>
      <c r="BC590" s="130"/>
      <c r="BD590" s="130"/>
      <c r="BE590" s="130"/>
      <c r="BF590" s="130"/>
      <c r="BG590" s="130"/>
      <c r="BJ590" s="130"/>
      <c r="BT590" s="130"/>
      <c r="CD590" s="130"/>
      <c r="CN590" s="130"/>
      <c r="CX590" s="130"/>
      <c r="DH590" s="130"/>
      <c r="DR590" s="130"/>
      <c r="EB590" s="130"/>
      <c r="EL590" s="130"/>
      <c r="EV590" s="130"/>
      <c r="FF590" s="130"/>
      <c r="FP590" s="130"/>
      <c r="FZ590" s="130"/>
      <c r="GJ590" s="130"/>
      <c r="GT590" s="130"/>
      <c r="HD590" s="130"/>
      <c r="HN590" s="130"/>
      <c r="HX590" s="130"/>
      <c r="IH590" s="130"/>
    </row>
    <row xmlns:x14ac="http://schemas.microsoft.com/office/spreadsheetml/2009/9/ac" r="591" s="3" customFormat="true" x14ac:dyDescent="0.25">
      <c r="A591" s="397"/>
      <c r="B591" s="130"/>
      <c r="L591" s="130"/>
      <c r="V591" s="130"/>
      <c r="AF591" s="130"/>
      <c r="AP591" s="130"/>
      <c r="AZ591" s="130"/>
      <c r="BA591" s="130"/>
      <c r="BB591" s="130"/>
      <c r="BC591" s="130"/>
      <c r="BD591" s="130"/>
      <c r="BE591" s="130"/>
      <c r="BF591" s="130"/>
      <c r="BG591" s="130"/>
      <c r="BJ591" s="130"/>
      <c r="BT591" s="130"/>
      <c r="CD591" s="130"/>
      <c r="CN591" s="130"/>
      <c r="CX591" s="130"/>
      <c r="DH591" s="130"/>
      <c r="DR591" s="130"/>
      <c r="EB591" s="130"/>
      <c r="EL591" s="130"/>
      <c r="EV591" s="130"/>
      <c r="FF591" s="130"/>
      <c r="FP591" s="130"/>
      <c r="FZ591" s="130"/>
      <c r="GJ591" s="130"/>
      <c r="GT591" s="130"/>
      <c r="HD591" s="130"/>
      <c r="HN591" s="130"/>
      <c r="HX591" s="130"/>
      <c r="IH591" s="130"/>
    </row>
    <row xmlns:x14ac="http://schemas.microsoft.com/office/spreadsheetml/2009/9/ac" r="592" s="3" customFormat="true" x14ac:dyDescent="0.25">
      <c r="A592" s="397"/>
      <c r="B592" s="130"/>
      <c r="L592" s="130"/>
      <c r="V592" s="130"/>
      <c r="AF592" s="130"/>
      <c r="AP592" s="130"/>
      <c r="AZ592" s="130"/>
      <c r="BA592" s="130"/>
      <c r="BB592" s="130"/>
      <c r="BC592" s="130"/>
      <c r="BD592" s="130"/>
      <c r="BE592" s="130"/>
      <c r="BF592" s="130"/>
      <c r="BG592" s="130"/>
      <c r="BJ592" s="130"/>
      <c r="BT592" s="130"/>
      <c r="CD592" s="130"/>
      <c r="CN592" s="130"/>
      <c r="CX592" s="130"/>
      <c r="DH592" s="130"/>
      <c r="DR592" s="130"/>
      <c r="EB592" s="130"/>
      <c r="EL592" s="130"/>
      <c r="EV592" s="130"/>
      <c r="FF592" s="130"/>
      <c r="FP592" s="130"/>
      <c r="FZ592" s="130"/>
      <c r="GJ592" s="130"/>
      <c r="GT592" s="130"/>
      <c r="HD592" s="130"/>
      <c r="HN592" s="130"/>
      <c r="HX592" s="130"/>
      <c r="IH592" s="130"/>
    </row>
    <row xmlns:x14ac="http://schemas.microsoft.com/office/spreadsheetml/2009/9/ac" r="593" s="3" customFormat="true" x14ac:dyDescent="0.25">
      <c r="A593" s="397"/>
      <c r="B593" s="130"/>
      <c r="L593" s="130"/>
      <c r="V593" s="130"/>
      <c r="AF593" s="130"/>
      <c r="AP593" s="130"/>
      <c r="AZ593" s="130"/>
      <c r="BA593" s="130"/>
      <c r="BB593" s="130"/>
      <c r="BC593" s="130"/>
      <c r="BD593" s="130"/>
      <c r="BE593" s="130"/>
      <c r="BF593" s="130"/>
      <c r="BG593" s="130"/>
      <c r="BJ593" s="130"/>
      <c r="BT593" s="130"/>
      <c r="CD593" s="130"/>
      <c r="CN593" s="130"/>
      <c r="CX593" s="130"/>
      <c r="DH593" s="130"/>
      <c r="DR593" s="130"/>
      <c r="EB593" s="130"/>
      <c r="EL593" s="130"/>
      <c r="EV593" s="130"/>
      <c r="FF593" s="130"/>
      <c r="FP593" s="130"/>
      <c r="FZ593" s="130"/>
      <c r="GJ593" s="130"/>
      <c r="GT593" s="130"/>
      <c r="HD593" s="130"/>
      <c r="HN593" s="130"/>
      <c r="HX593" s="130"/>
      <c r="IH593" s="130"/>
    </row>
    <row xmlns:x14ac="http://schemas.microsoft.com/office/spreadsheetml/2009/9/ac" r="594" s="3" customFormat="true" x14ac:dyDescent="0.25">
      <c r="A594" s="397"/>
      <c r="B594" s="130"/>
      <c r="L594" s="130"/>
      <c r="V594" s="130"/>
      <c r="AF594" s="130"/>
      <c r="AP594" s="130"/>
      <c r="AZ594" s="130"/>
      <c r="BA594" s="130"/>
      <c r="BB594" s="130"/>
      <c r="BC594" s="130"/>
      <c r="BD594" s="130"/>
      <c r="BE594" s="130"/>
      <c r="BF594" s="130"/>
      <c r="BG594" s="130"/>
      <c r="BJ594" s="130"/>
      <c r="BT594" s="130"/>
      <c r="CD594" s="130"/>
      <c r="CN594" s="130"/>
      <c r="CX594" s="130"/>
      <c r="DH594" s="130"/>
      <c r="DR594" s="130"/>
      <c r="EB594" s="130"/>
      <c r="EL594" s="130"/>
      <c r="EV594" s="130"/>
      <c r="FF594" s="130"/>
      <c r="FP594" s="130"/>
      <c r="FZ594" s="130"/>
      <c r="GJ594" s="130"/>
      <c r="GT594" s="130"/>
      <c r="HD594" s="130"/>
      <c r="HN594" s="130"/>
      <c r="HX594" s="130"/>
      <c r="IH594" s="130"/>
    </row>
    <row xmlns:x14ac="http://schemas.microsoft.com/office/spreadsheetml/2009/9/ac" r="595" s="3" customFormat="true" x14ac:dyDescent="0.25">
      <c r="A595" s="397"/>
      <c r="B595" s="130"/>
      <c r="L595" s="130"/>
      <c r="V595" s="130"/>
      <c r="AF595" s="130"/>
      <c r="AP595" s="130"/>
      <c r="AZ595" s="130"/>
      <c r="BA595" s="130"/>
      <c r="BB595" s="130"/>
      <c r="BC595" s="130"/>
      <c r="BD595" s="130"/>
      <c r="BE595" s="130"/>
      <c r="BF595" s="130"/>
      <c r="BG595" s="130"/>
      <c r="BJ595" s="130"/>
      <c r="BT595" s="130"/>
      <c r="CD595" s="130"/>
      <c r="CN595" s="130"/>
      <c r="CX595" s="130"/>
      <c r="DH595" s="130"/>
      <c r="DR595" s="130"/>
      <c r="EB595" s="130"/>
      <c r="EL595" s="130"/>
      <c r="EV595" s="130"/>
      <c r="FF595" s="130"/>
      <c r="FP595" s="130"/>
      <c r="FZ595" s="130"/>
      <c r="GJ595" s="130"/>
      <c r="GT595" s="130"/>
      <c r="HD595" s="130"/>
      <c r="HN595" s="130"/>
      <c r="HX595" s="130"/>
      <c r="IH595" s="130"/>
    </row>
    <row xmlns:x14ac="http://schemas.microsoft.com/office/spreadsheetml/2009/9/ac" r="596" s="3" customFormat="true" x14ac:dyDescent="0.25">
      <c r="A596" s="397"/>
      <c r="B596" s="130"/>
      <c r="L596" s="130"/>
      <c r="V596" s="130"/>
      <c r="AF596" s="130"/>
      <c r="AP596" s="130"/>
      <c r="AZ596" s="130"/>
      <c r="BA596" s="130"/>
      <c r="BB596" s="130"/>
      <c r="BC596" s="130"/>
      <c r="BD596" s="130"/>
      <c r="BE596" s="130"/>
      <c r="BF596" s="130"/>
      <c r="BG596" s="130"/>
      <c r="BJ596" s="130"/>
      <c r="BT596" s="130"/>
      <c r="CD596" s="130"/>
      <c r="CN596" s="130"/>
      <c r="CX596" s="130"/>
      <c r="DH596" s="130"/>
      <c r="DR596" s="130"/>
      <c r="EB596" s="130"/>
      <c r="EL596" s="130"/>
      <c r="EV596" s="130"/>
      <c r="FF596" s="130"/>
      <c r="FP596" s="130"/>
      <c r="FZ596" s="130"/>
      <c r="GJ596" s="130"/>
      <c r="GT596" s="130"/>
      <c r="HD596" s="130"/>
      <c r="HN596" s="130"/>
      <c r="HX596" s="130"/>
      <c r="IH596" s="130"/>
    </row>
    <row xmlns:x14ac="http://schemas.microsoft.com/office/spreadsheetml/2009/9/ac" r="597" s="3" customFormat="true" x14ac:dyDescent="0.25">
      <c r="A597" s="397"/>
      <c r="B597" s="130"/>
      <c r="L597" s="130"/>
      <c r="V597" s="130"/>
      <c r="AF597" s="130"/>
      <c r="AP597" s="130"/>
      <c r="AZ597" s="130"/>
      <c r="BA597" s="130"/>
      <c r="BB597" s="130"/>
      <c r="BC597" s="130"/>
      <c r="BD597" s="130"/>
      <c r="BE597" s="130"/>
      <c r="BF597" s="130"/>
      <c r="BG597" s="130"/>
      <c r="BJ597" s="130"/>
      <c r="BT597" s="130"/>
      <c r="CD597" s="130"/>
      <c r="CN597" s="130"/>
      <c r="CX597" s="130"/>
      <c r="DH597" s="130"/>
      <c r="DR597" s="130"/>
      <c r="EB597" s="130"/>
      <c r="EL597" s="130"/>
      <c r="EV597" s="130"/>
      <c r="FF597" s="130"/>
      <c r="FP597" s="130"/>
      <c r="FZ597" s="130"/>
      <c r="GJ597" s="130"/>
      <c r="GT597" s="130"/>
      <c r="HD597" s="130"/>
      <c r="HN597" s="130"/>
      <c r="HX597" s="130"/>
      <c r="IH597" s="130"/>
    </row>
    <row xmlns:x14ac="http://schemas.microsoft.com/office/spreadsheetml/2009/9/ac" r="598" s="3" customFormat="true" x14ac:dyDescent="0.25">
      <c r="A598" s="397"/>
      <c r="B598" s="130"/>
      <c r="L598" s="130"/>
      <c r="V598" s="130"/>
      <c r="AF598" s="130"/>
      <c r="AP598" s="130"/>
      <c r="AZ598" s="130"/>
      <c r="BA598" s="130"/>
      <c r="BB598" s="130"/>
      <c r="BC598" s="130"/>
      <c r="BD598" s="130"/>
      <c r="BE598" s="130"/>
      <c r="BF598" s="130"/>
      <c r="BG598" s="130"/>
      <c r="BJ598" s="130"/>
      <c r="BT598" s="130"/>
      <c r="CD598" s="130"/>
      <c r="CN598" s="130"/>
      <c r="CX598" s="130"/>
      <c r="DH598" s="130"/>
      <c r="DR598" s="130"/>
      <c r="EB598" s="130"/>
      <c r="EL598" s="130"/>
      <c r="EV598" s="130"/>
      <c r="FF598" s="130"/>
      <c r="FP598" s="130"/>
      <c r="FZ598" s="130"/>
      <c r="GJ598" s="130"/>
      <c r="GT598" s="130"/>
      <c r="HD598" s="130"/>
      <c r="HN598" s="130"/>
      <c r="HX598" s="130"/>
      <c r="IH598" s="130"/>
    </row>
    <row xmlns:x14ac="http://schemas.microsoft.com/office/spreadsheetml/2009/9/ac" r="599" s="3" customFormat="true" x14ac:dyDescent="0.25">
      <c r="A599" s="397"/>
      <c r="B599" s="130"/>
      <c r="L599" s="130"/>
      <c r="V599" s="130"/>
      <c r="AF599" s="130"/>
      <c r="AP599" s="130"/>
      <c r="AZ599" s="130"/>
      <c r="BA599" s="130"/>
      <c r="BB599" s="130"/>
      <c r="BC599" s="130"/>
      <c r="BD599" s="130"/>
      <c r="BE599" s="130"/>
      <c r="BF599" s="130"/>
      <c r="BG599" s="130"/>
      <c r="BJ599" s="130"/>
      <c r="BT599" s="130"/>
      <c r="CD599" s="130"/>
      <c r="CN599" s="130"/>
      <c r="CX599" s="130"/>
      <c r="DH599" s="130"/>
      <c r="DR599" s="130"/>
      <c r="EB599" s="130"/>
      <c r="EL599" s="130"/>
      <c r="EV599" s="130"/>
      <c r="FF599" s="130"/>
      <c r="FP599" s="130"/>
      <c r="FZ599" s="130"/>
      <c r="GJ599" s="130"/>
      <c r="GT599" s="130"/>
      <c r="HD599" s="130"/>
      <c r="HN599" s="130"/>
      <c r="HX599" s="130"/>
      <c r="IH599" s="130"/>
    </row>
    <row xmlns:x14ac="http://schemas.microsoft.com/office/spreadsheetml/2009/9/ac" r="600" s="3" customFormat="true" x14ac:dyDescent="0.25">
      <c r="A600" s="397"/>
      <c r="B600" s="130"/>
      <c r="L600" s="130"/>
      <c r="V600" s="130"/>
      <c r="AF600" s="130"/>
      <c r="AP600" s="130"/>
      <c r="AZ600" s="130"/>
      <c r="BA600" s="130"/>
      <c r="BB600" s="130"/>
      <c r="BC600" s="130"/>
      <c r="BD600" s="130"/>
      <c r="BE600" s="130"/>
      <c r="BF600" s="130"/>
      <c r="BG600" s="130"/>
      <c r="BJ600" s="130"/>
      <c r="BT600" s="130"/>
      <c r="CD600" s="130"/>
      <c r="CN600" s="130"/>
      <c r="CX600" s="130"/>
      <c r="DH600" s="130"/>
      <c r="DR600" s="130"/>
      <c r="EB600" s="130"/>
      <c r="EL600" s="130"/>
      <c r="EV600" s="130"/>
      <c r="FF600" s="130"/>
      <c r="FP600" s="130"/>
      <c r="FZ600" s="130"/>
      <c r="GJ600" s="130"/>
      <c r="GT600" s="130"/>
      <c r="HD600" s="130"/>
      <c r="HN600" s="130"/>
      <c r="HX600" s="130"/>
      <c r="IH600" s="130"/>
    </row>
    <row xmlns:x14ac="http://schemas.microsoft.com/office/spreadsheetml/2009/9/ac" r="601" s="3" customFormat="true" x14ac:dyDescent="0.25">
      <c r="A601" s="397"/>
      <c r="B601" s="130"/>
      <c r="L601" s="130"/>
      <c r="V601" s="130"/>
      <c r="AF601" s="130"/>
      <c r="AP601" s="130"/>
      <c r="AZ601" s="130"/>
      <c r="BA601" s="130"/>
      <c r="BB601" s="130"/>
      <c r="BC601" s="130"/>
      <c r="BD601" s="130"/>
      <c r="BE601" s="130"/>
      <c r="BF601" s="130"/>
      <c r="BG601" s="130"/>
      <c r="BJ601" s="130"/>
      <c r="BT601" s="130"/>
      <c r="CD601" s="130"/>
      <c r="CN601" s="130"/>
      <c r="CX601" s="130"/>
      <c r="DH601" s="130"/>
      <c r="DR601" s="130"/>
      <c r="EB601" s="130"/>
      <c r="EL601" s="130"/>
      <c r="EV601" s="130"/>
      <c r="FF601" s="130"/>
      <c r="FP601" s="130"/>
      <c r="FZ601" s="130"/>
      <c r="GJ601" s="130"/>
      <c r="GT601" s="130"/>
      <c r="HD601" s="130"/>
      <c r="HN601" s="130"/>
      <c r="HX601" s="130"/>
      <c r="IH601" s="130"/>
    </row>
    <row xmlns:x14ac="http://schemas.microsoft.com/office/spreadsheetml/2009/9/ac" r="602" s="3" customFormat="true" x14ac:dyDescent="0.25">
      <c r="A602" s="397"/>
      <c r="B602" s="130"/>
      <c r="L602" s="130"/>
      <c r="V602" s="130"/>
      <c r="AF602" s="130"/>
      <c r="AP602" s="130"/>
      <c r="AZ602" s="130"/>
      <c r="BA602" s="130"/>
      <c r="BB602" s="130"/>
      <c r="BC602" s="130"/>
      <c r="BD602" s="130"/>
      <c r="BE602" s="130"/>
      <c r="BF602" s="130"/>
      <c r="BG602" s="130"/>
      <c r="BJ602" s="130"/>
      <c r="BT602" s="130"/>
      <c r="CD602" s="130"/>
      <c r="CN602" s="130"/>
      <c r="CX602" s="130"/>
      <c r="DH602" s="130"/>
      <c r="DR602" s="130"/>
      <c r="EB602" s="130"/>
      <c r="EL602" s="130"/>
      <c r="EV602" s="130"/>
      <c r="FF602" s="130"/>
      <c r="FP602" s="130"/>
      <c r="FZ602" s="130"/>
      <c r="GJ602" s="130"/>
      <c r="GT602" s="130"/>
      <c r="HD602" s="130"/>
      <c r="HN602" s="130"/>
      <c r="HX602" s="130"/>
      <c r="IH602" s="130"/>
    </row>
    <row xmlns:x14ac="http://schemas.microsoft.com/office/spreadsheetml/2009/9/ac" r="603" s="3" customFormat="true" x14ac:dyDescent="0.25">
      <c r="A603" s="397"/>
      <c r="B603" s="130"/>
      <c r="L603" s="130"/>
      <c r="V603" s="130"/>
      <c r="AF603" s="130"/>
      <c r="AP603" s="130"/>
      <c r="AZ603" s="130"/>
      <c r="BA603" s="130"/>
      <c r="BB603" s="130"/>
      <c r="BC603" s="130"/>
      <c r="BD603" s="130"/>
      <c r="BE603" s="130"/>
      <c r="BF603" s="130"/>
      <c r="BG603" s="130"/>
      <c r="BJ603" s="130"/>
      <c r="BT603" s="130"/>
      <c r="CD603" s="130"/>
      <c r="CN603" s="130"/>
      <c r="CX603" s="130"/>
      <c r="DH603" s="130"/>
      <c r="DR603" s="130"/>
      <c r="EB603" s="130"/>
      <c r="EL603" s="130"/>
      <c r="EV603" s="130"/>
      <c r="FF603" s="130"/>
      <c r="FP603" s="130"/>
      <c r="FZ603" s="130"/>
      <c r="GJ603" s="130"/>
      <c r="GT603" s="130"/>
      <c r="HD603" s="130"/>
      <c r="HN603" s="130"/>
      <c r="HX603" s="130"/>
      <c r="IH603" s="130"/>
    </row>
    <row xmlns:x14ac="http://schemas.microsoft.com/office/spreadsheetml/2009/9/ac" r="604" s="3" customFormat="true" x14ac:dyDescent="0.25">
      <c r="A604" s="397"/>
      <c r="B604" s="130"/>
      <c r="L604" s="130"/>
      <c r="V604" s="130"/>
      <c r="AF604" s="130"/>
      <c r="AP604" s="130"/>
      <c r="AZ604" s="130"/>
      <c r="BA604" s="130"/>
      <c r="BB604" s="130"/>
      <c r="BC604" s="130"/>
      <c r="BD604" s="130"/>
      <c r="BE604" s="130"/>
      <c r="BF604" s="130"/>
      <c r="BG604" s="130"/>
      <c r="BJ604" s="130"/>
      <c r="BT604" s="130"/>
      <c r="CD604" s="130"/>
      <c r="CN604" s="130"/>
      <c r="CX604" s="130"/>
      <c r="DH604" s="130"/>
      <c r="DR604" s="130"/>
      <c r="EB604" s="130"/>
      <c r="EL604" s="130"/>
      <c r="EV604" s="130"/>
      <c r="FF604" s="130"/>
      <c r="FP604" s="130"/>
      <c r="FZ604" s="130"/>
      <c r="GJ604" s="130"/>
      <c r="GT604" s="130"/>
      <c r="HD604" s="130"/>
      <c r="HN604" s="130"/>
      <c r="HX604" s="130"/>
      <c r="IH604" s="130"/>
    </row>
    <row xmlns:x14ac="http://schemas.microsoft.com/office/spreadsheetml/2009/9/ac" r="605" s="3" customFormat="true" x14ac:dyDescent="0.25">
      <c r="A605" s="397"/>
      <c r="B605" s="130"/>
      <c r="L605" s="130"/>
      <c r="V605" s="130"/>
      <c r="AF605" s="130"/>
      <c r="AP605" s="130"/>
      <c r="AZ605" s="130"/>
      <c r="BA605" s="130"/>
      <c r="BB605" s="130"/>
      <c r="BC605" s="130"/>
      <c r="BD605" s="130"/>
      <c r="BE605" s="130"/>
      <c r="BF605" s="130"/>
      <c r="BG605" s="130"/>
      <c r="BJ605" s="130"/>
      <c r="BT605" s="130"/>
      <c r="CD605" s="130"/>
      <c r="CN605" s="130"/>
      <c r="CX605" s="130"/>
      <c r="DH605" s="130"/>
      <c r="DR605" s="130"/>
      <c r="EB605" s="130"/>
      <c r="EL605" s="130"/>
      <c r="EV605" s="130"/>
      <c r="FF605" s="130"/>
      <c r="FP605" s="130"/>
      <c r="FZ605" s="130"/>
      <c r="GJ605" s="130"/>
      <c r="GT605" s="130"/>
      <c r="HD605" s="130"/>
      <c r="HN605" s="130"/>
      <c r="HX605" s="130"/>
      <c r="IH605" s="130"/>
    </row>
    <row xmlns:x14ac="http://schemas.microsoft.com/office/spreadsheetml/2009/9/ac" r="606" s="3" customFormat="true" x14ac:dyDescent="0.25">
      <c r="A606" s="397"/>
      <c r="B606" s="130"/>
      <c r="L606" s="130"/>
      <c r="V606" s="130"/>
      <c r="AF606" s="130"/>
      <c r="AP606" s="130"/>
      <c r="AZ606" s="130"/>
      <c r="BA606" s="130"/>
      <c r="BB606" s="130"/>
      <c r="BC606" s="130"/>
      <c r="BD606" s="130"/>
      <c r="BE606" s="130"/>
      <c r="BF606" s="130"/>
      <c r="BG606" s="130"/>
      <c r="BJ606" s="130"/>
      <c r="BT606" s="130"/>
      <c r="CD606" s="130"/>
      <c r="CN606" s="130"/>
      <c r="CX606" s="130"/>
      <c r="DH606" s="130"/>
      <c r="DR606" s="130"/>
      <c r="EB606" s="130"/>
      <c r="EL606" s="130"/>
      <c r="EV606" s="130"/>
      <c r="FF606" s="130"/>
      <c r="FP606" s="130"/>
      <c r="FZ606" s="130"/>
      <c r="GJ606" s="130"/>
      <c r="GT606" s="130"/>
      <c r="HD606" s="130"/>
      <c r="HN606" s="130"/>
      <c r="HX606" s="130"/>
      <c r="IH606" s="130"/>
    </row>
    <row xmlns:x14ac="http://schemas.microsoft.com/office/spreadsheetml/2009/9/ac" r="607" s="3" customFormat="true" x14ac:dyDescent="0.25">
      <c r="A607" s="397"/>
      <c r="B607" s="130"/>
      <c r="L607" s="130"/>
      <c r="V607" s="130"/>
      <c r="AF607" s="130"/>
      <c r="AP607" s="130"/>
      <c r="AZ607" s="130"/>
      <c r="BA607" s="130"/>
      <c r="BB607" s="130"/>
      <c r="BC607" s="130"/>
      <c r="BD607" s="130"/>
      <c r="BE607" s="130"/>
      <c r="BF607" s="130"/>
      <c r="BG607" s="130"/>
      <c r="BJ607" s="130"/>
      <c r="BT607" s="130"/>
      <c r="CD607" s="130"/>
      <c r="CN607" s="130"/>
      <c r="CX607" s="130"/>
      <c r="DH607" s="130"/>
      <c r="DR607" s="130"/>
      <c r="EB607" s="130"/>
      <c r="EL607" s="130"/>
      <c r="EV607" s="130"/>
      <c r="FF607" s="130"/>
      <c r="FP607" s="130"/>
      <c r="FZ607" s="130"/>
      <c r="GJ607" s="130"/>
      <c r="GT607" s="130"/>
      <c r="HD607" s="130"/>
      <c r="HN607" s="130"/>
      <c r="HX607" s="130"/>
      <c r="IH607" s="130"/>
    </row>
    <row xmlns:x14ac="http://schemas.microsoft.com/office/spreadsheetml/2009/9/ac" r="608" s="3" customFormat="true" x14ac:dyDescent="0.25">
      <c r="A608" s="397"/>
      <c r="B608" s="130"/>
      <c r="L608" s="130"/>
      <c r="V608" s="130"/>
      <c r="AF608" s="130"/>
      <c r="AP608" s="130"/>
      <c r="AZ608" s="130"/>
      <c r="BA608" s="130"/>
      <c r="BB608" s="130"/>
      <c r="BC608" s="130"/>
      <c r="BD608" s="130"/>
      <c r="BE608" s="130"/>
      <c r="BF608" s="130"/>
      <c r="BG608" s="130"/>
      <c r="BJ608" s="130"/>
      <c r="BT608" s="130"/>
      <c r="CD608" s="130"/>
      <c r="CN608" s="130"/>
      <c r="CX608" s="130"/>
      <c r="DH608" s="130"/>
      <c r="DR608" s="130"/>
      <c r="EB608" s="130"/>
      <c r="EL608" s="130"/>
      <c r="EV608" s="130"/>
      <c r="FF608" s="130"/>
      <c r="FP608" s="130"/>
      <c r="FZ608" s="130"/>
      <c r="GJ608" s="130"/>
      <c r="GT608" s="130"/>
      <c r="HD608" s="130"/>
      <c r="HN608" s="130"/>
      <c r="HX608" s="130"/>
      <c r="IH608" s="130"/>
    </row>
    <row xmlns:x14ac="http://schemas.microsoft.com/office/spreadsheetml/2009/9/ac" r="609" s="3" customFormat="true" x14ac:dyDescent="0.25">
      <c r="A609" s="397"/>
      <c r="B609" s="130"/>
      <c r="L609" s="130"/>
      <c r="V609" s="130"/>
      <c r="AF609" s="130"/>
      <c r="AP609" s="130"/>
      <c r="AZ609" s="130"/>
      <c r="BA609" s="130"/>
      <c r="BB609" s="130"/>
      <c r="BC609" s="130"/>
      <c r="BD609" s="130"/>
      <c r="BE609" s="130"/>
      <c r="BF609" s="130"/>
      <c r="BG609" s="130"/>
      <c r="BJ609" s="130"/>
      <c r="BT609" s="130"/>
      <c r="CD609" s="130"/>
      <c r="CN609" s="130"/>
      <c r="CX609" s="130"/>
      <c r="DH609" s="130"/>
      <c r="DR609" s="130"/>
      <c r="EB609" s="130"/>
      <c r="EL609" s="130"/>
      <c r="EV609" s="130"/>
      <c r="FF609" s="130"/>
      <c r="FP609" s="130"/>
      <c r="FZ609" s="130"/>
      <c r="GJ609" s="130"/>
      <c r="GT609" s="130"/>
      <c r="HD609" s="130"/>
      <c r="HN609" s="130"/>
      <c r="HX609" s="130"/>
      <c r="IH609" s="130"/>
    </row>
    <row xmlns:x14ac="http://schemas.microsoft.com/office/spreadsheetml/2009/9/ac" r="610" s="3" customFormat="true" x14ac:dyDescent="0.25">
      <c r="A610" s="397"/>
      <c r="B610" s="130"/>
      <c r="L610" s="130"/>
      <c r="V610" s="130"/>
      <c r="AF610" s="130"/>
      <c r="AP610" s="130"/>
      <c r="AZ610" s="130"/>
      <c r="BA610" s="130"/>
      <c r="BB610" s="130"/>
      <c r="BC610" s="130"/>
      <c r="BD610" s="130"/>
      <c r="BE610" s="130"/>
      <c r="BF610" s="130"/>
      <c r="BG610" s="130"/>
      <c r="BJ610" s="130"/>
      <c r="BT610" s="130"/>
      <c r="CD610" s="130"/>
      <c r="CN610" s="130"/>
      <c r="CX610" s="130"/>
      <c r="DH610" s="130"/>
      <c r="DR610" s="130"/>
      <c r="EB610" s="130"/>
      <c r="EL610" s="130"/>
      <c r="EV610" s="130"/>
      <c r="FF610" s="130"/>
      <c r="FP610" s="130"/>
      <c r="FZ610" s="130"/>
      <c r="GJ610" s="130"/>
      <c r="GT610" s="130"/>
      <c r="HD610" s="130"/>
      <c r="HN610" s="130"/>
      <c r="HX610" s="130"/>
      <c r="IH610" s="130"/>
    </row>
    <row xmlns:x14ac="http://schemas.microsoft.com/office/spreadsheetml/2009/9/ac" r="611" s="3" customFormat="true" x14ac:dyDescent="0.25">
      <c r="A611" s="397"/>
      <c r="B611" s="130"/>
      <c r="L611" s="130"/>
      <c r="V611" s="130"/>
      <c r="AF611" s="130"/>
      <c r="AP611" s="130"/>
      <c r="AZ611" s="130"/>
      <c r="BA611" s="130"/>
      <c r="BB611" s="130"/>
      <c r="BC611" s="130"/>
      <c r="BD611" s="130"/>
      <c r="BE611" s="130"/>
      <c r="BF611" s="130"/>
      <c r="BG611" s="130"/>
      <c r="BJ611" s="130"/>
      <c r="BT611" s="130"/>
      <c r="CD611" s="130"/>
      <c r="CN611" s="130"/>
      <c r="CX611" s="130"/>
      <c r="DH611" s="130"/>
      <c r="DR611" s="130"/>
      <c r="EB611" s="130"/>
      <c r="EL611" s="130"/>
      <c r="EV611" s="130"/>
      <c r="FF611" s="130"/>
      <c r="FP611" s="130"/>
      <c r="FZ611" s="130"/>
      <c r="GJ611" s="130"/>
      <c r="GT611" s="130"/>
      <c r="HD611" s="130"/>
      <c r="HN611" s="130"/>
      <c r="HX611" s="130"/>
      <c r="IH611" s="130"/>
    </row>
    <row xmlns:x14ac="http://schemas.microsoft.com/office/spreadsheetml/2009/9/ac" r="612" s="3" customFormat="true" x14ac:dyDescent="0.25">
      <c r="A612" s="397"/>
      <c r="B612" s="130"/>
      <c r="L612" s="130"/>
      <c r="V612" s="130"/>
      <c r="AF612" s="130"/>
      <c r="AP612" s="130"/>
      <c r="AZ612" s="130"/>
      <c r="BA612" s="130"/>
      <c r="BB612" s="130"/>
      <c r="BC612" s="130"/>
      <c r="BD612" s="130"/>
      <c r="BE612" s="130"/>
      <c r="BF612" s="130"/>
      <c r="BG612" s="130"/>
      <c r="BJ612" s="130"/>
      <c r="BT612" s="130"/>
      <c r="CD612" s="130"/>
      <c r="CN612" s="130"/>
      <c r="CX612" s="130"/>
      <c r="DH612" s="130"/>
      <c r="DR612" s="130"/>
      <c r="EB612" s="130"/>
      <c r="EL612" s="130"/>
      <c r="EV612" s="130"/>
      <c r="FF612" s="130"/>
      <c r="FP612" s="130"/>
      <c r="FZ612" s="130"/>
      <c r="GJ612" s="130"/>
      <c r="GT612" s="130"/>
      <c r="HD612" s="130"/>
      <c r="HN612" s="130"/>
      <c r="HX612" s="130"/>
      <c r="IH612" s="130"/>
    </row>
    <row xmlns:x14ac="http://schemas.microsoft.com/office/spreadsheetml/2009/9/ac" r="613" s="3" customFormat="true" x14ac:dyDescent="0.25">
      <c r="A613" s="397"/>
      <c r="B613" s="130"/>
      <c r="L613" s="130"/>
      <c r="V613" s="130"/>
      <c r="AF613" s="130"/>
      <c r="AP613" s="130"/>
      <c r="AZ613" s="130"/>
      <c r="BA613" s="130"/>
      <c r="BB613" s="130"/>
      <c r="BC613" s="130"/>
      <c r="BD613" s="130"/>
      <c r="BE613" s="130"/>
      <c r="BF613" s="130"/>
      <c r="BG613" s="130"/>
      <c r="BJ613" s="130"/>
      <c r="BT613" s="130"/>
      <c r="CD613" s="130"/>
      <c r="CN613" s="130"/>
      <c r="CX613" s="130"/>
      <c r="DH613" s="130"/>
      <c r="DR613" s="130"/>
      <c r="EB613" s="130"/>
      <c r="EL613" s="130"/>
      <c r="EV613" s="130"/>
      <c r="FF613" s="130"/>
      <c r="FP613" s="130"/>
      <c r="FZ613" s="130"/>
      <c r="GJ613" s="130"/>
      <c r="GT613" s="130"/>
      <c r="HD613" s="130"/>
      <c r="HN613" s="130"/>
      <c r="HX613" s="130"/>
      <c r="IH613" s="130"/>
    </row>
    <row xmlns:x14ac="http://schemas.microsoft.com/office/spreadsheetml/2009/9/ac" r="614" s="3" customFormat="true" x14ac:dyDescent="0.25">
      <c r="A614" s="397"/>
      <c r="B614" s="130"/>
      <c r="L614" s="130"/>
      <c r="V614" s="130"/>
      <c r="AF614" s="130"/>
      <c r="AP614" s="130"/>
      <c r="AZ614" s="130"/>
      <c r="BA614" s="130"/>
      <c r="BB614" s="130"/>
      <c r="BC614" s="130"/>
      <c r="BD614" s="130"/>
      <c r="BE614" s="130"/>
      <c r="BF614" s="130"/>
      <c r="BG614" s="130"/>
      <c r="BJ614" s="130"/>
      <c r="BT614" s="130"/>
      <c r="CD614" s="130"/>
      <c r="CN614" s="130"/>
      <c r="CX614" s="130"/>
      <c r="DH614" s="130"/>
      <c r="DR614" s="130"/>
      <c r="EB614" s="130"/>
      <c r="EL614" s="130"/>
      <c r="EV614" s="130"/>
      <c r="FF614" s="130"/>
      <c r="FP614" s="130"/>
      <c r="FZ614" s="130"/>
      <c r="GJ614" s="130"/>
      <c r="GT614" s="130"/>
      <c r="HD614" s="130"/>
      <c r="HN614" s="130"/>
      <c r="HX614" s="130"/>
      <c r="IH614" s="130"/>
    </row>
    <row xmlns:x14ac="http://schemas.microsoft.com/office/spreadsheetml/2009/9/ac" r="615" s="3" customFormat="true" x14ac:dyDescent="0.25">
      <c r="A615" s="397"/>
      <c r="B615" s="130"/>
      <c r="L615" s="130"/>
      <c r="V615" s="130"/>
      <c r="AF615" s="130"/>
      <c r="AP615" s="130"/>
      <c r="AZ615" s="130"/>
      <c r="BA615" s="130"/>
      <c r="BB615" s="130"/>
      <c r="BC615" s="130"/>
      <c r="BD615" s="130"/>
      <c r="BE615" s="130"/>
      <c r="BF615" s="130"/>
      <c r="BG615" s="130"/>
      <c r="BJ615" s="130"/>
      <c r="BT615" s="130"/>
      <c r="CD615" s="130"/>
      <c r="CN615" s="130"/>
      <c r="CX615" s="130"/>
      <c r="DH615" s="130"/>
      <c r="DR615" s="130"/>
      <c r="EB615" s="130"/>
      <c r="EL615" s="130"/>
      <c r="EV615" s="130"/>
      <c r="FF615" s="130"/>
      <c r="FP615" s="130"/>
      <c r="FZ615" s="130"/>
      <c r="GJ615" s="130"/>
      <c r="GT615" s="130"/>
      <c r="HD615" s="130"/>
      <c r="HN615" s="130"/>
      <c r="HX615" s="130"/>
      <c r="IH615" s="130"/>
    </row>
    <row xmlns:x14ac="http://schemas.microsoft.com/office/spreadsheetml/2009/9/ac" r="616" s="3" customFormat="true" x14ac:dyDescent="0.25">
      <c r="A616" s="397"/>
      <c r="B616" s="130"/>
      <c r="L616" s="130"/>
      <c r="V616" s="130"/>
      <c r="AF616" s="130"/>
      <c r="AP616" s="130"/>
      <c r="AZ616" s="130"/>
      <c r="BA616" s="130"/>
      <c r="BB616" s="130"/>
      <c r="BC616" s="130"/>
      <c r="BD616" s="130"/>
      <c r="BE616" s="130"/>
      <c r="BF616" s="130"/>
      <c r="BG616" s="130"/>
      <c r="BJ616" s="130"/>
      <c r="BT616" s="130"/>
      <c r="CD616" s="130"/>
      <c r="CN616" s="130"/>
      <c r="CX616" s="130"/>
      <c r="DH616" s="130"/>
      <c r="DR616" s="130"/>
      <c r="EB616" s="130"/>
      <c r="EL616" s="130"/>
      <c r="EV616" s="130"/>
      <c r="FF616" s="130"/>
      <c r="FP616" s="130"/>
      <c r="FZ616" s="130"/>
      <c r="GJ616" s="130"/>
      <c r="GT616" s="130"/>
      <c r="HD616" s="130"/>
      <c r="HN616" s="130"/>
      <c r="HX616" s="130"/>
      <c r="IH616" s="130"/>
    </row>
    <row xmlns:x14ac="http://schemas.microsoft.com/office/spreadsheetml/2009/9/ac" r="617" s="3" customFormat="true" x14ac:dyDescent="0.25">
      <c r="A617" s="397"/>
      <c r="B617" s="130"/>
      <c r="L617" s="130"/>
      <c r="V617" s="130"/>
      <c r="AF617" s="130"/>
      <c r="AP617" s="130"/>
      <c r="AZ617" s="130"/>
      <c r="BA617" s="130"/>
      <c r="BB617" s="130"/>
      <c r="BC617" s="130"/>
      <c r="BD617" s="130"/>
      <c r="BE617" s="130"/>
      <c r="BF617" s="130"/>
      <c r="BG617" s="130"/>
      <c r="BJ617" s="130"/>
      <c r="BT617" s="130"/>
      <c r="CD617" s="130"/>
      <c r="CN617" s="130"/>
      <c r="CX617" s="130"/>
      <c r="DH617" s="130"/>
      <c r="DR617" s="130"/>
      <c r="EB617" s="130"/>
      <c r="EL617" s="130"/>
      <c r="EV617" s="130"/>
      <c r="FF617" s="130"/>
      <c r="FP617" s="130"/>
      <c r="FZ617" s="130"/>
      <c r="GJ617" s="130"/>
      <c r="GT617" s="130"/>
      <c r="HD617" s="130"/>
      <c r="HN617" s="130"/>
      <c r="HX617" s="130"/>
      <c r="IH617" s="130"/>
    </row>
    <row xmlns:x14ac="http://schemas.microsoft.com/office/spreadsheetml/2009/9/ac" r="618" s="3" customFormat="true" x14ac:dyDescent="0.25">
      <c r="A618" s="397"/>
      <c r="B618" s="130"/>
      <c r="L618" s="130"/>
      <c r="V618" s="130"/>
      <c r="AF618" s="130"/>
      <c r="AP618" s="130"/>
      <c r="AZ618" s="130"/>
      <c r="BA618" s="130"/>
      <c r="BB618" s="130"/>
      <c r="BC618" s="130"/>
      <c r="BD618" s="130"/>
      <c r="BE618" s="130"/>
      <c r="BF618" s="130"/>
      <c r="BG618" s="130"/>
      <c r="BJ618" s="130"/>
      <c r="BT618" s="130"/>
      <c r="CD618" s="130"/>
      <c r="CN618" s="130"/>
      <c r="CX618" s="130"/>
      <c r="DH618" s="130"/>
      <c r="DR618" s="130"/>
      <c r="EB618" s="130"/>
      <c r="EL618" s="130"/>
      <c r="EV618" s="130"/>
      <c r="FF618" s="130"/>
      <c r="FP618" s="130"/>
      <c r="FZ618" s="130"/>
      <c r="GJ618" s="130"/>
      <c r="GT618" s="130"/>
      <c r="HD618" s="130"/>
      <c r="HN618" s="130"/>
      <c r="HX618" s="130"/>
      <c r="IH618" s="130"/>
    </row>
    <row xmlns:x14ac="http://schemas.microsoft.com/office/spreadsheetml/2009/9/ac" r="619" s="3" customFormat="true" x14ac:dyDescent="0.25">
      <c r="A619" s="397"/>
      <c r="B619" s="130"/>
      <c r="L619" s="130"/>
      <c r="V619" s="130"/>
      <c r="AF619" s="130"/>
      <c r="AP619" s="130"/>
      <c r="AZ619" s="130"/>
      <c r="BA619" s="130"/>
      <c r="BB619" s="130"/>
      <c r="BC619" s="130"/>
      <c r="BD619" s="130"/>
      <c r="BE619" s="130"/>
      <c r="BF619" s="130"/>
      <c r="BG619" s="130"/>
      <c r="BJ619" s="130"/>
      <c r="BT619" s="130"/>
      <c r="CD619" s="130"/>
      <c r="CN619" s="130"/>
      <c r="CX619" s="130"/>
      <c r="DH619" s="130"/>
      <c r="DR619" s="130"/>
      <c r="EB619" s="130"/>
      <c r="EL619" s="130"/>
      <c r="EV619" s="130"/>
      <c r="FF619" s="130"/>
      <c r="FP619" s="130"/>
      <c r="FZ619" s="130"/>
      <c r="GJ619" s="130"/>
      <c r="GT619" s="130"/>
      <c r="HD619" s="130"/>
      <c r="HN619" s="130"/>
      <c r="HX619" s="130"/>
      <c r="IH619" s="130"/>
    </row>
    <row xmlns:x14ac="http://schemas.microsoft.com/office/spreadsheetml/2009/9/ac" r="620" s="3" customFormat="true" x14ac:dyDescent="0.25">
      <c r="A620" s="397"/>
      <c r="B620" s="130"/>
      <c r="L620" s="130"/>
      <c r="V620" s="130"/>
      <c r="AF620" s="130"/>
      <c r="AP620" s="130"/>
      <c r="AZ620" s="130"/>
      <c r="BA620" s="130"/>
      <c r="BB620" s="130"/>
      <c r="BC620" s="130"/>
      <c r="BD620" s="130"/>
      <c r="BE620" s="130"/>
      <c r="BF620" s="130"/>
      <c r="BG620" s="130"/>
      <c r="BJ620" s="130"/>
      <c r="BT620" s="130"/>
      <c r="CD620" s="130"/>
      <c r="CN620" s="130"/>
      <c r="CX620" s="130"/>
      <c r="DH620" s="130"/>
      <c r="DR620" s="130"/>
      <c r="EB620" s="130"/>
      <c r="EL620" s="130"/>
      <c r="EV620" s="130"/>
      <c r="FF620" s="130"/>
      <c r="FP620" s="130"/>
      <c r="FZ620" s="130"/>
      <c r="GJ620" s="130"/>
      <c r="GT620" s="130"/>
      <c r="HD620" s="130"/>
      <c r="HN620" s="130"/>
      <c r="HX620" s="130"/>
      <c r="IH620" s="130"/>
    </row>
    <row xmlns:x14ac="http://schemas.microsoft.com/office/spreadsheetml/2009/9/ac" r="621" s="3" customFormat="true" x14ac:dyDescent="0.25">
      <c r="A621" s="397"/>
      <c r="B621" s="130"/>
      <c r="L621" s="130"/>
      <c r="V621" s="130"/>
      <c r="AF621" s="130"/>
      <c r="AP621" s="130"/>
      <c r="AZ621" s="130"/>
      <c r="BA621" s="130"/>
      <c r="BB621" s="130"/>
      <c r="BC621" s="130"/>
      <c r="BD621" s="130"/>
      <c r="BE621" s="130"/>
      <c r="BF621" s="130"/>
      <c r="BG621" s="130"/>
      <c r="BJ621" s="130"/>
      <c r="BT621" s="130"/>
      <c r="CD621" s="130"/>
      <c r="CN621" s="130"/>
      <c r="CX621" s="130"/>
      <c r="DH621" s="130"/>
      <c r="DR621" s="130"/>
      <c r="EB621" s="130"/>
      <c r="EL621" s="130"/>
      <c r="EV621" s="130"/>
      <c r="FF621" s="130"/>
      <c r="FP621" s="130"/>
      <c r="FZ621" s="130"/>
      <c r="GJ621" s="130"/>
      <c r="GT621" s="130"/>
      <c r="HD621" s="130"/>
      <c r="HN621" s="130"/>
      <c r="HX621" s="130"/>
      <c r="IH621" s="130"/>
    </row>
    <row xmlns:x14ac="http://schemas.microsoft.com/office/spreadsheetml/2009/9/ac" r="622" s="3" customFormat="true" x14ac:dyDescent="0.25">
      <c r="A622" s="397"/>
      <c r="B622" s="130"/>
      <c r="L622" s="130"/>
      <c r="V622" s="130"/>
      <c r="AF622" s="130"/>
      <c r="AP622" s="130"/>
      <c r="AZ622" s="130"/>
      <c r="BA622" s="130"/>
      <c r="BB622" s="130"/>
      <c r="BC622" s="130"/>
      <c r="BD622" s="130"/>
      <c r="BE622" s="130"/>
      <c r="BF622" s="130"/>
      <c r="BG622" s="130"/>
      <c r="BJ622" s="130"/>
      <c r="BT622" s="130"/>
      <c r="CD622" s="130"/>
      <c r="CN622" s="130"/>
      <c r="CX622" s="130"/>
      <c r="DH622" s="130"/>
      <c r="DR622" s="130"/>
      <c r="EB622" s="130"/>
      <c r="EL622" s="130"/>
      <c r="EV622" s="130"/>
      <c r="FF622" s="130"/>
      <c r="FP622" s="130"/>
      <c r="FZ622" s="130"/>
      <c r="GJ622" s="130"/>
      <c r="GT622" s="130"/>
      <c r="HD622" s="130"/>
      <c r="HN622" s="130"/>
      <c r="HX622" s="130"/>
      <c r="IH622" s="130"/>
    </row>
  </sheetData>
  <mergeCells count="26">
    <mergeCell ref="II10:IO10"/>
    <mergeCell ref="HY10:IE10"/>
    <mergeCell ref="BU10:CA10"/>
    <mergeCell ref="CE10:CK10"/>
    <mergeCell ref="CO10:CU10"/>
    <mergeCell ref="W10:AC10"/>
    <mergeCell ref="AG10:AM10"/>
    <mergeCell ref="AQ10:AW10"/>
    <mergeCell ref="BA10:BG10"/>
    <mergeCell ref="BK10:BQ10"/>
    <mergeCell ref="A2:A3"/>
    <mergeCell ref="HE10:HK10"/>
    <mergeCell ref="HO10:HU10"/>
    <mergeCell ref="GK10:GQ10"/>
    <mergeCell ref="GU10:HA10"/>
    <mergeCell ref="CY10:DE10"/>
    <mergeCell ref="GA10:GG10"/>
    <mergeCell ref="EC10:EI10"/>
    <mergeCell ref="DI10:DO10"/>
    <mergeCell ref="DS10:DY10"/>
    <mergeCell ref="FQ10:FW10"/>
    <mergeCell ref="EW10:FC10"/>
    <mergeCell ref="FG10:FM10"/>
    <mergeCell ref="EM10:ES10"/>
    <mergeCell ref="C10:I10"/>
    <mergeCell ref="M10:S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 ref="A23" location="myrangeH19" display="myrangeH19"/>
    <hyperlink ref="A24" location="myrangeH20" display="myrangeH20"/>
    <hyperlink ref="A25" location="myrangeH21" display="myrangeH21"/>
    <hyperlink ref="A26" location="myrangeH22" display="myrangeH22"/>
    <hyperlink ref="A27" location="myrangeH23" display="myrangeH23"/>
    <hyperlink ref="A28" location="myrangeH24" display="myrangeH2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8"/>
    <col min="3" max="7" width="11.75" style="118" customWidth="true"/>
    <col min="8" max="16384" width="9" style="118"/>
  </cols>
  <sheetData>
    <row xmlns:x14ac="http://schemas.microsoft.com/office/spreadsheetml/2009/9/ac" r="2" ht="20.25" x14ac:dyDescent="0.2">
      <c r="B2" s="114" t="str">
        <f>+Introduction!C7</f>
        <v>Costa Rica</v>
      </c>
      <c r="C2" s="115"/>
      <c r="D2" s="116"/>
      <c r="E2" s="116"/>
      <c r="F2" s="116"/>
      <c r="G2" s="117"/>
    </row>
    <row xmlns:x14ac="http://schemas.microsoft.com/office/spreadsheetml/2009/9/ac" r="3" x14ac:dyDescent="0.2">
      <c r="B3" s="589" t="s">
        <v>215</v>
      </c>
      <c r="C3" s="589"/>
      <c r="D3" s="589"/>
      <c r="E3" s="589"/>
      <c r="F3" s="589"/>
      <c r="G3" s="590"/>
    </row>
    <row xmlns:x14ac="http://schemas.microsoft.com/office/spreadsheetml/2009/9/ac" r="4" ht="13.5" x14ac:dyDescent="0.2">
      <c r="B4" s="119" t="s">
        <v>4</v>
      </c>
      <c r="C4" s="119" t="s">
        <v>60</v>
      </c>
      <c r="D4" s="119" t="s">
        <v>64</v>
      </c>
      <c r="E4" s="119" t="s">
        <v>61</v>
      </c>
      <c r="F4" s="119" t="s">
        <v>62</v>
      </c>
      <c r="G4" s="119" t="s">
        <v>63</v>
      </c>
    </row>
    <row xmlns:x14ac="http://schemas.microsoft.com/office/spreadsheetml/2009/9/ac" r="5" x14ac:dyDescent="0.2">
      <c r="B5" s="796">
        <v>2000</v>
      </c>
      <c r="C5" s="940">
        <v>1081438</v>
      </c>
      <c r="D5" s="941">
        <v>59.052001953125</v>
      </c>
      <c r="E5" s="942">
        <v>163292</v>
      </c>
      <c r="F5" s="943">
        <v>502380</v>
      </c>
      <c r="G5" s="944">
        <v>415766</v>
      </c>
    </row>
    <row xmlns:x14ac="http://schemas.microsoft.com/office/spreadsheetml/2009/9/ac" r="6" x14ac:dyDescent="0.2">
      <c r="B6" s="802">
        <v>2001</v>
      </c>
      <c r="C6" s="945">
        <v>1088523</v>
      </c>
      <c r="D6" s="946">
        <v>60.409999847412109</v>
      </c>
      <c r="E6" s="947">
        <v>161849</v>
      </c>
      <c r="F6" s="948">
        <v>501545</v>
      </c>
      <c r="G6" s="949">
        <v>425129</v>
      </c>
    </row>
    <row xmlns:x14ac="http://schemas.microsoft.com/office/spreadsheetml/2009/9/ac" r="7" x14ac:dyDescent="0.2">
      <c r="B7" s="808">
        <v>2002</v>
      </c>
      <c r="C7" s="950">
        <v>1085399</v>
      </c>
      <c r="D7" s="951">
        <v>61.752998352050781</v>
      </c>
      <c r="E7" s="952">
        <v>158306</v>
      </c>
      <c r="F7" s="953">
        <v>497887</v>
      </c>
      <c r="G7" s="954">
        <v>429206</v>
      </c>
    </row>
    <row xmlns:x14ac="http://schemas.microsoft.com/office/spreadsheetml/2009/9/ac" r="8" x14ac:dyDescent="0.2">
      <c r="B8" s="814">
        <v>2003</v>
      </c>
      <c r="C8" s="955">
        <v>1075998</v>
      </c>
      <c r="D8" s="956">
        <v>63.080001831054688</v>
      </c>
      <c r="E8" s="957">
        <v>155553</v>
      </c>
      <c r="F8" s="958">
        <v>494865</v>
      </c>
      <c r="G8" s="959">
        <v>425580</v>
      </c>
    </row>
    <row xmlns:x14ac="http://schemas.microsoft.com/office/spreadsheetml/2009/9/ac" r="9" x14ac:dyDescent="0.2">
      <c r="B9" s="820">
        <v>2004</v>
      </c>
      <c r="C9" s="960">
        <v>1073089</v>
      </c>
      <c r="D9" s="961">
        <v>64.38800048828125</v>
      </c>
      <c r="E9" s="962">
        <v>157042</v>
      </c>
      <c r="F9" s="963">
        <v>491228</v>
      </c>
      <c r="G9" s="964">
        <v>424819</v>
      </c>
    </row>
    <row xmlns:x14ac="http://schemas.microsoft.com/office/spreadsheetml/2009/9/ac" r="10" x14ac:dyDescent="0.2">
      <c r="B10" s="826">
        <v>2005</v>
      </c>
      <c r="C10" s="965">
        <v>1070647</v>
      </c>
      <c r="D10" s="966">
        <v>65.6719970703125</v>
      </c>
      <c r="E10" s="967">
        <v>158271</v>
      </c>
      <c r="F10" s="968">
        <v>485636</v>
      </c>
      <c r="G10" s="969">
        <v>426740</v>
      </c>
    </row>
    <row xmlns:x14ac="http://schemas.microsoft.com/office/spreadsheetml/2009/9/ac" r="11" x14ac:dyDescent="0.2">
      <c r="B11" s="832">
        <v>2006</v>
      </c>
      <c r="C11" s="970">
        <v>1062130</v>
      </c>
      <c r="D11" s="971">
        <v>66.935005187988281</v>
      </c>
      <c r="E11" s="972">
        <v>154296</v>
      </c>
      <c r="F11" s="973">
        <v>483421</v>
      </c>
      <c r="G11" s="974">
        <v>424413</v>
      </c>
    </row>
    <row xmlns:x14ac="http://schemas.microsoft.com/office/spreadsheetml/2009/9/ac" r="12" x14ac:dyDescent="0.2">
      <c r="B12" s="838">
        <v>2007</v>
      </c>
      <c r="C12" s="975">
        <v>1047670</v>
      </c>
      <c r="D12" s="976">
        <v>68.173995971679688</v>
      </c>
      <c r="E12" s="977">
        <v>146458</v>
      </c>
      <c r="F12" s="978">
        <v>479709</v>
      </c>
      <c r="G12" s="979">
        <v>421503</v>
      </c>
    </row>
    <row xmlns:x14ac="http://schemas.microsoft.com/office/spreadsheetml/2009/9/ac" r="13" x14ac:dyDescent="0.2">
      <c r="B13" s="844">
        <v>2008</v>
      </c>
      <c r="C13" s="980">
        <v>1038192</v>
      </c>
      <c r="D13" s="981">
        <v>69.389999389648438</v>
      </c>
      <c r="E13" s="982">
        <v>143985</v>
      </c>
      <c r="F13" s="983">
        <v>473306</v>
      </c>
      <c r="G13" s="984">
        <v>420901</v>
      </c>
    </row>
    <row xmlns:x14ac="http://schemas.microsoft.com/office/spreadsheetml/2009/9/ac" r="14" x14ac:dyDescent="0.2">
      <c r="B14" s="850">
        <v>2009</v>
      </c>
      <c r="C14" s="985">
        <v>1028277</v>
      </c>
      <c r="D14" s="986">
        <v>70.574996948242188</v>
      </c>
      <c r="E14" s="987">
        <v>145222</v>
      </c>
      <c r="F14" s="988">
        <v>463967</v>
      </c>
      <c r="G14" s="989">
        <v>419088</v>
      </c>
    </row>
    <row xmlns:x14ac="http://schemas.microsoft.com/office/spreadsheetml/2009/9/ac" r="15" x14ac:dyDescent="0.2">
      <c r="B15" s="856">
        <v>2010</v>
      </c>
      <c r="C15" s="990">
        <v>1016582</v>
      </c>
      <c r="D15" s="991">
        <v>71.736000061035156</v>
      </c>
      <c r="E15" s="992">
        <v>143693</v>
      </c>
      <c r="F15" s="993">
        <v>459012</v>
      </c>
      <c r="G15" s="994">
        <v>413877</v>
      </c>
    </row>
    <row xmlns:x14ac="http://schemas.microsoft.com/office/spreadsheetml/2009/9/ac" r="16" x14ac:dyDescent="0.2">
      <c r="B16" s="862">
        <v>2011</v>
      </c>
      <c r="C16" s="995">
        <v>1006091</v>
      </c>
      <c r="D16" s="996">
        <v>72.868003845214844</v>
      </c>
      <c r="E16" s="997">
        <v>143599</v>
      </c>
      <c r="F16" s="998">
        <v>452998</v>
      </c>
      <c r="G16" s="999">
        <v>409494</v>
      </c>
    </row>
    <row xmlns:x14ac="http://schemas.microsoft.com/office/spreadsheetml/2009/9/ac" r="17" x14ac:dyDescent="0.2">
      <c r="B17" s="868">
        <v>2012</v>
      </c>
      <c r="C17" s="1000">
        <v>998137</v>
      </c>
      <c r="D17" s="1001">
        <v>73.945999145507813</v>
      </c>
      <c r="E17" s="1002">
        <v>146379</v>
      </c>
      <c r="F17" s="1003">
        <v>445138</v>
      </c>
      <c r="G17" s="1004">
        <v>406620</v>
      </c>
    </row>
    <row xmlns:x14ac="http://schemas.microsoft.com/office/spreadsheetml/2009/9/ac" r="18" x14ac:dyDescent="0.2">
      <c r="B18" s="874">
        <v>2013</v>
      </c>
      <c r="C18" s="1005">
        <v>991945</v>
      </c>
      <c r="D18" s="1006">
        <v>74.970001220703125</v>
      </c>
      <c r="E18" s="1007">
        <v>150109</v>
      </c>
      <c r="F18" s="1008">
        <v>438862</v>
      </c>
      <c r="G18" s="1009">
        <v>402974</v>
      </c>
    </row>
    <row xmlns:x14ac="http://schemas.microsoft.com/office/spreadsheetml/2009/9/ac" r="19" x14ac:dyDescent="0.2">
      <c r="B19" s="880">
        <v>2014</v>
      </c>
      <c r="C19" s="1010">
        <v>986305</v>
      </c>
      <c r="D19" s="1011">
        <v>75.941001892089844</v>
      </c>
      <c r="E19" s="1012">
        <v>149937</v>
      </c>
      <c r="F19" s="1013">
        <v>438413</v>
      </c>
      <c r="G19" s="1014">
        <v>397955</v>
      </c>
    </row>
    <row xmlns:x14ac="http://schemas.microsoft.com/office/spreadsheetml/2009/9/ac" r="20" x14ac:dyDescent="0.2">
      <c r="B20" s="886">
        <v>2015</v>
      </c>
      <c r="C20" s="1015">
        <v>978757</v>
      </c>
      <c r="D20" s="1016">
        <v>76.86199951171875</v>
      </c>
      <c r="E20" s="1017">
        <v>144849</v>
      </c>
      <c r="F20" s="1018">
        <v>443587</v>
      </c>
      <c r="G20" s="1019">
        <v>390321</v>
      </c>
    </row>
    <row xmlns:x14ac="http://schemas.microsoft.com/office/spreadsheetml/2009/9/ac" r="21" x14ac:dyDescent="0.2">
      <c r="B21" s="892">
        <v>2016</v>
      </c>
      <c r="C21" s="1020">
        <v>974677</v>
      </c>
      <c r="D21" s="1021">
        <v>77.735000610351563</v>
      </c>
      <c r="E21" s="1022">
        <v>144428</v>
      </c>
      <c r="F21" s="1023">
        <v>444519</v>
      </c>
      <c r="G21" s="1024">
        <v>385730</v>
      </c>
    </row>
    <row xmlns:x14ac="http://schemas.microsoft.com/office/spreadsheetml/2009/9/ac" r="22" x14ac:dyDescent="0.2">
      <c r="B22" s="898">
        <v>2017</v>
      </c>
      <c r="C22" s="1025">
        <v>969647</v>
      </c>
      <c r="D22" s="1026">
        <v>78.55999755859375</v>
      </c>
      <c r="E22" s="1027">
        <v>148961</v>
      </c>
      <c r="F22" s="1028">
        <v>443157</v>
      </c>
      <c r="G22" s="1029">
        <v>377529</v>
      </c>
    </row>
    <row xmlns:x14ac="http://schemas.microsoft.com/office/spreadsheetml/2009/9/ac" r="23" x14ac:dyDescent="0.2">
      <c r="B23" s="904">
        <v>2018</v>
      </c>
      <c r="C23" s="1030">
        <v>966346</v>
      </c>
      <c r="D23" s="1031">
        <v>79.339996337890625</v>
      </c>
      <c r="E23" s="1032">
        <v>150182</v>
      </c>
      <c r="F23" s="1033">
        <v>445144</v>
      </c>
      <c r="G23" s="1034">
        <v>371020</v>
      </c>
    </row>
    <row xmlns:x14ac="http://schemas.microsoft.com/office/spreadsheetml/2009/9/ac" r="24" x14ac:dyDescent="0.2">
      <c r="B24" s="910">
        <v>2019</v>
      </c>
      <c r="C24" s="1035">
        <v>966183</v>
      </c>
      <c r="D24" s="1036">
        <v>80.075996398925781</v>
      </c>
      <c r="E24" s="1037">
        <v>149867</v>
      </c>
      <c r="F24" s="1038">
        <v>448246</v>
      </c>
      <c r="G24" s="1039">
        <v>368070</v>
      </c>
    </row>
    <row xmlns:x14ac="http://schemas.microsoft.com/office/spreadsheetml/2009/9/ac" r="25" x14ac:dyDescent="0.2">
      <c r="B25" s="916">
        <v>2020</v>
      </c>
      <c r="C25" s="1040">
        <v>970016</v>
      </c>
      <c r="D25" s="1041">
        <v>80.77099609375</v>
      </c>
      <c r="E25" s="1042">
        <v>149396</v>
      </c>
      <c r="F25" s="1043">
        <v>448782</v>
      </c>
      <c r="G25" s="1044">
        <v>371838</v>
      </c>
    </row>
    <row xmlns:x14ac="http://schemas.microsoft.com/office/spreadsheetml/2009/9/ac" r="26" x14ac:dyDescent="0.2">
      <c r="B26" s="922">
        <v>2021</v>
      </c>
      <c r="C26" s="1045">
        <v>970697</v>
      </c>
      <c r="D26" s="1046">
        <v>81.425003051757813</v>
      </c>
      <c r="E26" s="1047">
        <v>148772</v>
      </c>
      <c r="F26" s="1048">
        <v>447804</v>
      </c>
      <c r="G26" s="1049">
        <v>374121</v>
      </c>
    </row>
    <row xmlns:x14ac="http://schemas.microsoft.com/office/spreadsheetml/2009/9/ac" r="27" x14ac:dyDescent="0.2">
      <c r="B27" s="928">
        <v>2022</v>
      </c>
      <c r="C27" s="929">
        <v>972225</v>
      </c>
      <c r="D27" s="930">
        <v>82.041999816894531</v>
      </c>
      <c r="E27" s="931">
        <v>147952</v>
      </c>
      <c r="F27" s="932">
        <v>448018</v>
      </c>
      <c r="G27" s="933">
        <v>376255</v>
      </c>
    </row>
    <row xmlns:x14ac="http://schemas.microsoft.com/office/spreadsheetml/2009/9/ac" r="28" x14ac:dyDescent="0.2">
      <c r="B28" s="934">
        <v>2023</v>
      </c>
      <c r="C28" s="935">
        <v>938591</v>
      </c>
      <c r="D28" s="936">
        <v>82.621994018554688</v>
      </c>
      <c r="E28" s="937">
        <v>137107</v>
      </c>
      <c r="F28" s="938">
        <v>429907</v>
      </c>
      <c r="G28" s="939">
        <v>371577</v>
      </c>
    </row>
    <row xmlns:x14ac="http://schemas.microsoft.com/office/spreadsheetml/2009/9/ac" r="29" x14ac:dyDescent="0.2">
      <c r="B29" s="199">
        <v>2024</v>
      </c>
      <c r="C29" s="367"/>
      <c r="D29" s="368"/>
      <c r="E29" s="369"/>
      <c r="F29" s="370"/>
      <c r="G29" s="371"/>
    </row>
    <row xmlns:x14ac="http://schemas.microsoft.com/office/spreadsheetml/2009/9/ac" r="30" x14ac:dyDescent="0.2">
      <c r="B30" s="198">
        <v>2025</v>
      </c>
      <c r="C30" s="367"/>
      <c r="D30" s="368"/>
      <c r="E30" s="369"/>
      <c r="F30" s="370"/>
      <c r="G30" s="371"/>
    </row>
    <row xmlns:x14ac="http://schemas.microsoft.com/office/spreadsheetml/2009/9/ac" r="31" x14ac:dyDescent="0.2">
      <c r="B31" s="199">
        <v>2026</v>
      </c>
      <c r="C31" s="367"/>
      <c r="D31" s="368"/>
      <c r="E31" s="369"/>
      <c r="F31" s="370"/>
      <c r="G31" s="371"/>
    </row>
    <row xmlns:x14ac="http://schemas.microsoft.com/office/spreadsheetml/2009/9/ac" r="32" x14ac:dyDescent="0.2">
      <c r="B32" s="198">
        <v>2027</v>
      </c>
      <c r="C32" s="367"/>
      <c r="D32" s="368"/>
      <c r="E32" s="369"/>
      <c r="F32" s="370"/>
      <c r="G32" s="371"/>
    </row>
    <row xmlns:x14ac="http://schemas.microsoft.com/office/spreadsheetml/2009/9/ac" r="33" x14ac:dyDescent="0.2">
      <c r="B33" s="199">
        <v>2028</v>
      </c>
      <c r="C33" s="367"/>
      <c r="D33" s="368"/>
      <c r="E33" s="369"/>
      <c r="F33" s="370"/>
      <c r="G33" s="371"/>
    </row>
    <row xmlns:x14ac="http://schemas.microsoft.com/office/spreadsheetml/2009/9/ac" r="34" x14ac:dyDescent="0.2">
      <c r="B34" s="198">
        <v>2029</v>
      </c>
      <c r="C34" s="367"/>
      <c r="D34" s="368"/>
      <c r="E34" s="369"/>
      <c r="F34" s="370"/>
      <c r="G34" s="371"/>
    </row>
    <row xmlns:x14ac="http://schemas.microsoft.com/office/spreadsheetml/2009/9/ac" r="35" x14ac:dyDescent="0.2">
      <c r="B35" s="199">
        <v>2030</v>
      </c>
      <c r="C35" s="203"/>
      <c r="D35" s="200"/>
      <c r="E35" s="204"/>
      <c r="F35" s="201"/>
      <c r="G35" s="202"/>
    </row>
    <row xmlns:x14ac="http://schemas.microsoft.com/office/spreadsheetml/2009/9/ac" r="36" ht="14.25" x14ac:dyDescent="0.2">
      <c r="B36" s="122" t="s">
        <v>217</v>
      </c>
      <c r="G36" s="120"/>
    </row>
    <row xmlns:x14ac="http://schemas.microsoft.com/office/spreadsheetml/2009/9/ac" r="37" ht="14.25" x14ac:dyDescent="0.2">
      <c r="B37" s="122" t="s">
        <v>242</v>
      </c>
    </row>
    <row xmlns:x14ac="http://schemas.microsoft.com/office/spreadsheetml/2009/9/ac" r="38" ht="14.25" x14ac:dyDescent="0.2">
      <c r="B38" s="122" t="s">
        <v>341</v>
      </c>
    </row>
    <row xmlns:x14ac="http://schemas.microsoft.com/office/spreadsheetml/2009/9/ac" r="39" x14ac:dyDescent="0.2">
      <c r="B39" s="423" t="s">
        <v>258</v>
      </c>
    </row>
    <row xmlns:x14ac="http://schemas.microsoft.com/office/spreadsheetml/2009/9/ac" r="41" x14ac:dyDescent="0.2">
      <c r="B41" s="121"/>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F65E6-4654-4355-8D7E-5FAA00525297}">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86" customWidth="true"/>
  </cols>
  <sheetData>
    <row xmlns:x14ac="http://schemas.microsoft.com/office/spreadsheetml/2009/9/ac" r="2" ht="33" customHeight="true" x14ac:dyDescent="0.25">
      <c r="B2" s="591" t="s">
        <v>312</v>
      </c>
      <c r="C2" s="591"/>
    </row>
    <row xmlns:x14ac="http://schemas.microsoft.com/office/spreadsheetml/2009/9/ac" r="3" ht="6" customHeight="true" x14ac:dyDescent="0.25">
      <c r="B3" s="385"/>
    </row>
    <row xmlns:x14ac="http://schemas.microsoft.com/office/spreadsheetml/2009/9/ac" r="4" ht="30" customHeight="true" x14ac:dyDescent="0.25">
      <c r="B4" s="387" t="s">
        <v>313</v>
      </c>
      <c r="C4" s="388" t="s">
        <v>314</v>
      </c>
    </row>
    <row xmlns:x14ac="http://schemas.microsoft.com/office/spreadsheetml/2009/9/ac" r="5" ht="30" customHeight="true" x14ac:dyDescent="0.25">
      <c r="B5" s="387" t="s">
        <v>48</v>
      </c>
      <c r="C5" s="388" t="s">
        <v>315</v>
      </c>
    </row>
    <row xmlns:x14ac="http://schemas.microsoft.com/office/spreadsheetml/2009/9/ac" r="6" ht="30" customHeight="true" x14ac:dyDescent="0.25">
      <c r="B6" s="387" t="s">
        <v>316</v>
      </c>
      <c r="C6" s="388" t="s">
        <v>317</v>
      </c>
    </row>
    <row xmlns:x14ac="http://schemas.microsoft.com/office/spreadsheetml/2009/9/ac" r="7" ht="30" customHeight="true" x14ac:dyDescent="0.25">
      <c r="B7" s="387" t="s">
        <v>318</v>
      </c>
      <c r="C7" s="388" t="s">
        <v>319</v>
      </c>
    </row>
    <row xmlns:x14ac="http://schemas.microsoft.com/office/spreadsheetml/2009/9/ac" r="8" ht="30" customHeight="true" x14ac:dyDescent="0.25">
      <c r="B8" s="387" t="s">
        <v>146</v>
      </c>
      <c r="C8" s="388" t="s">
        <v>320</v>
      </c>
    </row>
    <row xmlns:x14ac="http://schemas.microsoft.com/office/spreadsheetml/2009/9/ac" r="9" ht="30" customHeight="true" x14ac:dyDescent="0.25">
      <c r="B9" s="387" t="s">
        <v>321</v>
      </c>
      <c r="C9" s="388" t="s">
        <v>322</v>
      </c>
    </row>
    <row xmlns:x14ac="http://schemas.microsoft.com/office/spreadsheetml/2009/9/ac" r="10" ht="30" customHeight="true" x14ac:dyDescent="0.25">
      <c r="B10" s="387" t="s">
        <v>150</v>
      </c>
      <c r="C10" s="388" t="s">
        <v>323</v>
      </c>
    </row>
    <row xmlns:x14ac="http://schemas.microsoft.com/office/spreadsheetml/2009/9/ac" r="11" s="391" customFormat="true" ht="6.75" customHeight="true" x14ac:dyDescent="0.25">
      <c r="B11" s="389"/>
      <c r="C11" s="390"/>
    </row>
    <row xmlns:x14ac="http://schemas.microsoft.com/office/spreadsheetml/2009/9/ac" r="12" s="393" customFormat="true" ht="11.25" x14ac:dyDescent="0.2">
      <c r="B12" s="392" t="s">
        <v>324</v>
      </c>
    </row>
    <row xmlns:x14ac="http://schemas.microsoft.com/office/spreadsheetml/2009/9/ac" r="13" x14ac:dyDescent="0.25">
      <c r="B13" s="392" t="s">
        <v>336</v>
      </c>
    </row>
    <row xmlns:x14ac="http://schemas.microsoft.com/office/spreadsheetml/2009/9/ac" r="14" x14ac:dyDescent="0.25">
      <c r="B14" s="394" t="s">
        <v>325</v>
      </c>
    </row>
    <row xmlns:x14ac="http://schemas.microsoft.com/office/spreadsheetml/2009/9/ac" r="15" ht="76.5" customHeight="true" x14ac:dyDescent="0.25">
      <c r="B15" s="592" t="s">
        <v>326</v>
      </c>
      <c r="C15" s="592"/>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1C47D-8A6A-4FBF-A01A-E249EE8E7D79}">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94" customWidth="true"/>
    <col min="2" max="2" width="12.375" style="594" customWidth="true"/>
    <col min="3" max="8" width="9" style="594" customWidth="true"/>
    <col min="9" max="9" width="12.375" style="594" customWidth="true"/>
    <col min="10" max="15" width="9" style="594" customWidth="true"/>
    <col min="16" max="16" width="12.375" style="594" customWidth="true"/>
    <col min="17" max="22" width="9" style="594" customWidth="true"/>
    <col min="23" max="38" width="9" style="594"/>
    <col min="39" max="16384" width="9" style="602"/>
  </cols>
  <sheetData>
    <row xmlns:x14ac="http://schemas.microsoft.com/office/spreadsheetml/2009/9/ac" r="1" s="594" customFormat="true" x14ac:dyDescent="0.2">
      <c r="A1" s="593" t="s">
        <v>152</v>
      </c>
      <c r="B1" s="593"/>
      <c r="C1" s="593"/>
      <c r="D1" s="593"/>
      <c r="E1" s="593"/>
      <c r="F1" s="593"/>
      <c r="G1" s="593"/>
      <c r="H1" s="593"/>
      <c r="I1" s="593"/>
      <c r="J1" s="593"/>
      <c r="K1" s="593"/>
      <c r="L1" s="593"/>
      <c r="M1" s="593"/>
      <c r="N1" s="593"/>
      <c r="O1" s="593"/>
      <c r="P1" s="593"/>
      <c r="Q1" s="593"/>
      <c r="R1" s="593"/>
      <c r="S1" s="593"/>
      <c r="T1" s="593"/>
      <c r="U1" s="593"/>
      <c r="V1" s="593"/>
    </row>
    <row xmlns:x14ac="http://schemas.microsoft.com/office/spreadsheetml/2009/9/ac" r="2" s="594" customFormat="true" x14ac:dyDescent="0.2">
      <c r="A2" s="593"/>
      <c r="B2" s="593"/>
      <c r="C2" s="593"/>
      <c r="D2" s="593"/>
      <c r="E2" s="593"/>
      <c r="F2" s="593"/>
      <c r="G2" s="593"/>
      <c r="H2" s="593"/>
      <c r="I2" s="593"/>
      <c r="J2" s="593"/>
      <c r="K2" s="593"/>
      <c r="L2" s="593"/>
      <c r="M2" s="593"/>
      <c r="N2" s="593"/>
      <c r="O2" s="593"/>
      <c r="P2" s="593"/>
      <c r="Q2" s="593"/>
      <c r="R2" s="593"/>
      <c r="S2" s="593"/>
      <c r="T2" s="593"/>
      <c r="U2" s="593"/>
      <c r="V2" s="593"/>
    </row>
    <row xmlns:x14ac="http://schemas.microsoft.com/office/spreadsheetml/2009/9/ac" r="3" s="594" customFormat="true" ht="18" x14ac:dyDescent="0.2">
      <c r="A3" s="595"/>
      <c r="B3" s="595"/>
      <c r="C3" s="595"/>
      <c r="D3" s="595"/>
      <c r="E3" s="595"/>
      <c r="F3" s="595"/>
      <c r="G3" s="595"/>
      <c r="H3" s="595"/>
      <c r="I3" s="595"/>
      <c r="J3" s="595"/>
      <c r="K3" s="595"/>
      <c r="L3" s="595"/>
      <c r="M3" s="595"/>
      <c r="N3" s="595"/>
      <c r="O3" s="595"/>
      <c r="P3" s="595"/>
      <c r="Q3" s="595"/>
      <c r="R3" s="595"/>
      <c r="S3" s="595"/>
      <c r="T3" s="595"/>
      <c r="U3" s="595"/>
      <c r="V3" s="595"/>
    </row>
    <row xmlns:x14ac="http://schemas.microsoft.com/office/spreadsheetml/2009/9/ac" r="4" ht="15.75" x14ac:dyDescent="0.25">
      <c r="B4" s="596" t="s">
        <v>13</v>
      </c>
      <c r="E4" s="597"/>
      <c r="I4" s="598" t="s">
        <v>14</v>
      </c>
      <c r="P4" s="599" t="s">
        <v>15</v>
      </c>
    </row>
    <row xmlns:x14ac="http://schemas.microsoft.com/office/spreadsheetml/2009/9/ac" r="6" x14ac:dyDescent="0.2">
      <c r="G6" s="600"/>
      <c r="H6" s="600"/>
      <c r="I6" s="600"/>
      <c r="K6" s="600"/>
      <c r="L6" s="600"/>
    </row>
    <row xmlns:x14ac="http://schemas.microsoft.com/office/spreadsheetml/2009/9/ac" r="7" ht="15.75" x14ac:dyDescent="0.2">
      <c r="G7" s="600"/>
      <c r="H7" s="600"/>
      <c r="I7" s="600"/>
      <c r="K7" s="601"/>
      <c r="L7" s="600"/>
    </row>
    <row xmlns:x14ac="http://schemas.microsoft.com/office/spreadsheetml/2009/9/ac" r="8" x14ac:dyDescent="0.2">
      <c r="G8" s="600"/>
      <c r="H8" s="600"/>
      <c r="I8" s="600"/>
      <c r="K8" s="600"/>
      <c r="L8" s="600"/>
    </row>
    <row xmlns:x14ac="http://schemas.microsoft.com/office/spreadsheetml/2009/9/ac" r="9" x14ac:dyDescent="0.2">
      <c r="G9" s="600"/>
      <c r="H9" s="600"/>
      <c r="I9" s="600"/>
      <c r="K9" s="600"/>
      <c r="L9" s="600"/>
    </row>
    <row xmlns:x14ac="http://schemas.microsoft.com/office/spreadsheetml/2009/9/ac" r="10" x14ac:dyDescent="0.2">
      <c r="G10" s="600"/>
      <c r="H10" s="600"/>
      <c r="I10" s="600"/>
      <c r="K10" s="600"/>
      <c r="L10" s="600"/>
    </row>
    <row xmlns:x14ac="http://schemas.microsoft.com/office/spreadsheetml/2009/9/ac" r="11" x14ac:dyDescent="0.2">
      <c r="G11" s="600"/>
      <c r="H11" s="600"/>
      <c r="I11" s="600"/>
      <c r="K11" s="600"/>
      <c r="L11" s="600"/>
    </row>
    <row xmlns:x14ac="http://schemas.microsoft.com/office/spreadsheetml/2009/9/ac" r="12" x14ac:dyDescent="0.2">
      <c r="G12" s="600"/>
      <c r="H12" s="600"/>
      <c r="I12" s="600"/>
      <c r="K12" s="600"/>
      <c r="L12" s="600"/>
    </row>
    <row xmlns:x14ac="http://schemas.microsoft.com/office/spreadsheetml/2009/9/ac" r="13" x14ac:dyDescent="0.2">
      <c r="G13" s="600"/>
      <c r="H13" s="600"/>
      <c r="I13" s="600"/>
      <c r="K13" s="600"/>
      <c r="L13" s="600"/>
    </row>
    <row xmlns:x14ac="http://schemas.microsoft.com/office/spreadsheetml/2009/9/ac" r="14" x14ac:dyDescent="0.2">
      <c r="G14" s="600"/>
      <c r="H14" s="600"/>
      <c r="I14" s="600"/>
      <c r="K14" s="600"/>
      <c r="L14" s="600"/>
    </row>
    <row xmlns:x14ac="http://schemas.microsoft.com/office/spreadsheetml/2009/9/ac" r="15" x14ac:dyDescent="0.2">
      <c r="G15" s="600"/>
      <c r="H15" s="600"/>
      <c r="I15" s="600"/>
      <c r="K15" s="600"/>
      <c r="L15" s="600"/>
    </row>
    <row xmlns:x14ac="http://schemas.microsoft.com/office/spreadsheetml/2009/9/ac" r="16" x14ac:dyDescent="0.2">
      <c r="G16" s="600"/>
      <c r="H16" s="600"/>
      <c r="I16" s="600"/>
      <c r="K16" s="600"/>
      <c r="L16" s="600"/>
    </row>
    <row xmlns:x14ac="http://schemas.microsoft.com/office/spreadsheetml/2009/9/ac" r="17" x14ac:dyDescent="0.2">
      <c r="G17" s="600"/>
      <c r="H17" s="600"/>
      <c r="I17" s="600"/>
      <c r="K17" s="600"/>
      <c r="L17" s="600"/>
    </row>
    <row xmlns:x14ac="http://schemas.microsoft.com/office/spreadsheetml/2009/9/ac" r="18" x14ac:dyDescent="0.2">
      <c r="G18" s="600"/>
      <c r="H18" s="600"/>
      <c r="I18" s="600"/>
      <c r="K18" s="600"/>
      <c r="L18" s="600"/>
    </row>
    <row xmlns:x14ac="http://schemas.microsoft.com/office/spreadsheetml/2009/9/ac" r="19" x14ac:dyDescent="0.2">
      <c r="G19" s="600"/>
      <c r="H19" s="600"/>
      <c r="I19" s="600"/>
      <c r="K19" s="600"/>
      <c r="L19" s="600"/>
    </row>
    <row xmlns:x14ac="http://schemas.microsoft.com/office/spreadsheetml/2009/9/ac" r="20" x14ac:dyDescent="0.2">
      <c r="G20" s="600"/>
      <c r="H20" s="600"/>
      <c r="I20" s="600"/>
      <c r="K20" s="600"/>
      <c r="L20" s="600"/>
    </row>
    <row xmlns:x14ac="http://schemas.microsoft.com/office/spreadsheetml/2009/9/ac" r="21" x14ac:dyDescent="0.2">
      <c r="G21" s="600"/>
      <c r="H21" s="600"/>
      <c r="I21" s="600"/>
      <c r="K21" s="600"/>
      <c r="L21" s="600"/>
    </row>
    <row xmlns:x14ac="http://schemas.microsoft.com/office/spreadsheetml/2009/9/ac" r="23" x14ac:dyDescent="0.2">
      <c r="B23" s="603"/>
    </row>
    <row xmlns:x14ac="http://schemas.microsoft.com/office/spreadsheetml/2009/9/ac" r="25" x14ac:dyDescent="0.2">
      <c r="B25" s="604"/>
      <c r="C25" s="604" t="str">
        <f>+IF(OR((C28="National*"),(D28="Urban*"),(E28="Rural*"),(F28="Pre-primary*"),(G28="Primary*"),(H28="Secondary^"),(C28="National*^"),(D28="Urban*^"),(E28="Rural*^"),(F28="Pre-primary*^"),(G28="Primary*^"),(H28="Secondary*^")),"*No basic service estimate available","")</f>
        <v>*No basic service estimate available</v>
      </c>
      <c r="J25" s="604" t="str">
        <f>+IF(OR((J28="National*"),(K28="Urban*"),(L28="Rural*"),(M28="Pre-primary*"),(N28="Primary*"),(O28="Secondary^"),(J28="National*^"),(K28="Urban*^"),(L28="Rural*^"),(M28="Pre-primary*^"),(N28="Primary*^"),(O28="Secondary*^")),"*No basic service estimate available","")</f>
        <v/>
      </c>
      <c r="Q25" s="604"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03"/>
      <c r="C26" s="604" t="str">
        <f>+IF(OR((C28="National*^"),(D28="Urban*^"),(E28="Rural*^"),(F28="Pre-primary*^"),(G28="Primary*^"),(H28="Secondary*^")),"^Facilities that cannot be classified as improved or unimproved are treated as limited","")</f>
        <v/>
      </c>
      <c r="J26" s="604" t="str">
        <f>+IF(OR((J28="National*^"),(K28="Urban*^"),(L28="Rural*^"),(M28="Pre-primary*^"),(N28="Primary*^"),(O28="Secondary*^")),"^Facilities that cannot be classified as improved or unimproved are treated as limited","")</f>
        <v/>
      </c>
      <c r="Q26" s="604" t="str">
        <f>+IF(OR((Q28="National*^"),(R28="Urban*^"),(S28="Rural*^"),(T28="Pre-primary*^"),(U28="Primary*^"),(V28="Secondary*^")),"^Facilities that cannot be classified as having water or not are treated as limited","")</f>
        <v/>
      </c>
    </row>
    <row xmlns:x14ac="http://schemas.microsoft.com/office/spreadsheetml/2009/9/ac" r="27" x14ac:dyDescent="0.2">
      <c r="B27" s="605" t="str">
        <f>+Introduction!C7</f>
        <v>Costa Rica</v>
      </c>
      <c r="C27" s="606" t="s">
        <v>236</v>
      </c>
      <c r="D27" s="606"/>
      <c r="E27" s="606"/>
      <c r="F27" s="606"/>
      <c r="G27" s="606"/>
      <c r="H27" s="606"/>
      <c r="I27" s="607" t="str">
        <f>+B27</f>
        <v>Costa Rica</v>
      </c>
      <c r="J27" s="608" t="s">
        <v>14</v>
      </c>
      <c r="K27" s="609"/>
      <c r="L27" s="609"/>
      <c r="M27" s="609"/>
      <c r="N27" s="609"/>
      <c r="O27" s="609"/>
      <c r="P27" s="610" t="str">
        <f>+B27</f>
        <v>Costa Rica</v>
      </c>
      <c r="Q27" s="611" t="s">
        <v>15</v>
      </c>
      <c r="R27" s="611"/>
      <c r="S27" s="611"/>
      <c r="T27" s="611"/>
      <c r="U27" s="611"/>
      <c r="V27" s="612"/>
      <c r="AM27" s="594"/>
      <c r="AN27" s="594"/>
      <c r="AO27" s="594"/>
      <c r="AP27" s="594"/>
      <c r="AQ27" s="594"/>
      <c r="AR27" s="594"/>
      <c r="AS27" s="594"/>
      <c r="AT27" s="594"/>
      <c r="AU27" s="594"/>
    </row>
    <row xmlns:x14ac="http://schemas.microsoft.com/office/spreadsheetml/2009/9/ac" r="28" x14ac:dyDescent="0.2">
      <c r="B28" s="613"/>
      <c r="C28" s="614" t="str">
        <f>IF(AND(C30=0.0000000001,C31=0.0000000001,C32=0.0000000001), "National*",IF(AND(C30=0.0000000001,ISNUMBER(C32)),"National*", "National"))</f>
        <v>National</v>
      </c>
      <c r="D28" s="615" t="str">
        <f>IF(AND(D30=0.0000000001,D31=0.0000000001,D32=0.0000000001), "Urban*",IF(AND(D30=0.0000000001,ISNUMBER(D32)),"Urban*", "Urban"))</f>
        <v>Urban*</v>
      </c>
      <c r="E28" s="615" t="str">
        <f>IF(AND(E30=0.0000000001,E31=0.0000000001,E32=0.0000000001), "Rural*",IF(AND(E30=0.0000000001,ISNUMBER(E32)),"Rural*", "Rural"))</f>
        <v>Rural*</v>
      </c>
      <c r="F28" s="615" t="str">
        <f>IF(AND(F30=0.0000000001,F31=0.0000000001,F32=0.0000000001), "Pre-primary*",IF(AND(F30=0.0000000001,ISNUMBER(F32)),"Pre-primary*", "Pre-primary"))</f>
        <v>Pre-primary*</v>
      </c>
      <c r="G28" s="615" t="str">
        <f>IF(AND(G30=0.0000000001,G31=0.0000000001,G32=0.0000000001), "Primary*",IF(AND(G30=0.0000000001,ISNUMBER(G32)),"Primary*", "Primary"))</f>
        <v>Primary</v>
      </c>
      <c r="H28" s="615" t="str">
        <f>IF(AND(H30=0.0000000001,H31=0.0000000001,H32=0.0000000001), "Secondary*",IF(AND(H30=0.0000000001,ISNUMBER(H32)),"Secondary*", "Secondary"))</f>
        <v>Secondary</v>
      </c>
      <c r="I28" s="613"/>
      <c r="J28" s="616" t="str">
        <f>IF(AND(J30=0.0000000001,J31=0.0000000001,J32=0.0000000001), "National*",IF(AND(J30=0.0000000001,ISNUMBER(J32)),"National*", "National"))</f>
        <v>National</v>
      </c>
      <c r="K28" s="615" t="str">
        <f>IF(AND(K30=0.0000000001,K31=0.0000000001,K32=0.0000000001), "Urban*",IF(AND(K30=0.0000000001,ISNUMBER(K32)),"Urban*", "Urban"))</f>
        <v>Urban</v>
      </c>
      <c r="L28" s="615" t="str">
        <f>IF(AND(L30=0.0000000001,L31=0.0000000001,L32=0.0000000001), "Rural*",IF(AND(L30=0.0000000001,ISNUMBER(L32)),"Rural*", "Rural"))</f>
        <v>Rural</v>
      </c>
      <c r="M28" s="615" t="str">
        <f>IF(AND(M30=0.0000000001,M31=0.0000000001,M32=0.0000000001), "Pre-primary*",IF(AND(M30=0.0000000001,ISNUMBER(M32)),"Pre-primary*", "Pre-primary"))</f>
        <v>Pre-primary</v>
      </c>
      <c r="N28" s="615" t="str">
        <f>IF(AND(N30=0.0000000001,N31=0.0000000001,N32=0.0000000001), "Primary*",IF(AND(N30=0.0000000001,ISNUMBER(N32)),"Primary*", "Primary"))</f>
        <v>Primary</v>
      </c>
      <c r="O28" s="615" t="str">
        <f>IF(AND(O30=0.0000000001,O31=0.0000000001,O32=0.0000000001), "Secondary*",IF(AND(O30=0.0000000001,ISNUMBER(O32)),"Secondary*", "Secondary"))</f>
        <v>Secondary</v>
      </c>
      <c r="P28" s="617"/>
      <c r="Q28" s="618" t="str">
        <f>IF(AND(Q30=0.0000000001,Q31=0.0000000001,Q32=0.0000000001), "National*",IF(AND(Q30=0.0000000001,ISNUMBER(Q32)),"National*", "National"))</f>
        <v>National</v>
      </c>
      <c r="R28" s="615" t="str">
        <f>IF(AND(R30=0.0000000001,R31=0.0000000001,R32=0.0000000001), "Urban*",IF(AND(R30=0.0000000001,ISNUMBER(R32)),"Urban*", "Urban"))</f>
        <v>Urban*</v>
      </c>
      <c r="S28" s="615" t="str">
        <f>IF(AND(S30=0.0000000001,S31=0.0000000001,S32=0.0000000001), "Rural*",IF(AND(S30=0.0000000001,ISNUMBER(S32)),"Rural*", "Rural"))</f>
        <v>Rural*</v>
      </c>
      <c r="T28" s="615" t="str">
        <f>IF(AND(T30=0.0000000001,T31=0.0000000001,T32=0.0000000001), "Pre-primary*",IF(AND(T30=0.0000000001,ISNUMBER(T32)),"Pre-primary*", "Pre-primary"))</f>
        <v>Pre-primary*</v>
      </c>
      <c r="U28" s="615" t="str">
        <f>IF(AND(U30=0.0000000001,U31=0.0000000001,U32=0.0000000001), "Primary*",IF(AND(U30=0.0000000001,ISNUMBER(U32)),"Primary*", "Primary"))</f>
        <v>Primary</v>
      </c>
      <c r="V28" s="619" t="str">
        <f>IF(AND(V30=0.0000000001,V31=0.0000000001,V32=0.0000000001), "Secondary*",IF(AND(V30=0.0000000001,ISNUMBER(V32)),"Secondary*", "Secondary"))</f>
        <v>Secondary</v>
      </c>
      <c r="AM28" s="594"/>
      <c r="AN28" s="594"/>
      <c r="AO28" s="594"/>
      <c r="AP28" s="594"/>
      <c r="AQ28" s="594"/>
      <c r="AR28" s="594"/>
      <c r="AS28" s="594"/>
      <c r="AT28" s="594"/>
      <c r="AU28" s="594"/>
    </row>
    <row xmlns:x14ac="http://schemas.microsoft.com/office/spreadsheetml/2009/9/ac" r="29" ht="15.75" thickBot="true" x14ac:dyDescent="0.25">
      <c r="B29" s="613"/>
      <c r="C29" s="620">
        <f>IF(ISNUMBER(Regressions!B4), Regressions!B4, "-")</f>
        <v>2023</v>
      </c>
      <c r="D29" s="621">
        <f>C29</f>
        <v>2023</v>
      </c>
      <c r="E29" s="621">
        <f>D29</f>
        <v>2023</v>
      </c>
      <c r="F29" s="621">
        <f>E29</f>
        <v>2023</v>
      </c>
      <c r="G29" s="621">
        <f>F29</f>
        <v>2023</v>
      </c>
      <c r="H29" s="621">
        <f>F29</f>
        <v>2023</v>
      </c>
      <c r="I29" s="613"/>
      <c r="J29" s="622">
        <f>IF(ISNUMBER(Regressions!K4), Regressions!K4, "-")</f>
        <v>2023</v>
      </c>
      <c r="K29" s="623">
        <f>J29</f>
        <v>2023</v>
      </c>
      <c r="L29" s="623">
        <f>K29</f>
        <v>2023</v>
      </c>
      <c r="M29" s="623">
        <f>L29</f>
        <v>2023</v>
      </c>
      <c r="N29" s="623">
        <f>M29</f>
        <v>2023</v>
      </c>
      <c r="O29" s="623">
        <f>M29</f>
        <v>2023</v>
      </c>
      <c r="P29" s="617"/>
      <c r="Q29" s="624">
        <f>IF(ISNUMBER(Regressions!T4), Regressions!T4, "-")</f>
        <v>2023</v>
      </c>
      <c r="R29" s="625">
        <f>Q29</f>
        <v>2023</v>
      </c>
      <c r="S29" s="625">
        <f>R29</f>
        <v>2023</v>
      </c>
      <c r="T29" s="625">
        <f>S29</f>
        <v>2023</v>
      </c>
      <c r="U29" s="625">
        <f>T29</f>
        <v>2023</v>
      </c>
      <c r="V29" s="626">
        <f>T29</f>
        <v>2023</v>
      </c>
      <c r="AM29" s="594"/>
      <c r="AN29" s="594"/>
      <c r="AO29" s="594"/>
      <c r="AP29" s="594"/>
      <c r="AQ29" s="594"/>
      <c r="AR29" s="594"/>
      <c r="AS29" s="594"/>
      <c r="AT29" s="594"/>
      <c r="AU29" s="594"/>
    </row>
    <row xmlns:x14ac="http://schemas.microsoft.com/office/spreadsheetml/2009/9/ac" r="30" x14ac:dyDescent="0.2">
      <c r="B30" s="627" t="s">
        <v>155</v>
      </c>
      <c r="C30" s="628">
        <f>IF(ISNUMBER(Regressions!C4), Regressions!C4, 0.0000000001)</f>
        <v>84.17128228</v>
      </c>
      <c r="D30" s="628">
        <f>IF(ISNUMBER(Regressions!D4), Regressions!D4, 0.0000000001)</f>
        <v>1E-10</v>
      </c>
      <c r="E30" s="628">
        <f>IF(ISNUMBER(Regressions!E4), Regressions!E4, 0.0000000001)</f>
        <v>1E-10</v>
      </c>
      <c r="F30" s="628">
        <f>IF(ISNUMBER(Regressions!F4), Regressions!F4, 0.0000000001)</f>
        <v>1E-10</v>
      </c>
      <c r="G30" s="628">
        <f>IF(ISNUMBER(Regressions!G4), Regressions!G4, 0.0000000001)</f>
        <v>86.034970000000001</v>
      </c>
      <c r="H30" s="628">
        <f>IF(ISNUMBER(Regressions!H4), Regressions!H4, 0.0000000001)</f>
        <v>75.648647310000001</v>
      </c>
      <c r="I30" s="629" t="s">
        <v>155</v>
      </c>
      <c r="J30" s="628">
        <f>IF(ISNUMBER(Regressions!L4), Regressions!L4,0.0000000001)</f>
        <v>85.068100380000004</v>
      </c>
      <c r="K30" s="628">
        <f>IF(ISNUMBER(Regressions!M4), Regressions!M4,0.0000000001)</f>
        <v>93.306515289999993</v>
      </c>
      <c r="L30" s="628">
        <f>IF(ISNUMBER(Regressions!N4), Regressions!N4,0.0000000001)</f>
        <v>95.766273369999993</v>
      </c>
      <c r="M30" s="628">
        <f>IF(ISNUMBER(Regressions!O4), Regressions!O4,0.0000000001)</f>
        <v>97.559406519999996</v>
      </c>
      <c r="N30" s="628">
        <f>IF(ISNUMBER(Regressions!P4), Regressions!P4,0.0000000001)</f>
        <v>81.85539584</v>
      </c>
      <c r="O30" s="628">
        <f>IF(ISNUMBER(Regressions!Q4), Regressions!Q4,0.0000000001)</f>
        <v>96.029688859999993</v>
      </c>
      <c r="P30" s="630" t="s">
        <v>155</v>
      </c>
      <c r="Q30" s="628">
        <f>IF(ISNUMBER(Regressions!U4), Regressions!U4,0.0000000001)</f>
        <v>82.967007249999995</v>
      </c>
      <c r="R30" s="628">
        <f>IF(ISNUMBER(Regressions!V4), Regressions!V4,0.0000000001)</f>
        <v>1E-10</v>
      </c>
      <c r="S30" s="628">
        <f>IF(ISNUMBER(Regressions!W4), Regressions!W4,0.0000000001)</f>
        <v>1E-10</v>
      </c>
      <c r="T30" s="628">
        <f>IF(ISNUMBER(Regressions!X4), Regressions!X4,0.0000000001)</f>
        <v>1E-10</v>
      </c>
      <c r="U30" s="628">
        <f>IF(ISNUMBER(Regressions!Y4), Regressions!Y4,0.0000000001)</f>
        <v>80.195726870000001</v>
      </c>
      <c r="V30" s="631">
        <f>IF(ISNUMBER(Regressions!Z4), Regressions!Z4,0.0000000001)</f>
        <v>91.128078900000006</v>
      </c>
      <c r="AM30" s="594"/>
      <c r="AN30" s="594"/>
      <c r="AO30" s="594"/>
      <c r="AP30" s="594"/>
      <c r="AQ30" s="594"/>
      <c r="AR30" s="594"/>
      <c r="AS30" s="594"/>
      <c r="AT30" s="594"/>
      <c r="AU30" s="594"/>
    </row>
    <row xmlns:x14ac="http://schemas.microsoft.com/office/spreadsheetml/2009/9/ac" r="31" x14ac:dyDescent="0.2">
      <c r="B31" s="632" t="s">
        <v>156</v>
      </c>
      <c r="C31" s="628">
        <f>IF(ISNUMBER(Regressions!C5), Regressions!C5, 0.0000000001)</f>
        <v>7.3083816879999999</v>
      </c>
      <c r="D31" s="628">
        <f>IF(ISNUMBER(Regressions!D5), Regressions!D5, 0.0000000001)</f>
        <v>1E-10</v>
      </c>
      <c r="E31" s="628">
        <f>IF(ISNUMBER(Regressions!E5), Regressions!E5, 0.0000000001)</f>
        <v>1E-10</v>
      </c>
      <c r="F31" s="628">
        <f>IF(ISNUMBER(Regressions!F5), Regressions!F5, 0.0000000001)</f>
        <v>1E-10</v>
      </c>
      <c r="G31" s="628">
        <f>IF(ISNUMBER(Regressions!G5), Regressions!G5, 0.0000000001)</f>
        <v>4.1926082349999998</v>
      </c>
      <c r="H31" s="628">
        <f>IF(ISNUMBER(Regressions!H5), Regressions!H5, 0.0000000001)</f>
        <v>19.121933720000001</v>
      </c>
      <c r="I31" s="633" t="s">
        <v>156</v>
      </c>
      <c r="J31" s="628">
        <f>IF(ISNUMBER(Regressions!L5), Regressions!L5,0.0000000001)</f>
        <v>11.325338479999999</v>
      </c>
      <c r="K31" s="628">
        <f>IF(ISNUMBER(Regressions!M5), Regressions!M5,0.0000000001)</f>
        <v>3.2686300519999998</v>
      </c>
      <c r="L31" s="628">
        <f>IF(ISNUMBER(Regressions!N5), Regressions!N5,0.0000000001)</f>
        <v>9.2273597400000004E-2</v>
      </c>
      <c r="M31" s="628">
        <f>IF(ISNUMBER(Regressions!O5), Regressions!O5,0.0000000001)</f>
        <v>0</v>
      </c>
      <c r="N31" s="628">
        <f>IF(ISNUMBER(Regressions!P5), Regressions!P5,0.0000000001)</f>
        <v>14.816785729999999</v>
      </c>
      <c r="O31" s="628">
        <f>IF(ISNUMBER(Regressions!Q5), Regressions!Q5,0.0000000001)</f>
        <v>0</v>
      </c>
      <c r="P31" s="634" t="s">
        <v>156</v>
      </c>
      <c r="Q31" s="628">
        <f>IF(ISNUMBER(Regressions!U5), Regressions!U5,0.0000000001)</f>
        <v>0</v>
      </c>
      <c r="R31" s="628">
        <f>IF(ISNUMBER(Regressions!V5), Regressions!V5,0.0000000001)</f>
        <v>1E-10</v>
      </c>
      <c r="S31" s="628">
        <f>IF(ISNUMBER(Regressions!W5), Regressions!W5,0.0000000001)</f>
        <v>1E-10</v>
      </c>
      <c r="T31" s="628">
        <f>IF(ISNUMBER(Regressions!X5), Regressions!X5,0.0000000001)</f>
        <v>1E-10</v>
      </c>
      <c r="U31" s="628">
        <f>IF(ISNUMBER(Regressions!Y5), Regressions!Y5,0.0000000001)</f>
        <v>0</v>
      </c>
      <c r="V31" s="631">
        <f>IF(ISNUMBER(Regressions!Z5), Regressions!Z5,0.0000000001)</f>
        <v>1.987206665</v>
      </c>
      <c r="AM31" s="594"/>
      <c r="AN31" s="594"/>
      <c r="AO31" s="594"/>
      <c r="AP31" s="594"/>
      <c r="AQ31" s="594"/>
      <c r="AR31" s="594"/>
      <c r="AS31" s="594"/>
      <c r="AT31" s="594"/>
      <c r="AU31" s="594"/>
    </row>
    <row xmlns:x14ac="http://schemas.microsoft.com/office/spreadsheetml/2009/9/ac" r="32" x14ac:dyDescent="0.2">
      <c r="B32" s="632" t="s">
        <v>154</v>
      </c>
      <c r="C32" s="628">
        <f>IF(ISNUMBER(Regressions!C6), Regressions!C6, 0.0000000001)</f>
        <v>8.5203360329999995</v>
      </c>
      <c r="D32" s="628">
        <f>IF(ISNUMBER(Regressions!D6), Regressions!D6, 0.0000000001)</f>
        <v>13.489316690000001</v>
      </c>
      <c r="E32" s="628">
        <f>IF(ISNUMBER(Regressions!E6), Regressions!E6, 0.0000000001)</f>
        <v>4.1757366019999997</v>
      </c>
      <c r="F32" s="628">
        <f>IF(ISNUMBER(Regressions!F6), Regressions!F6, 0.0000000001)</f>
        <v>2.4634800829999999</v>
      </c>
      <c r="G32" s="628">
        <f>IF(ISNUMBER(Regressions!G6), Regressions!G6, 0.0000000001)</f>
        <v>9.7724217650000007</v>
      </c>
      <c r="H32" s="628">
        <f>IF(ISNUMBER(Regressions!H6), Regressions!H6, 0.0000000001)</f>
        <v>5.2294189680000001</v>
      </c>
      <c r="I32" s="635" t="s">
        <v>154</v>
      </c>
      <c r="J32" s="628">
        <f>IF(ISNUMBER(Regressions!L6), Regressions!L6,0.0000000001)</f>
        <v>3.606561138</v>
      </c>
      <c r="K32" s="628">
        <f>IF(ISNUMBER(Regressions!M6), Regressions!M6,0.0000000001)</f>
        <v>3.424854657</v>
      </c>
      <c r="L32" s="628">
        <f>IF(ISNUMBER(Regressions!N6), Regressions!N6,0.0000000001)</f>
        <v>4.1414530330000003</v>
      </c>
      <c r="M32" s="628">
        <f>IF(ISNUMBER(Regressions!O6), Regressions!O6,0.0000000001)</f>
        <v>2.4405934779999998</v>
      </c>
      <c r="N32" s="628">
        <f>IF(ISNUMBER(Regressions!P6), Regressions!P6,0.0000000001)</f>
        <v>3.3278184359999998</v>
      </c>
      <c r="O32" s="628">
        <f>IF(ISNUMBER(Regressions!Q6), Regressions!Q6,0.0000000001)</f>
        <v>3.9703111419999999</v>
      </c>
      <c r="P32" s="636" t="s">
        <v>154</v>
      </c>
      <c r="Q32" s="628">
        <f>IF(ISNUMBER(Regressions!U6), Regressions!U6,0.0000000001)</f>
        <v>17.032992749999998</v>
      </c>
      <c r="R32" s="628">
        <f>IF(ISNUMBER(Regressions!V6), Regressions!V6,0.0000000001)</f>
        <v>15.217989469999999</v>
      </c>
      <c r="S32" s="628">
        <f>IF(ISNUMBER(Regressions!W6), Regressions!W6,0.0000000001)</f>
        <v>9.4454063510000008</v>
      </c>
      <c r="T32" s="628">
        <f>IF(ISNUMBER(Regressions!X6), Regressions!X6,0.0000000001)</f>
        <v>3.1774733400000001</v>
      </c>
      <c r="U32" s="628">
        <f>IF(ISNUMBER(Regressions!Y6), Regressions!Y6,0.0000000001)</f>
        <v>19.804273129999999</v>
      </c>
      <c r="V32" s="631">
        <f>IF(ISNUMBER(Regressions!Z6), Regressions!Z6,0.0000000001)</f>
        <v>6.8847144309999999</v>
      </c>
      <c r="AM32" s="594"/>
      <c r="AN32" s="594"/>
      <c r="AO32" s="594"/>
      <c r="AP32" s="594"/>
      <c r="AQ32" s="594"/>
      <c r="AR32" s="594"/>
      <c r="AS32" s="594"/>
      <c r="AT32" s="594"/>
      <c r="AU32" s="594"/>
    </row>
    <row xmlns:x14ac="http://schemas.microsoft.com/office/spreadsheetml/2009/9/ac" r="33" ht="15.75" thickBot="true" x14ac:dyDescent="0.25">
      <c r="B33" s="637" t="s">
        <v>237</v>
      </c>
      <c r="C33" s="638">
        <f>IF(ISNUMBER(Regressions!C7), Regressions!C7, 0.0000000001)</f>
        <v>0</v>
      </c>
      <c r="D33" s="638">
        <f>IF(ISNUMBER(Regressions!D7), Regressions!D7, 0.0000000001)</f>
        <v>86.510683310000005</v>
      </c>
      <c r="E33" s="638">
        <f>IF(ISNUMBER(Regressions!E7), Regressions!E7, 0.0000000001)</f>
        <v>95.824263400000007</v>
      </c>
      <c r="F33" s="638">
        <f>IF(ISNUMBER(Regressions!F7), Regressions!F7, 0.0000000001)</f>
        <v>97.536519920000003</v>
      </c>
      <c r="G33" s="638">
        <f>IF(ISNUMBER(Regressions!G7), Regressions!G7, 0.0000000001)</f>
        <v>0</v>
      </c>
      <c r="H33" s="638">
        <f>IF(ISNUMBER(Regressions!H7), Regressions!H7, 0.0000000001)</f>
        <v>0</v>
      </c>
      <c r="I33" s="639" t="s">
        <v>237</v>
      </c>
      <c r="J33" s="640">
        <f>IF(ISNUMBER(Regressions!L7), Regressions!L7,0.0000000001)</f>
        <v>0</v>
      </c>
      <c r="K33" s="638">
        <f>IF(ISNUMBER(Regressions!M7), Regressions!M7,0.0000000001)</f>
        <v>0</v>
      </c>
      <c r="L33" s="638">
        <f>IF(ISNUMBER(Regressions!N7), Regressions!N7,0.0000000001)</f>
        <v>0</v>
      </c>
      <c r="M33" s="638">
        <f>IF(ISNUMBER(Regressions!O7), Regressions!O7,0.0000000001)</f>
        <v>0</v>
      </c>
      <c r="N33" s="638">
        <f>IF(ISNUMBER(Regressions!P7), Regressions!P7,0.0000000001)</f>
        <v>0</v>
      </c>
      <c r="O33" s="638">
        <f>IF(ISNUMBER(Regressions!Q7), Regressions!Q7,0.0000000001)</f>
        <v>0</v>
      </c>
      <c r="P33" s="641" t="s">
        <v>237</v>
      </c>
      <c r="Q33" s="640">
        <f>IF(ISNUMBER(Regressions!U7), Regressions!U7,0.0000000001)</f>
        <v>0</v>
      </c>
      <c r="R33" s="640">
        <f>IF(ISNUMBER(Regressions!V7), Regressions!V7,0.0000000001)</f>
        <v>84.782010529999994</v>
      </c>
      <c r="S33" s="638">
        <f>IF(ISNUMBER(Regressions!W7), Regressions!W7,0.0000000001)</f>
        <v>90.554593650000001</v>
      </c>
      <c r="T33" s="638">
        <f>IF(ISNUMBER(Regressions!X7), Regressions!X7,0.0000000001)</f>
        <v>96.822526659999994</v>
      </c>
      <c r="U33" s="638">
        <f>IF(ISNUMBER(Regressions!Y7), Regressions!Y7,0.0000000001)</f>
        <v>0</v>
      </c>
      <c r="V33" s="642">
        <f>IF(ISNUMBER(Regressions!Z7), Regressions!Z7,0.0000000001)</f>
        <v>0</v>
      </c>
    </row>
    <row xmlns:x14ac="http://schemas.microsoft.com/office/spreadsheetml/2009/9/ac" r="34" x14ac:dyDescent="0.2">
      <c r="B34" s="643" t="s">
        <v>339</v>
      </c>
    </row>
    <row xmlns:x14ac="http://schemas.microsoft.com/office/spreadsheetml/2009/9/ac" r="35" ht="6" customHeight="true" x14ac:dyDescent="0.2"/>
    <row xmlns:x14ac="http://schemas.microsoft.com/office/spreadsheetml/2009/9/ac" r="36" s="594" customFormat="true" ht="50.1" customHeight="true" x14ac:dyDescent="0.2">
      <c r="B36" s="644" t="s">
        <v>34</v>
      </c>
      <c r="C36" s="645" t="s">
        <v>368</v>
      </c>
      <c r="D36" s="645"/>
      <c r="E36" s="645"/>
      <c r="F36" s="645"/>
      <c r="G36" s="645"/>
      <c r="H36" s="645"/>
      <c r="I36" s="644" t="s">
        <v>34</v>
      </c>
      <c r="J36" s="646" t="s">
        <v>369</v>
      </c>
      <c r="K36" s="647"/>
      <c r="L36" s="647"/>
      <c r="M36" s="647"/>
      <c r="N36" s="647"/>
      <c r="O36" s="647"/>
      <c r="P36" s="644" t="s">
        <v>34</v>
      </c>
      <c r="Q36" s="648" t="s">
        <v>370</v>
      </c>
      <c r="R36" s="648"/>
      <c r="S36" s="648"/>
      <c r="T36" s="648"/>
      <c r="U36" s="648"/>
      <c r="V36" s="648"/>
    </row>
    <row xmlns:x14ac="http://schemas.microsoft.com/office/spreadsheetml/2009/9/ac" r="37" ht="50.1" customHeight="true" x14ac:dyDescent="0.2">
      <c r="B37" s="644" t="s">
        <v>35</v>
      </c>
      <c r="C37" s="649" t="s">
        <v>371</v>
      </c>
      <c r="D37" s="649"/>
      <c r="E37" s="649"/>
      <c r="F37" s="649"/>
      <c r="G37" s="649"/>
      <c r="H37" s="649"/>
      <c r="I37" s="644" t="s">
        <v>35</v>
      </c>
      <c r="J37" s="649" t="s">
        <v>372</v>
      </c>
      <c r="K37" s="649"/>
      <c r="L37" s="649"/>
      <c r="M37" s="649"/>
      <c r="N37" s="649"/>
      <c r="O37" s="649"/>
      <c r="P37" s="644" t="s">
        <v>35</v>
      </c>
      <c r="Q37" s="649" t="s">
        <v>373</v>
      </c>
      <c r="R37" s="649"/>
      <c r="S37" s="649"/>
      <c r="T37" s="649"/>
      <c r="U37" s="649"/>
      <c r="V37" s="649"/>
    </row>
    <row xmlns:x14ac="http://schemas.microsoft.com/office/spreadsheetml/2009/9/ac" r="38" ht="50.1" customHeight="true" x14ac:dyDescent="0.2">
      <c r="B38" s="644" t="s">
        <v>36</v>
      </c>
      <c r="C38" s="650" t="s">
        <v>374</v>
      </c>
      <c r="D38" s="650"/>
      <c r="E38" s="650"/>
      <c r="F38" s="650"/>
      <c r="G38" s="650"/>
      <c r="H38" s="650"/>
      <c r="I38" s="644" t="s">
        <v>36</v>
      </c>
      <c r="J38" s="650" t="s">
        <v>375</v>
      </c>
      <c r="K38" s="650"/>
      <c r="L38" s="650"/>
      <c r="M38" s="650"/>
      <c r="N38" s="650"/>
      <c r="O38" s="650"/>
      <c r="P38" s="644" t="s">
        <v>36</v>
      </c>
      <c r="Q38" s="650" t="s">
        <v>376</v>
      </c>
      <c r="R38" s="650"/>
      <c r="S38" s="650"/>
      <c r="T38" s="650"/>
      <c r="U38" s="650"/>
      <c r="V38" s="650"/>
    </row>
    <row xmlns:x14ac="http://schemas.microsoft.com/office/spreadsheetml/2009/9/ac" r="39" ht="50.1" customHeight="true" x14ac:dyDescent="0.2">
      <c r="B39" s="644" t="s">
        <v>237</v>
      </c>
      <c r="C39" s="651" t="s">
        <v>377</v>
      </c>
      <c r="D39" s="651"/>
      <c r="E39" s="651"/>
      <c r="F39" s="651"/>
      <c r="G39" s="651"/>
      <c r="H39" s="651"/>
      <c r="I39" s="644" t="s">
        <v>237</v>
      </c>
      <c r="J39" s="651" t="s">
        <v>377</v>
      </c>
      <c r="K39" s="651"/>
      <c r="L39" s="651"/>
      <c r="M39" s="651"/>
      <c r="N39" s="651"/>
      <c r="O39" s="651"/>
      <c r="P39" s="644" t="s">
        <v>237</v>
      </c>
      <c r="Q39" s="651" t="s">
        <v>377</v>
      </c>
      <c r="R39" s="651"/>
      <c r="S39" s="651"/>
      <c r="T39" s="651"/>
      <c r="U39" s="651"/>
      <c r="V39" s="651"/>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339</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339</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339</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41" t="s">
        <v>25</v>
      </c>
      <c r="E4" s="142" t="s">
        <v>19</v>
      </c>
      <c r="F4" s="143" t="s">
        <v>121</v>
      </c>
      <c r="G4" s="141" t="s">
        <v>25</v>
      </c>
      <c r="H4" s="142" t="s">
        <v>19</v>
      </c>
      <c r="I4" s="143" t="s">
        <v>121</v>
      </c>
      <c r="J4" s="141" t="s">
        <v>25</v>
      </c>
      <c r="K4" s="142" t="s">
        <v>19</v>
      </c>
      <c r="L4" s="143" t="s">
        <v>121</v>
      </c>
      <c r="M4" s="141" t="s">
        <v>25</v>
      </c>
      <c r="N4" s="142" t="s">
        <v>19</v>
      </c>
      <c r="O4" s="143" t="s">
        <v>121</v>
      </c>
      <c r="P4" s="141" t="s">
        <v>25</v>
      </c>
      <c r="Q4" s="142" t="s">
        <v>19</v>
      </c>
      <c r="R4" s="143" t="s">
        <v>121</v>
      </c>
      <c r="S4" s="141" t="s">
        <v>25</v>
      </c>
      <c r="T4" s="142" t="s">
        <v>19</v>
      </c>
      <c r="U4" s="144" t="s">
        <v>121</v>
      </c>
      <c r="V4" s="145" t="s">
        <v>25</v>
      </c>
      <c r="W4" s="146" t="s">
        <v>19</v>
      </c>
      <c r="X4" s="146" t="s">
        <v>21</v>
      </c>
      <c r="Y4" s="146" t="s">
        <v>29</v>
      </c>
      <c r="Z4" s="148" t="s">
        <v>122</v>
      </c>
      <c r="AA4" s="145" t="s">
        <v>25</v>
      </c>
      <c r="AB4" s="146" t="s">
        <v>19</v>
      </c>
      <c r="AC4" s="146" t="s">
        <v>21</v>
      </c>
      <c r="AD4" s="146" t="s">
        <v>29</v>
      </c>
      <c r="AE4" s="148" t="s">
        <v>122</v>
      </c>
      <c r="AF4" s="145" t="s">
        <v>25</v>
      </c>
      <c r="AG4" s="146" t="s">
        <v>19</v>
      </c>
      <c r="AH4" s="146" t="s">
        <v>21</v>
      </c>
      <c r="AI4" s="146" t="s">
        <v>29</v>
      </c>
      <c r="AJ4" s="148" t="s">
        <v>122</v>
      </c>
      <c r="AK4" s="145" t="s">
        <v>25</v>
      </c>
      <c r="AL4" s="146" t="s">
        <v>19</v>
      </c>
      <c r="AM4" s="146" t="s">
        <v>21</v>
      </c>
      <c r="AN4" s="146" t="s">
        <v>29</v>
      </c>
      <c r="AO4" s="148" t="s">
        <v>122</v>
      </c>
      <c r="AP4" s="145" t="s">
        <v>25</v>
      </c>
      <c r="AQ4" s="146" t="s">
        <v>19</v>
      </c>
      <c r="AR4" s="146" t="s">
        <v>21</v>
      </c>
      <c r="AS4" s="146" t="s">
        <v>29</v>
      </c>
      <c r="AT4" s="148" t="s">
        <v>122</v>
      </c>
      <c r="AU4" s="145" t="s">
        <v>25</v>
      </c>
      <c r="AV4" s="146" t="s">
        <v>19</v>
      </c>
      <c r="AW4" s="146" t="s">
        <v>21</v>
      </c>
      <c r="AX4" s="146" t="s">
        <v>29</v>
      </c>
      <c r="AY4" s="149" t="s">
        <v>122</v>
      </c>
      <c r="AZ4" s="150" t="s">
        <v>25</v>
      </c>
      <c r="BA4" s="151" t="s">
        <v>141</v>
      </c>
      <c r="BB4" s="152" t="s">
        <v>143</v>
      </c>
      <c r="BC4" s="150" t="s">
        <v>25</v>
      </c>
      <c r="BD4" s="151" t="s">
        <v>141</v>
      </c>
      <c r="BE4" s="152" t="s">
        <v>143</v>
      </c>
      <c r="BF4" s="150" t="s">
        <v>25</v>
      </c>
      <c r="BG4" s="151" t="s">
        <v>141</v>
      </c>
      <c r="BH4" s="152" t="s">
        <v>143</v>
      </c>
      <c r="BI4" s="150" t="s">
        <v>25</v>
      </c>
      <c r="BJ4" s="151" t="s">
        <v>141</v>
      </c>
      <c r="BK4" s="152" t="s">
        <v>143</v>
      </c>
      <c r="BL4" s="150" t="s">
        <v>25</v>
      </c>
      <c r="BM4" s="151" t="s">
        <v>141</v>
      </c>
      <c r="BN4" s="152" t="s">
        <v>143</v>
      </c>
      <c r="BO4" s="150" t="s">
        <v>25</v>
      </c>
      <c r="BP4" s="151" t="s">
        <v>141</v>
      </c>
      <c r="BQ4" s="152" t="s">
        <v>143</v>
      </c>
    </row>
    <row xmlns:x14ac="http://schemas.microsoft.com/office/spreadsheetml/2009/9/ac" r="5" ht="48" hidden="true" x14ac:dyDescent="0.2">
      <c r="A5" s="43" t="s">
        <v>39</v>
      </c>
      <c r="B5" s="43" t="s">
        <v>40</v>
      </c>
      <c r="C5" s="43" t="s">
        <v>41</v>
      </c>
      <c r="D5" s="141" t="s">
        <v>135</v>
      </c>
      <c r="E5" s="142" t="s">
        <v>42</v>
      </c>
      <c r="F5" s="143" t="s">
        <v>218</v>
      </c>
      <c r="G5" s="141" t="s">
        <v>136</v>
      </c>
      <c r="H5" s="142" t="s">
        <v>43</v>
      </c>
      <c r="I5" s="143" t="s">
        <v>219</v>
      </c>
      <c r="J5" s="141" t="s">
        <v>137</v>
      </c>
      <c r="K5" s="142" t="s">
        <v>44</v>
      </c>
      <c r="L5" s="143" t="s">
        <v>220</v>
      </c>
      <c r="M5" s="141" t="s">
        <v>138</v>
      </c>
      <c r="N5" s="142" t="s">
        <v>86</v>
      </c>
      <c r="O5" s="143" t="s">
        <v>221</v>
      </c>
      <c r="P5" s="141" t="s">
        <v>139</v>
      </c>
      <c r="Q5" s="142" t="s">
        <v>87</v>
      </c>
      <c r="R5" s="143" t="s">
        <v>222</v>
      </c>
      <c r="S5" s="141" t="s">
        <v>140</v>
      </c>
      <c r="T5" s="142" t="s">
        <v>88</v>
      </c>
      <c r="U5" s="144" t="s">
        <v>223</v>
      </c>
      <c r="V5" s="145" t="s">
        <v>129</v>
      </c>
      <c r="W5" s="146" t="s">
        <v>45</v>
      </c>
      <c r="X5" s="147" t="s">
        <v>65</v>
      </c>
      <c r="Y5" s="147" t="s">
        <v>66</v>
      </c>
      <c r="Z5" s="148" t="s">
        <v>224</v>
      </c>
      <c r="AA5" s="145" t="s">
        <v>130</v>
      </c>
      <c r="AB5" s="146" t="s">
        <v>46</v>
      </c>
      <c r="AC5" s="147" t="s">
        <v>67</v>
      </c>
      <c r="AD5" s="147" t="s">
        <v>68</v>
      </c>
      <c r="AE5" s="148" t="s">
        <v>225</v>
      </c>
      <c r="AF5" s="145" t="s">
        <v>131</v>
      </c>
      <c r="AG5" s="146" t="s">
        <v>47</v>
      </c>
      <c r="AH5" s="147" t="s">
        <v>69</v>
      </c>
      <c r="AI5" s="147" t="s">
        <v>70</v>
      </c>
      <c r="AJ5" s="148" t="s">
        <v>226</v>
      </c>
      <c r="AK5" s="145" t="s">
        <v>132</v>
      </c>
      <c r="AL5" s="146" t="s">
        <v>71</v>
      </c>
      <c r="AM5" s="147" t="s">
        <v>72</v>
      </c>
      <c r="AN5" s="147" t="s">
        <v>73</v>
      </c>
      <c r="AO5" s="148" t="s">
        <v>227</v>
      </c>
      <c r="AP5" s="145" t="s">
        <v>133</v>
      </c>
      <c r="AQ5" s="146" t="s">
        <v>74</v>
      </c>
      <c r="AR5" s="147" t="s">
        <v>75</v>
      </c>
      <c r="AS5" s="147" t="s">
        <v>76</v>
      </c>
      <c r="AT5" s="148" t="s">
        <v>228</v>
      </c>
      <c r="AU5" s="145" t="s">
        <v>134</v>
      </c>
      <c r="AV5" s="146" t="s">
        <v>77</v>
      </c>
      <c r="AW5" s="147" t="s">
        <v>78</v>
      </c>
      <c r="AX5" s="147" t="s">
        <v>79</v>
      </c>
      <c r="AY5" s="149" t="s">
        <v>229</v>
      </c>
      <c r="AZ5" s="150" t="s">
        <v>80</v>
      </c>
      <c r="BA5" s="151" t="s">
        <v>114</v>
      </c>
      <c r="BB5" s="152" t="s">
        <v>230</v>
      </c>
      <c r="BC5" s="150" t="s">
        <v>85</v>
      </c>
      <c r="BD5" s="151" t="s">
        <v>115</v>
      </c>
      <c r="BE5" s="152" t="s">
        <v>231</v>
      </c>
      <c r="BF5" s="150" t="s">
        <v>84</v>
      </c>
      <c r="BG5" s="151" t="s">
        <v>116</v>
      </c>
      <c r="BH5" s="152" t="s">
        <v>232</v>
      </c>
      <c r="BI5" s="150" t="s">
        <v>83</v>
      </c>
      <c r="BJ5" s="151" t="s">
        <v>117</v>
      </c>
      <c r="BK5" s="152" t="s">
        <v>233</v>
      </c>
      <c r="BL5" s="150" t="s">
        <v>82</v>
      </c>
      <c r="BM5" s="151" t="s">
        <v>118</v>
      </c>
      <c r="BN5" s="152" t="s">
        <v>234</v>
      </c>
      <c r="BO5" s="150" t="s">
        <v>81</v>
      </c>
      <c r="BP5" s="151" t="s">
        <v>119</v>
      </c>
      <c r="BQ5" s="152" t="s">
        <v>235</v>
      </c>
    </row>
    <row xmlns:x14ac="http://schemas.microsoft.com/office/spreadsheetml/2009/9/ac" r="6" x14ac:dyDescent="0.2">
      <c r="A6" s="347" t="str">
        <f>+RIGHT('Data Summary'!A6,LEN('Data Summary'!A6)-9)</f>
        <v>EMIS</v>
      </c>
      <c r="B6" s="36" t="str">
        <f>+IF(ISTEXT('Data Summary'!B6),'Data Summary'!B6,"")</f>
        <v>EMIS</v>
      </c>
      <c r="C6" s="346">
        <f>+VALUE('Data Summary'!C6)</f>
        <v>2003</v>
      </c>
      <c r="D6" s="96" t="e">
        <f>+IF(AND(ISNUMBER('Water Data'!D4),'Data Summary'!BS6="Yes"),100-'Water Data'!D4,NA())</f>
        <v>#N/A</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t="e">
        <f>+IF(AND(ISNUMBER('Water Data'!H6),'Data Summary'!CF6="Yes"),'Water Data'!H6,NA())</f>
        <v>#N/A</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t="e">
        <f>+IF(AND(ISNUMBER('Sanitation Data'!D4),'Data Summary'!CK6="Yes"),100-'Sanitation Data'!D4,NA())</f>
        <v>#N/A</v>
      </c>
      <c r="W6" s="97" t="e">
        <f>+IF(AND(ISNUMBER('Sanitation Data'!D6),'Data Summary'!CL6="Yes"),'Sanitation Data'!D6,NA())</f>
        <v>#N/A</v>
      </c>
      <c r="X6" s="97">
        <f>+IF(AND(ISNUMBER('Sanitation Data'!D10),'Data Summary'!CM6="Yes"),'Sanitation Data'!D10,NA())</f>
        <v>56.840206866197185</v>
      </c>
      <c r="Y6" s="97" t="e">
        <f>+IF(AND(ISNUMBER('Sanitation Data'!D11),'Data Summary'!CN6="Yes"),'Sanitation Data'!D11,NA())</f>
        <v>#N/A</v>
      </c>
      <c r="Z6" s="97">
        <f>+IF(AND(ISNUMBER('Sanitation Data'!D12),'Data Summary'!CO6="Yes"),'Sanitation Data'!D12,NA())</f>
        <v>56.8</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f>+IF(AND(ISNUMBER('Sanitation Data'!H10),'Data Summary'!DG6="Yes"),'Sanitation Data'!H10,NA())</f>
        <v>56.8</v>
      </c>
      <c r="AS6" s="97" t="e">
        <f>+IF(AND(ISNUMBER('Sanitation Data'!H11),'Data Summary'!DH6="Yes"),'Sanitation Data'!H11,NA())</f>
        <v>#N/A</v>
      </c>
      <c r="AT6" s="97">
        <f>+IF(AND(ISNUMBER('Sanitation Data'!H12),'Data Summary'!DI6="Yes"),'Sanitation Data'!H12,NA())</f>
        <v>56.8</v>
      </c>
      <c r="AU6" s="97" t="e">
        <f>+IF(AND(ISNUMBER('Sanitation Data'!I4),'Data Summary'!DJ6="Yes"),100-'Sanitation Data'!I4,NA())</f>
        <v>#N/A</v>
      </c>
      <c r="AV6" s="97" t="e">
        <f>+IF(AND(ISNUMBER('Sanitation Data'!I6),'Data Summary'!DK6="Yes"),'Sanitation Data'!I6,NA())</f>
        <v>#N/A</v>
      </c>
      <c r="AW6" s="97">
        <f>+IF(AND(ISNUMBER('Sanitation Data'!I10),'Data Summary'!DL6="Yes"),'Sanitation Data'!I10,NA())</f>
        <v>57.1</v>
      </c>
      <c r="AX6" s="97" t="e">
        <f>+IF(AND(ISNUMBER('Sanitation Data'!I11),'Data Summary'!DM6="Yes"),'Sanitation Data'!I11,NA())</f>
        <v>#N/A</v>
      </c>
      <c r="AY6" s="97">
        <f>+IF(AND(ISNUMBER('Sanitation Data'!I12),'Data Summary'!DN6="Yes"),'Sanitation Data'!I12,NA())</f>
        <v>57.1</v>
      </c>
      <c r="AZ6" s="98" t="e">
        <f>+IF(AND(ISNUMBER('Hygiene Data'!D5),'Data Summary'!DO6="Yes"),'Hygiene Data'!D5,NA())</f>
        <v>#N/A</v>
      </c>
      <c r="BA6" s="98">
        <f>+IF(AND(ISNUMBER('Hygiene Data'!D7),'Data Summary'!DP6="Yes"),'Hygiene Data'!D7,NA())</f>
        <v>60.86289612676056</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f>+IF(AND(ISNUMBER('Hygiene Data'!H7),'Data Summary'!EB6="Yes"),'Hygiene Data'!H7,NA())</f>
        <v>60.3</v>
      </c>
      <c r="BN6" s="98" t="e">
        <f>+IF(AND(ISNUMBER('Hygiene Data'!H9),'Data Summary'!EC6="Yes"),'Hygiene Data'!H9,NA())</f>
        <v>#N/A</v>
      </c>
      <c r="BO6" s="98" t="e">
        <f>+IF(AND(ISNUMBER('Hygiene Data'!I5),'Data Summary'!ED6="Yes"),'Hygiene Data'!I5,NA())</f>
        <v>#N/A</v>
      </c>
      <c r="BP6" s="98">
        <f>+IF(AND(ISNUMBER('Hygiene Data'!I7),'Data Summary'!EE6="Yes"),'Hygiene Data'!I7,NA())</f>
        <v>64.5</v>
      </c>
      <c r="BQ6" s="98" t="e">
        <f>+IF(AND(ISNUMBER('Hygiene Data'!I9),'Data Summary'!EF6="Yes"),'Hygiene Data'!I9,NA())</f>
        <v>#N/A</v>
      </c>
    </row>
    <row xmlns:x14ac="http://schemas.microsoft.com/office/spreadsheetml/2009/9/ac" r="7" x14ac:dyDescent="0.2">
      <c r="A7" s="347" t="str">
        <f ca="true">+RIGHT('Data Summary'!A7,LEN('Data Summary'!A7)-9)</f>
        <v>EMIS</v>
      </c>
      <c r="B7" s="36" t="str">
        <f ca="true">+IF(ISTEXT('Data Summary'!B7),'Data Summary'!B7,"")</f>
        <v>EMIS</v>
      </c>
      <c r="C7" s="346">
        <f ca="true">+VALUE('Data Summary'!C7)</f>
        <v>2004</v>
      </c>
      <c r="D7" s="96" t="e">
        <f ca="true">+IF(AND(ISNUMBER(OFFSET('Water Data'!$D$4,0,10*ROW('Water Data'!D1))),'Data Summary'!BS7="Yes"),100-OFFSET('Water Data'!$D$4,0,10*ROW('Water Data'!D1)),NA())</f>
        <v>#N/A</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f ca="true">+IF(AND(ISNUMBER(OFFSET('Sanitation Data'!$D$10,0,10*ROW('Sanitation Data'!D1))),'Data Summary'!CM7="Yes"),OFFSET('Sanitation Data'!$D$10,0,10*ROW('Sanitation Data'!D1)),NA())</f>
        <v>54.13234594594595</v>
      </c>
      <c r="Y7" s="97" t="e">
        <f ca="true">+IF(AND(ISNUMBER(OFFSET('Sanitation Data'!$D$11,0,10*ROW('Sanitation Data'!D1))),'Data Summary'!CN7="Yes"),OFFSET('Sanitation Data'!$D$11,0,10*ROW('Sanitation Data'!D1)),NA())</f>
        <v>#N/A</v>
      </c>
      <c r="Z7" s="97">
        <f ca="true">+IF(AND(ISNUMBER(OFFSET('Sanitation Data'!$D$12,0,10*ROW('Sanitation Data'!D1))),'Data Summary'!CO7="Yes"),OFFSET('Sanitation Data'!$D$12,0,10*ROW('Sanitation Data'!D1)),NA())</f>
        <v>54.1</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f ca="true">+IF(AND(ISNUMBER(OFFSET('Sanitation Data'!$H$10,0,10*ROW('Sanitation Data'!H1))),'Data Summary'!DG7="Yes"),OFFSET('Sanitation Data'!$H$10,0,10*ROW('Sanitation Data'!H1)),NA())</f>
        <v>54.5</v>
      </c>
      <c r="AS7" s="97" t="e">
        <f ca="true">+IF(AND(ISNUMBER(OFFSET('Sanitation Data'!$H$11,0,10*ROW('Sanitation Data'!H1))),'Data Summary'!DH7="Yes"),OFFSET('Sanitation Data'!$H$11,0,10*ROW('Sanitation Data'!H1)),NA())</f>
        <v>#N/A</v>
      </c>
      <c r="AT7" s="97">
        <f ca="true">+IF(AND(ISNUMBER(OFFSET('Sanitation Data'!$H$12,0,10*ROW('Sanitation Data'!H1))),'Data Summary'!DI7="Yes"),OFFSET('Sanitation Data'!$H$12,0,10*ROW('Sanitation Data'!H1)),NA())</f>
        <v>54.5</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f ca="true">+IF(AND(ISNUMBER(OFFSET('Sanitation Data'!$I$10,0,10*ROW('Sanitation Data'!I1))),'Data Summary'!DL7="Yes"),OFFSET('Sanitation Data'!$I$10,0,10*ROW('Sanitation Data'!I1)),NA())</f>
        <v>51.9</v>
      </c>
      <c r="AX7" s="97" t="e">
        <f ca="true">+IF(AND(ISNUMBER(OFFSET('Sanitation Data'!$I$11,0,10*ROW('Sanitation Data'!I1))),'Data Summary'!DM7="Yes"),OFFSET('Sanitation Data'!$I$11,0,10*ROW('Sanitation Data'!I1)),NA())</f>
        <v>#N/A</v>
      </c>
      <c r="AY7" s="97">
        <f ca="true">+IF(AND(ISNUMBER(OFFSET('Sanitation Data'!$I$12,0,10*ROW('Sanitation Data'!I1))),'Data Summary'!DN7="Yes"),OFFSET('Sanitation Data'!$I$12,0,10*ROW('Sanitation Data'!I1)),NA())</f>
        <v>51.9</v>
      </c>
      <c r="AZ7" s="98" t="e">
        <f ca="true">+IF(AND(ISNUMBER(OFFSET('Hygiene Data'!$D$5,0,10*ROW('Hygiene Data'!D1))),'Data Summary'!DO7="Yes"),OFFSET('Hygiene Data'!$D$5,0,10*ROW('Hygiene Data'!D1)),NA())</f>
        <v>#N/A</v>
      </c>
      <c r="BA7" s="98">
        <f ca="true">+IF(AND(ISNUMBER(OFFSET('Hygiene Data'!$D$7,0,10*ROW('Hygiene Data'!D1))),'Data Summary'!DP7="Yes"),OFFSET('Hygiene Data'!$D$7,0,10*ROW('Hygiene Data'!D1)),NA())</f>
        <v>58.671718918918913</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f ca="true">+IF(AND(ISNUMBER(OFFSET('Hygiene Data'!$H$7,0,10*ROW('Hygiene Data'!H1))),'Data Summary'!EB7="Yes"),OFFSET('Hygiene Data'!$H$7,0,10*ROW('Hygiene Data'!H1)),NA())</f>
        <v>58.7</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f ca="true">+IF(AND(ISNUMBER(OFFSET('Hygiene Data'!$I$7,0,10*ROW('Hygiene Data'!I1))),'Data Summary'!EE7="Yes"),OFFSET('Hygiene Data'!$I$7,0,10*ROW('Hygiene Data'!I1)),NA())</f>
        <v>58.5</v>
      </c>
      <c r="BQ7" s="98" t="e">
        <f ca="true">+IF(AND(ISNUMBER(OFFSET('Hygiene Data'!$I$9,0,10*ROW('Hygiene Data'!I1))),'Data Summary'!EF7="Yes"),OFFSET('Hygiene Data'!$I$9,0,10*ROW('Hygiene Data'!I1)),NA())</f>
        <v>#N/A</v>
      </c>
    </row>
    <row xmlns:x14ac="http://schemas.microsoft.com/office/spreadsheetml/2009/9/ac" r="8" x14ac:dyDescent="0.2">
      <c r="A8" s="347" t="str">
        <f ca="true">+RIGHT('Data Summary'!A8,LEN('Data Summary'!A8)-9)</f>
        <v>EMIS</v>
      </c>
      <c r="B8" s="36" t="str">
        <f ca="true">+IF(ISTEXT('Data Summary'!B8),'Data Summary'!B8,"")</f>
        <v>EMIS</v>
      </c>
      <c r="C8" s="346">
        <f ca="true">+VALUE('Data Summary'!C8)</f>
        <v>2005</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f ca="true">+IF(AND(ISNUMBER(OFFSET('Sanitation Data'!$D$10,0,10*ROW('Sanitation Data'!D2))),'Data Summary'!CM8="Yes"),OFFSET('Sanitation Data'!$D$10,0,10*ROW('Sanitation Data'!D2)),NA())</f>
        <v>55.064538706256627</v>
      </c>
      <c r="Y8" s="97" t="e">
        <f ca="true">+IF(AND(ISNUMBER(OFFSET('Sanitation Data'!$D$11,0,10*ROW('Sanitation Data'!D2))),'Data Summary'!CN8="Yes"),OFFSET('Sanitation Data'!$D$11,0,10*ROW('Sanitation Data'!D2)),NA())</f>
        <v>#N/A</v>
      </c>
      <c r="Z8" s="97">
        <f ca="true">+IF(AND(ISNUMBER(OFFSET('Sanitation Data'!$D$12,0,10*ROW('Sanitation Data'!D2))),'Data Summary'!CO8="Yes"),OFFSET('Sanitation Data'!$D$12,0,10*ROW('Sanitation Data'!D2)),NA())</f>
        <v>55.1</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f ca="true">+IF(AND(ISNUMBER(OFFSET('Sanitation Data'!$H$10,0,10*ROW('Sanitation Data'!H2))),'Data Summary'!DG8="Yes"),OFFSET('Sanitation Data'!$H$10,0,10*ROW('Sanitation Data'!H2)),NA())</f>
        <v>55.5</v>
      </c>
      <c r="AS8" s="97" t="e">
        <f ca="true">+IF(AND(ISNUMBER(OFFSET('Sanitation Data'!$H$11,0,10*ROW('Sanitation Data'!H2))),'Data Summary'!DH8="Yes"),OFFSET('Sanitation Data'!$H$11,0,10*ROW('Sanitation Data'!H2)),NA())</f>
        <v>#N/A</v>
      </c>
      <c r="AT8" s="97">
        <f ca="true">+IF(AND(ISNUMBER(OFFSET('Sanitation Data'!$H$12,0,10*ROW('Sanitation Data'!H2))),'Data Summary'!DI8="Yes"),OFFSET('Sanitation Data'!$H$12,0,10*ROW('Sanitation Data'!H2)),NA())</f>
        <v>55.5</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f ca="true">+IF(AND(ISNUMBER(OFFSET('Sanitation Data'!$I$10,0,10*ROW('Sanitation Data'!I2))),'Data Summary'!DL8="Yes"),OFFSET('Sanitation Data'!$I$10,0,10*ROW('Sanitation Data'!I2)),NA())</f>
        <v>52.6</v>
      </c>
      <c r="AX8" s="97" t="e">
        <f ca="true">+IF(AND(ISNUMBER(OFFSET('Sanitation Data'!$I$11,0,10*ROW('Sanitation Data'!I2))),'Data Summary'!DM8="Yes"),OFFSET('Sanitation Data'!$I$11,0,10*ROW('Sanitation Data'!I2)),NA())</f>
        <v>#N/A</v>
      </c>
      <c r="AY8" s="97">
        <f ca="true">+IF(AND(ISNUMBER(OFFSET('Sanitation Data'!$I$12,0,10*ROW('Sanitation Data'!I2))),'Data Summary'!DN8="Yes"),OFFSET('Sanitation Data'!$I$12,0,10*ROW('Sanitation Data'!I2)),NA())</f>
        <v>52.6</v>
      </c>
      <c r="AZ8" s="98" t="e">
        <f ca="true">+IF(AND(ISNUMBER(OFFSET('Hygiene Data'!$D$5,0,10*ROW('Hygiene Data'!D2))),'Data Summary'!DO8="Yes"),OFFSET('Hygiene Data'!$D$5,0,10*ROW('Hygiene Data'!D2)),NA())</f>
        <v>#N/A</v>
      </c>
      <c r="BA8" s="98">
        <f ca="true">+IF(AND(ISNUMBER(OFFSET('Hygiene Data'!$D$7,0,10*ROW('Hygiene Data'!D2))),'Data Summary'!DP8="Yes"),OFFSET('Hygiene Data'!$D$7,0,10*ROW('Hygiene Data'!D2)),NA())</f>
        <v>59.274761399787913</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f ca="true">+IF(AND(ISNUMBER(OFFSET('Hygiene Data'!$H$7,0,10*ROW('Hygiene Data'!H2))),'Data Summary'!EB8="Yes"),OFFSET('Hygiene Data'!$H$7,0,10*ROW('Hygiene Data'!H2)),NA())</f>
        <v>59.5</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f ca="true">+IF(AND(ISNUMBER(OFFSET('Hygiene Data'!$I$7,0,10*ROW('Hygiene Data'!I2))),'Data Summary'!EE8="Yes"),OFFSET('Hygiene Data'!$I$7,0,10*ROW('Hygiene Data'!I2)),NA())</f>
        <v>58</v>
      </c>
      <c r="BQ8" s="98" t="e">
        <f ca="true">+IF(AND(ISNUMBER(OFFSET('Hygiene Data'!$I$9,0,10*ROW('Hygiene Data'!I2))),'Data Summary'!EF8="Yes"),OFFSET('Hygiene Data'!$I$9,0,10*ROW('Hygiene Data'!I2)),NA())</f>
        <v>#N/A</v>
      </c>
    </row>
    <row xmlns:x14ac="http://schemas.microsoft.com/office/spreadsheetml/2009/9/ac" r="9" x14ac:dyDescent="0.2">
      <c r="A9" s="347" t="str">
        <f ca="true">+RIGHT('Data Summary'!A9,LEN('Data Summary'!A9)-9)</f>
        <v>EMIS</v>
      </c>
      <c r="B9" s="36" t="str">
        <f ca="true">+IF(ISTEXT('Data Summary'!B9),'Data Summary'!B9,"")</f>
        <v>EMIS</v>
      </c>
      <c r="C9" s="346">
        <f ca="true">+VALUE('Data Summary'!C9)</f>
        <v>2006</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f ca="true">+IF(AND(ISNUMBER(OFFSET('Sanitation Data'!$D$10,0,10*ROW('Sanitation Data'!D3))),'Data Summary'!CM9="Yes"),OFFSET('Sanitation Data'!$D$10,0,10*ROW('Sanitation Data'!D3)),NA())</f>
        <v>55.27408957722897</v>
      </c>
      <c r="Y9" s="97" t="e">
        <f ca="true">+IF(AND(ISNUMBER(OFFSET('Sanitation Data'!$D$11,0,10*ROW('Sanitation Data'!D3))),'Data Summary'!CN9="Yes"),OFFSET('Sanitation Data'!$D$11,0,10*ROW('Sanitation Data'!D3)),NA())</f>
        <v>#N/A</v>
      </c>
      <c r="Z9" s="97">
        <f ca="true">+IF(AND(ISNUMBER(OFFSET('Sanitation Data'!$D$12,0,10*ROW('Sanitation Data'!D3))),'Data Summary'!CO9="Yes"),OFFSET('Sanitation Data'!$D$12,0,10*ROW('Sanitation Data'!D3)),NA())</f>
        <v>55.3</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f ca="true">+IF(AND(ISNUMBER(OFFSET('Sanitation Data'!$H$10,0,10*ROW('Sanitation Data'!H3))),'Data Summary'!DG9="Yes"),OFFSET('Sanitation Data'!$H$10,0,10*ROW('Sanitation Data'!H3)),NA())</f>
        <v>55.4</v>
      </c>
      <c r="AS9" s="97" t="e">
        <f ca="true">+IF(AND(ISNUMBER(OFFSET('Sanitation Data'!$H$11,0,10*ROW('Sanitation Data'!H3))),'Data Summary'!DH9="Yes"),OFFSET('Sanitation Data'!$H$11,0,10*ROW('Sanitation Data'!H3)),NA())</f>
        <v>#N/A</v>
      </c>
      <c r="AT9" s="97">
        <f ca="true">+IF(AND(ISNUMBER(OFFSET('Sanitation Data'!$H$12,0,10*ROW('Sanitation Data'!H3))),'Data Summary'!DI9="Yes"),OFFSET('Sanitation Data'!$H$12,0,10*ROW('Sanitation Data'!H3)),NA())</f>
        <v>55.4</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f ca="true">+IF(AND(ISNUMBER(OFFSET('Sanitation Data'!$I$10,0,10*ROW('Sanitation Data'!I3))),'Data Summary'!DL9="Yes"),OFFSET('Sanitation Data'!$I$10,0,10*ROW('Sanitation Data'!I3)),NA())</f>
        <v>54.6</v>
      </c>
      <c r="AX9" s="97" t="e">
        <f ca="true">+IF(AND(ISNUMBER(OFFSET('Sanitation Data'!$I$11,0,10*ROW('Sanitation Data'!I3))),'Data Summary'!DM9="Yes"),OFFSET('Sanitation Data'!$I$11,0,10*ROW('Sanitation Data'!I3)),NA())</f>
        <v>#N/A</v>
      </c>
      <c r="AY9" s="97">
        <f ca="true">+IF(AND(ISNUMBER(OFFSET('Sanitation Data'!$I$12,0,10*ROW('Sanitation Data'!I3))),'Data Summary'!DN9="Yes"),OFFSET('Sanitation Data'!$I$12,0,10*ROW('Sanitation Data'!I3)),NA())</f>
        <v>54.6</v>
      </c>
      <c r="AZ9" s="98" t="e">
        <f ca="true">+IF(AND(ISNUMBER(OFFSET('Hygiene Data'!$D$5,0,10*ROW('Hygiene Data'!D3))),'Data Summary'!DO9="Yes"),OFFSET('Hygiene Data'!$D$5,0,10*ROW('Hygiene Data'!D3)),NA())</f>
        <v>#N/A</v>
      </c>
      <c r="BA9" s="98">
        <f ca="true">+IF(AND(ISNUMBER(OFFSET('Hygiene Data'!$D$7,0,10*ROW('Hygiene Data'!D3))),'Data Summary'!DP9="Yes"),OFFSET('Hygiene Data'!$D$7,0,10*ROW('Hygiene Data'!D3)),NA())</f>
        <v>59.910171619924647</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f ca="true">+IF(AND(ISNUMBER(OFFSET('Hygiene Data'!$H$7,0,10*ROW('Hygiene Data'!H3))),'Data Summary'!EB9="Yes"),OFFSET('Hygiene Data'!$H$7,0,10*ROW('Hygiene Data'!H3)),NA())</f>
        <v>59.8</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f ca="true">+IF(AND(ISNUMBER(OFFSET('Hygiene Data'!$I$7,0,10*ROW('Hygiene Data'!I3))),'Data Summary'!EE9="Yes"),OFFSET('Hygiene Data'!$I$7,0,10*ROW('Hygiene Data'!I3)),NA())</f>
        <v>60.5</v>
      </c>
      <c r="BQ9" s="98" t="e">
        <f ca="true">+IF(AND(ISNUMBER(OFFSET('Hygiene Data'!$I$9,0,10*ROW('Hygiene Data'!I3))),'Data Summary'!EF9="Yes"),OFFSET('Hygiene Data'!$I$9,0,10*ROW('Hygiene Data'!I3)),NA())</f>
        <v>#N/A</v>
      </c>
    </row>
    <row xmlns:x14ac="http://schemas.microsoft.com/office/spreadsheetml/2009/9/ac" r="10" x14ac:dyDescent="0.2">
      <c r="A10" s="347" t="str">
        <f ca="true">+RIGHT('Data Summary'!A10,LEN('Data Summary'!A10)-9)</f>
        <v>LLECE</v>
      </c>
      <c r="B10" s="36" t="str">
        <f ca="true">+IF(ISTEXT('Data Summary'!B10),'Data Summary'!B10,"")</f>
        <v>Survey</v>
      </c>
      <c r="C10" s="346">
        <f ca="true">+VALUE('Data Summary'!C10)</f>
        <v>2006</v>
      </c>
      <c r="D10" s="96" t="e">
        <f ca="true">+IF(AND(ISNUMBER(OFFSET('Water Data'!$D$4,0,10*ROW('Water Data'!D4))),'Data Summary'!BS10="Yes"),100-OFFSET('Water Data'!$D$4,0,10*ROW('Water Data'!D4)),NA())</f>
        <v>#N/A</v>
      </c>
      <c r="E10" s="96">
        <f ca="true">+IF(AND(ISNUMBER(OFFSET('Water Data'!$D$6,0,10*ROW('Water Data'!D4))),'Data Summary'!BT10="Yes"),OFFSET('Water Data'!$D$6,0,10*ROW('Water Data'!D4)),NA())</f>
        <v>89.583333333333343</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f ca="true">+IF(AND(ISNUMBER(OFFSET('Water Data'!$E$6,0,10*ROW('Water Data'!E4))),'Data Summary'!BW10="Yes"),OFFSET('Water Data'!$E$6,0,10*ROW('Water Data'!E4)),NA())</f>
        <v>97</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f ca="true">+IF(AND(ISNUMBER(OFFSET('Water Data'!$F$6,0,10*ROW('Water Data'!F4))),'Data Summary'!BZ10="Yes"),OFFSET('Water Data'!$F$6,0,10*ROW('Water Data'!F4)),NA())</f>
        <v>84</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f ca="true">+IF(AND(ISNUMBER(OFFSET('Water Data'!$H$6,0,10*ROW('Water Data'!H4))),'Data Summary'!CF10="Yes"),OFFSET('Water Data'!$H$6,0,10*ROW('Water Data'!H4)),NA())</f>
        <v>89.583333333333343</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47" t="str">
        <f ca="true">+RIGHT('Data Summary'!A11,LEN('Data Summary'!A11)-9)</f>
        <v>EMIS</v>
      </c>
      <c r="B11" s="36" t="str">
        <f ca="true">+IF(ISTEXT('Data Summary'!B11),'Data Summary'!B11,"")</f>
        <v>EMIS</v>
      </c>
      <c r="C11" s="346">
        <f ca="true">+VALUE('Data Summary'!C11)</f>
        <v>2007</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f ca="true">+IF(AND(ISNUMBER(OFFSET('Sanitation Data'!$D$10,0,10*ROW('Sanitation Data'!D5))),'Data Summary'!CM11="Yes"),OFFSET('Sanitation Data'!$D$10,0,10*ROW('Sanitation Data'!D5)),NA())</f>
        <v>54.646166597596356</v>
      </c>
      <c r="Y11" s="97" t="e">
        <f ca="true">+IF(AND(ISNUMBER(OFFSET('Sanitation Data'!$D$11,0,10*ROW('Sanitation Data'!D5))),'Data Summary'!CN11="Yes"),OFFSET('Sanitation Data'!$D$11,0,10*ROW('Sanitation Data'!D5)),NA())</f>
        <v>#N/A</v>
      </c>
      <c r="Z11" s="97">
        <f ca="true">+IF(AND(ISNUMBER(OFFSET('Sanitation Data'!$D$12,0,10*ROW('Sanitation Data'!D5))),'Data Summary'!CO11="Yes"),OFFSET('Sanitation Data'!$D$12,0,10*ROW('Sanitation Data'!D5)),NA())</f>
        <v>54.6</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f ca="true">+IF(AND(ISNUMBER(OFFSET('Sanitation Data'!$H$10,0,10*ROW('Sanitation Data'!H5))),'Data Summary'!DG11="Yes"),OFFSET('Sanitation Data'!$H$10,0,10*ROW('Sanitation Data'!H5)),NA())</f>
        <v>54.4</v>
      </c>
      <c r="AS11" s="97" t="e">
        <f ca="true">+IF(AND(ISNUMBER(OFFSET('Sanitation Data'!$H$11,0,10*ROW('Sanitation Data'!H5))),'Data Summary'!DH11="Yes"),OFFSET('Sanitation Data'!$H$11,0,10*ROW('Sanitation Data'!H5)),NA())</f>
        <v>#N/A</v>
      </c>
      <c r="AT11" s="97">
        <f ca="true">+IF(AND(ISNUMBER(OFFSET('Sanitation Data'!$H$12,0,10*ROW('Sanitation Data'!H5))),'Data Summary'!DI11="Yes"),OFFSET('Sanitation Data'!$H$12,0,10*ROW('Sanitation Data'!H5)),NA())</f>
        <v>54.4</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f ca="true">+IF(AND(ISNUMBER(OFFSET('Sanitation Data'!$I$10,0,10*ROW('Sanitation Data'!I5))),'Data Summary'!DL11="Yes"),OFFSET('Sanitation Data'!$I$10,0,10*ROW('Sanitation Data'!I5)),NA())</f>
        <v>55.9</v>
      </c>
      <c r="AX11" s="97" t="e">
        <f ca="true">+IF(AND(ISNUMBER(OFFSET('Sanitation Data'!$I$11,0,10*ROW('Sanitation Data'!I5))),'Data Summary'!DM11="Yes"),OFFSET('Sanitation Data'!$I$11,0,10*ROW('Sanitation Data'!I5)),NA())</f>
        <v>#N/A</v>
      </c>
      <c r="AY11" s="97">
        <f ca="true">+IF(AND(ISNUMBER(OFFSET('Sanitation Data'!$I$12,0,10*ROW('Sanitation Data'!I5))),'Data Summary'!DN11="Yes"),OFFSET('Sanitation Data'!$I$12,0,10*ROW('Sanitation Data'!I5)),NA())</f>
        <v>55.9</v>
      </c>
      <c r="AZ11" s="98" t="e">
        <f ca="true">+IF(AND(ISNUMBER(OFFSET('Hygiene Data'!$D$5,0,10*ROW('Hygiene Data'!D5))),'Data Summary'!DO11="Yes"),OFFSET('Hygiene Data'!$D$5,0,10*ROW('Hygiene Data'!D5)),NA())</f>
        <v>#N/A</v>
      </c>
      <c r="BA11" s="98">
        <f ca="true">+IF(AND(ISNUMBER(OFFSET('Hygiene Data'!$D$7,0,10*ROW('Hygiene Data'!D5))),'Data Summary'!DP11="Yes"),OFFSET('Hygiene Data'!$D$7,0,10*ROW('Hygiene Data'!D5)),NA())</f>
        <v>58.74616659759635</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f ca="true">+IF(AND(ISNUMBER(OFFSET('Hygiene Data'!$H$7,0,10*ROW('Hygiene Data'!H5))),'Data Summary'!EB11="Yes"),OFFSET('Hygiene Data'!$H$7,0,10*ROW('Hygiene Data'!H5)),NA())</f>
        <v>58.5</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f ca="true">+IF(AND(ISNUMBER(OFFSET('Hygiene Data'!$I$7,0,10*ROW('Hygiene Data'!I5))),'Data Summary'!EE11="Yes"),OFFSET('Hygiene Data'!$I$7,0,10*ROW('Hygiene Data'!I5)),NA())</f>
        <v>60</v>
      </c>
      <c r="BQ11" s="98" t="e">
        <f ca="true">+IF(AND(ISNUMBER(OFFSET('Hygiene Data'!$I$9,0,10*ROW('Hygiene Data'!I5))),'Data Summary'!EF11="Yes"),OFFSET('Hygiene Data'!$I$9,0,10*ROW('Hygiene Data'!I5)),NA())</f>
        <v>#N/A</v>
      </c>
    </row>
    <row xmlns:x14ac="http://schemas.microsoft.com/office/spreadsheetml/2009/9/ac" r="12" x14ac:dyDescent="0.2">
      <c r="A12" s="347" t="str">
        <f ca="true">+RIGHT('Data Summary'!A12,LEN('Data Summary'!A12)-9)</f>
        <v>EMIS</v>
      </c>
      <c r="B12" s="36" t="str">
        <f ca="true">+IF(ISTEXT('Data Summary'!B12),'Data Summary'!B12,"")</f>
        <v>EMIS</v>
      </c>
      <c r="C12" s="346">
        <f ca="true">+VALUE('Data Summary'!C12)</f>
        <v>2008</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f ca="true">+IF(AND(ISNUMBER(OFFSET('Sanitation Data'!$D$10,0,10*ROW('Sanitation Data'!D6))),'Data Summary'!CM12="Yes"),OFFSET('Sanitation Data'!$D$10,0,10*ROW('Sanitation Data'!D6)),NA())</f>
        <v>52.366625463535229</v>
      </c>
      <c r="Y12" s="97" t="e">
        <f ca="true">+IF(AND(ISNUMBER(OFFSET('Sanitation Data'!$D$11,0,10*ROW('Sanitation Data'!D6))),'Data Summary'!CN12="Yes"),OFFSET('Sanitation Data'!$D$11,0,10*ROW('Sanitation Data'!D6)),NA())</f>
        <v>#N/A</v>
      </c>
      <c r="Z12" s="97">
        <f ca="true">+IF(AND(ISNUMBER(OFFSET('Sanitation Data'!$D$12,0,10*ROW('Sanitation Data'!D6))),'Data Summary'!CO12="Yes"),OFFSET('Sanitation Data'!$D$12,0,10*ROW('Sanitation Data'!D6)),NA())</f>
        <v>52.4</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f ca="true">+IF(AND(ISNUMBER(OFFSET('Sanitation Data'!$H$10,0,10*ROW('Sanitation Data'!H6))),'Data Summary'!DG12="Yes"),OFFSET('Sanitation Data'!$H$10,0,10*ROW('Sanitation Data'!H6)),NA())</f>
        <v>52.4</v>
      </c>
      <c r="AS12" s="97" t="e">
        <f ca="true">+IF(AND(ISNUMBER(OFFSET('Sanitation Data'!$H$11,0,10*ROW('Sanitation Data'!H6))),'Data Summary'!DH12="Yes"),OFFSET('Sanitation Data'!$H$11,0,10*ROW('Sanitation Data'!H6)),NA())</f>
        <v>#N/A</v>
      </c>
      <c r="AT12" s="97">
        <f ca="true">+IF(AND(ISNUMBER(OFFSET('Sanitation Data'!$H$12,0,10*ROW('Sanitation Data'!H6))),'Data Summary'!DI12="Yes"),OFFSET('Sanitation Data'!$H$12,0,10*ROW('Sanitation Data'!H6)),NA())</f>
        <v>52.4</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f ca="true">+IF(AND(ISNUMBER(OFFSET('Sanitation Data'!$I$10,0,10*ROW('Sanitation Data'!I6))),'Data Summary'!DL12="Yes"),OFFSET('Sanitation Data'!$I$10,0,10*ROW('Sanitation Data'!I6)),NA())</f>
        <v>52.2</v>
      </c>
      <c r="AX12" s="97" t="e">
        <f ca="true">+IF(AND(ISNUMBER(OFFSET('Sanitation Data'!$I$11,0,10*ROW('Sanitation Data'!I6))),'Data Summary'!DM12="Yes"),OFFSET('Sanitation Data'!$I$11,0,10*ROW('Sanitation Data'!I6)),NA())</f>
        <v>#N/A</v>
      </c>
      <c r="AY12" s="97">
        <f ca="true">+IF(AND(ISNUMBER(OFFSET('Sanitation Data'!$I$12,0,10*ROW('Sanitation Data'!I6))),'Data Summary'!DN12="Yes"),OFFSET('Sanitation Data'!$I$12,0,10*ROW('Sanitation Data'!I6)),NA())</f>
        <v>52.2</v>
      </c>
      <c r="AZ12" s="98" t="e">
        <f ca="true">+IF(AND(ISNUMBER(OFFSET('Hygiene Data'!$D$5,0,10*ROW('Hygiene Data'!D6))),'Data Summary'!DO12="Yes"),OFFSET('Hygiene Data'!$D$5,0,10*ROW('Hygiene Data'!D6)),NA())</f>
        <v>#N/A</v>
      </c>
      <c r="BA12" s="98">
        <f ca="true">+IF(AND(ISNUMBER(OFFSET('Hygiene Data'!$D$7,0,10*ROW('Hygiene Data'!D6))),'Data Summary'!DP12="Yes"),OFFSET('Hygiene Data'!$D$7,0,10*ROW('Hygiene Data'!D6)),NA())</f>
        <v>58.966872682323853</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f ca="true">+IF(AND(ISNUMBER(OFFSET('Hygiene Data'!$H$7,0,10*ROW('Hygiene Data'!H6))),'Data Summary'!EB12="Yes"),OFFSET('Hygiene Data'!$H$7,0,10*ROW('Hygiene Data'!H6)),NA())</f>
        <v>58.8</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f ca="true">+IF(AND(ISNUMBER(OFFSET('Hygiene Data'!$I$7,0,10*ROW('Hygiene Data'!I6))),'Data Summary'!EE12="Yes"),OFFSET('Hygiene Data'!$I$7,0,10*ROW('Hygiene Data'!I6)),NA())</f>
        <v>59.8</v>
      </c>
      <c r="BQ12" s="98" t="e">
        <f ca="true">+IF(AND(ISNUMBER(OFFSET('Hygiene Data'!$I$9,0,10*ROW('Hygiene Data'!I6))),'Data Summary'!EF12="Yes"),OFFSET('Hygiene Data'!$I$9,0,10*ROW('Hygiene Data'!I6)),NA())</f>
        <v>#N/A</v>
      </c>
    </row>
    <row xmlns:x14ac="http://schemas.microsoft.com/office/spreadsheetml/2009/9/ac" r="13" x14ac:dyDescent="0.2">
      <c r="A13" s="347" t="str">
        <f ca="true">+RIGHT('Data Summary'!A13,LEN('Data Summary'!A13)-9)</f>
        <v>EMIS</v>
      </c>
      <c r="B13" s="36" t="str">
        <f ca="true">+IF(ISTEXT('Data Summary'!B13),'Data Summary'!B13,"")</f>
        <v>EMIS</v>
      </c>
      <c r="C13" s="346">
        <f ca="true">+VALUE('Data Summary'!C13)</f>
        <v>2009</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f ca="true">+IF(AND(ISNUMBER(OFFSET('Sanitation Data'!$D$10,0,10*ROW('Sanitation Data'!D7))),'Data Summary'!CM13="Yes"),OFFSET('Sanitation Data'!$D$10,0,10*ROW('Sanitation Data'!D7)),NA())</f>
        <v>51.801611915935517</v>
      </c>
      <c r="Y13" s="97" t="e">
        <f ca="true">+IF(AND(ISNUMBER(OFFSET('Sanitation Data'!$D$11,0,10*ROW('Sanitation Data'!D7))),'Data Summary'!CN13="Yes"),OFFSET('Sanitation Data'!$D$11,0,10*ROW('Sanitation Data'!D7)),NA())</f>
        <v>#N/A</v>
      </c>
      <c r="Z13" s="97">
        <f ca="true">+IF(AND(ISNUMBER(OFFSET('Sanitation Data'!$D$12,0,10*ROW('Sanitation Data'!D7))),'Data Summary'!CO13="Yes"),OFFSET('Sanitation Data'!$D$12,0,10*ROW('Sanitation Data'!D7)),NA())</f>
        <v>51.8</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f ca="true">+IF(AND(ISNUMBER(OFFSET('Sanitation Data'!$H$10,0,10*ROW('Sanitation Data'!H7))),'Data Summary'!DG13="Yes"),OFFSET('Sanitation Data'!$H$10,0,10*ROW('Sanitation Data'!H7)),NA())</f>
        <v>51.7</v>
      </c>
      <c r="AS13" s="97" t="e">
        <f ca="true">+IF(AND(ISNUMBER(OFFSET('Sanitation Data'!$H$11,0,10*ROW('Sanitation Data'!H7))),'Data Summary'!DH13="Yes"),OFFSET('Sanitation Data'!$H$11,0,10*ROW('Sanitation Data'!H7)),NA())</f>
        <v>#N/A</v>
      </c>
      <c r="AT13" s="97">
        <f ca="true">+IF(AND(ISNUMBER(OFFSET('Sanitation Data'!$H$12,0,10*ROW('Sanitation Data'!H7))),'Data Summary'!DI13="Yes"),OFFSET('Sanitation Data'!$H$12,0,10*ROW('Sanitation Data'!H7)),NA())</f>
        <v>51.7</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f ca="true">+IF(AND(ISNUMBER(OFFSET('Sanitation Data'!$I$10,0,10*ROW('Sanitation Data'!I7))),'Data Summary'!DL13="Yes"),OFFSET('Sanitation Data'!$I$10,0,10*ROW('Sanitation Data'!I7)),NA())</f>
        <v>52.3</v>
      </c>
      <c r="AX13" s="97" t="e">
        <f ca="true">+IF(AND(ISNUMBER(OFFSET('Sanitation Data'!$I$11,0,10*ROW('Sanitation Data'!I7))),'Data Summary'!DM13="Yes"),OFFSET('Sanitation Data'!$I$11,0,10*ROW('Sanitation Data'!I7)),NA())</f>
        <v>#N/A</v>
      </c>
      <c r="AY13" s="97">
        <f ca="true">+IF(AND(ISNUMBER(OFFSET('Sanitation Data'!$I$12,0,10*ROW('Sanitation Data'!I7))),'Data Summary'!DN13="Yes"),OFFSET('Sanitation Data'!$I$12,0,10*ROW('Sanitation Data'!I7)),NA())</f>
        <v>52.3</v>
      </c>
      <c r="AZ13" s="98" t="e">
        <f ca="true">+IF(AND(ISNUMBER(OFFSET('Hygiene Data'!$D$5,0,10*ROW('Hygiene Data'!D7))),'Data Summary'!DO13="Yes"),OFFSET('Hygiene Data'!$D$5,0,10*ROW('Hygiene Data'!D7)),NA())</f>
        <v>#N/A</v>
      </c>
      <c r="BA13" s="98">
        <f ca="true">+IF(AND(ISNUMBER(OFFSET('Hygiene Data'!$D$7,0,10*ROW('Hygiene Data'!D7))),'Data Summary'!DP13="Yes"),OFFSET('Hygiene Data'!$D$7,0,10*ROW('Hygiene Data'!D7)),NA())</f>
        <v>58.969353193225871</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f ca="true">+IF(AND(ISNUMBER(OFFSET('Hygiene Data'!$H$7,0,10*ROW('Hygiene Data'!H7))),'Data Summary'!EB13="Yes"),OFFSET('Hygiene Data'!$H$7,0,10*ROW('Hygiene Data'!H7)),NA())</f>
        <v>55.9</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f ca="true">+IF(AND(ISNUMBER(OFFSET('Hygiene Data'!$I$7,0,10*ROW('Hygiene Data'!I7))),'Data Summary'!EE13="Yes"),OFFSET('Hygiene Data'!$I$7,0,10*ROW('Hygiene Data'!I7)),NA())</f>
        <v>58.4</v>
      </c>
      <c r="BQ13" s="98" t="e">
        <f ca="true">+IF(AND(ISNUMBER(OFFSET('Hygiene Data'!$I$9,0,10*ROW('Hygiene Data'!I7))),'Data Summary'!EF13="Yes"),OFFSET('Hygiene Data'!$I$9,0,10*ROW('Hygiene Data'!I7)),NA())</f>
        <v>#N/A</v>
      </c>
    </row>
    <row xmlns:x14ac="http://schemas.microsoft.com/office/spreadsheetml/2009/9/ac" r="14" x14ac:dyDescent="0.2">
      <c r="A14" s="347" t="str">
        <f ca="true">+RIGHT('Data Summary'!A14,LEN('Data Summary'!A14)-9)</f>
        <v>EMIS</v>
      </c>
      <c r="B14" s="36" t="str">
        <f ca="true">+IF(ISTEXT('Data Summary'!B14),'Data Summary'!B14,"")</f>
        <v>EMIS</v>
      </c>
      <c r="C14" s="346">
        <f ca="true">+VALUE('Data Summary'!C14)</f>
        <v>2010</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f ca="true">+IF(AND(ISNUMBER(OFFSET('Sanitation Data'!$D$10,0,10*ROW('Sanitation Data'!D8))),'Data Summary'!CM14="Yes"),OFFSET('Sanitation Data'!$D$10,0,10*ROW('Sanitation Data'!D8)),NA())</f>
        <v>55.056707317073183</v>
      </c>
      <c r="Y14" s="97" t="e">
        <f ca="true">+IF(AND(ISNUMBER(OFFSET('Sanitation Data'!$D$11,0,10*ROW('Sanitation Data'!D8))),'Data Summary'!CN14="Yes"),OFFSET('Sanitation Data'!$D$11,0,10*ROW('Sanitation Data'!D8)),NA())</f>
        <v>#N/A</v>
      </c>
      <c r="Z14" s="97">
        <f ca="true">+IF(AND(ISNUMBER(OFFSET('Sanitation Data'!$D$12,0,10*ROW('Sanitation Data'!D8))),'Data Summary'!CO14="Yes"),OFFSET('Sanitation Data'!$D$12,0,10*ROW('Sanitation Data'!D8)),NA())</f>
        <v>55.1</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f ca="true">+IF(AND(ISNUMBER(OFFSET('Sanitation Data'!$H$10,0,10*ROW('Sanitation Data'!H8))),'Data Summary'!DG14="Yes"),OFFSET('Sanitation Data'!$H$10,0,10*ROW('Sanitation Data'!H8)),NA())</f>
        <v>54.2</v>
      </c>
      <c r="AS14" s="97" t="e">
        <f ca="true">+IF(AND(ISNUMBER(OFFSET('Sanitation Data'!$H$11,0,10*ROW('Sanitation Data'!H8))),'Data Summary'!DH14="Yes"),OFFSET('Sanitation Data'!$H$11,0,10*ROW('Sanitation Data'!H8)),NA())</f>
        <v>#N/A</v>
      </c>
      <c r="AT14" s="97">
        <f ca="true">+IF(AND(ISNUMBER(OFFSET('Sanitation Data'!$H$12,0,10*ROW('Sanitation Data'!H8))),'Data Summary'!DI14="Yes"),OFFSET('Sanitation Data'!$H$12,0,10*ROW('Sanitation Data'!H8)),NA())</f>
        <v>54.2</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f ca="true">+IF(AND(ISNUMBER(OFFSET('Sanitation Data'!$I$10,0,10*ROW('Sanitation Data'!I8))),'Data Summary'!DL14="Yes"),OFFSET('Sanitation Data'!$I$10,0,10*ROW('Sanitation Data'!I8)),NA())</f>
        <v>59.2</v>
      </c>
      <c r="AX14" s="97" t="e">
        <f ca="true">+IF(AND(ISNUMBER(OFFSET('Sanitation Data'!$I$11,0,10*ROW('Sanitation Data'!I8))),'Data Summary'!DM14="Yes"),OFFSET('Sanitation Data'!$I$11,0,10*ROW('Sanitation Data'!I8)),NA())</f>
        <v>#N/A</v>
      </c>
      <c r="AY14" s="97">
        <f ca="true">+IF(AND(ISNUMBER(OFFSET('Sanitation Data'!$I$12,0,10*ROW('Sanitation Data'!I8))),'Data Summary'!DN14="Yes"),OFFSET('Sanitation Data'!$I$12,0,10*ROW('Sanitation Data'!I8)),NA())</f>
        <v>59.2</v>
      </c>
      <c r="AZ14" s="98" t="e">
        <f ca="true">+IF(AND(ISNUMBER(OFFSET('Hygiene Data'!$D$5,0,10*ROW('Hygiene Data'!D8))),'Data Summary'!DO14="Yes"),OFFSET('Hygiene Data'!$D$5,0,10*ROW('Hygiene Data'!D8)),NA())</f>
        <v>#N/A</v>
      </c>
      <c r="BA14" s="98">
        <f ca="true">+IF(AND(ISNUMBER(OFFSET('Hygiene Data'!$D$7,0,10*ROW('Hygiene Data'!D8))),'Data Summary'!DP14="Yes"),OFFSET('Hygiene Data'!$D$7,0,10*ROW('Hygiene Data'!D8)),NA())</f>
        <v>61.794085365853654</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f ca="true">+IF(AND(ISNUMBER(OFFSET('Hygiene Data'!$H$7,0,10*ROW('Hygiene Data'!H8))),'Data Summary'!EB14="Yes"),OFFSET('Hygiene Data'!$H$7,0,10*ROW('Hygiene Data'!H8)),NA())</f>
        <v>61.4</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f ca="true">+IF(AND(ISNUMBER(OFFSET('Hygiene Data'!$I$7,0,10*ROW('Hygiene Data'!I8))),'Data Summary'!EE14="Yes"),OFFSET('Hygiene Data'!$I$7,0,10*ROW('Hygiene Data'!I8)),NA())</f>
        <v>63.7</v>
      </c>
      <c r="BQ14" s="98" t="e">
        <f ca="true">+IF(AND(ISNUMBER(OFFSET('Hygiene Data'!$I$9,0,10*ROW('Hygiene Data'!I8))),'Data Summary'!EF14="Yes"),OFFSET('Hygiene Data'!$I$9,0,10*ROW('Hygiene Data'!I8)),NA())</f>
        <v>#N/A</v>
      </c>
    </row>
    <row xmlns:x14ac="http://schemas.microsoft.com/office/spreadsheetml/2009/9/ac" r="15" x14ac:dyDescent="0.2">
      <c r="A15" s="347" t="str">
        <f ca="true">+RIGHT('Data Summary'!A15,LEN('Data Summary'!A15)-9)</f>
        <v>EMIS</v>
      </c>
      <c r="B15" s="36" t="str">
        <f ca="true">+IF(ISTEXT('Data Summary'!B15),'Data Summary'!B15,"")</f>
        <v>EMIS</v>
      </c>
      <c r="C15" s="346">
        <f ca="true">+VALUE('Data Summary'!C15)</f>
        <v>2011</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f ca="true">+IF(AND(ISNUMBER(OFFSET('Sanitation Data'!$D$10,0,10*ROW('Sanitation Data'!D9))),'Data Summary'!CM15="Yes"),OFFSET('Sanitation Data'!$D$10,0,10*ROW('Sanitation Data'!D9)),NA())</f>
        <v>56.869487750556793</v>
      </c>
      <c r="Y15" s="97" t="e">
        <f ca="true">+IF(AND(ISNUMBER(OFFSET('Sanitation Data'!$D$11,0,10*ROW('Sanitation Data'!D9))),'Data Summary'!CN15="Yes"),OFFSET('Sanitation Data'!$D$11,0,10*ROW('Sanitation Data'!D9)),NA())</f>
        <v>#N/A</v>
      </c>
      <c r="Z15" s="97">
        <f ca="true">+IF(AND(ISNUMBER(OFFSET('Sanitation Data'!$D$12,0,10*ROW('Sanitation Data'!D9))),'Data Summary'!CO15="Yes"),OFFSET('Sanitation Data'!$D$12,0,10*ROW('Sanitation Data'!D9)),NA())</f>
        <v>56.9</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f ca="true">+IF(AND(ISNUMBER(OFFSET('Sanitation Data'!$H$10,0,10*ROW('Sanitation Data'!H9))),'Data Summary'!DG15="Yes"),OFFSET('Sanitation Data'!$H$10,0,10*ROW('Sanitation Data'!H9)),NA())</f>
        <v>56.5</v>
      </c>
      <c r="AS15" s="97" t="e">
        <f ca="true">+IF(AND(ISNUMBER(OFFSET('Sanitation Data'!$H$11,0,10*ROW('Sanitation Data'!H9))),'Data Summary'!DH15="Yes"),OFFSET('Sanitation Data'!$H$11,0,10*ROW('Sanitation Data'!H9)),NA())</f>
        <v>#N/A</v>
      </c>
      <c r="AT15" s="97">
        <f ca="true">+IF(AND(ISNUMBER(OFFSET('Sanitation Data'!$H$12,0,10*ROW('Sanitation Data'!H9))),'Data Summary'!DI15="Yes"),OFFSET('Sanitation Data'!$H$12,0,10*ROW('Sanitation Data'!H9)),NA())</f>
        <v>56.5</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f ca="true">+IF(AND(ISNUMBER(OFFSET('Sanitation Data'!$I$10,0,10*ROW('Sanitation Data'!I9))),'Data Summary'!DL15="Yes"),OFFSET('Sanitation Data'!$I$10,0,10*ROW('Sanitation Data'!I9)),NA())</f>
        <v>58.6</v>
      </c>
      <c r="AX15" s="97" t="e">
        <f ca="true">+IF(AND(ISNUMBER(OFFSET('Sanitation Data'!$I$11,0,10*ROW('Sanitation Data'!I9))),'Data Summary'!DM15="Yes"),OFFSET('Sanitation Data'!$I$11,0,10*ROW('Sanitation Data'!I9)),NA())</f>
        <v>#N/A</v>
      </c>
      <c r="AY15" s="97">
        <f ca="true">+IF(AND(ISNUMBER(OFFSET('Sanitation Data'!$I$12,0,10*ROW('Sanitation Data'!I9))),'Data Summary'!DN15="Yes"),OFFSET('Sanitation Data'!$I$12,0,10*ROW('Sanitation Data'!I9)),NA())</f>
        <v>58.6</v>
      </c>
      <c r="AZ15" s="98" t="e">
        <f ca="true">+IF(AND(ISNUMBER(OFFSET('Hygiene Data'!$D$5,0,10*ROW('Hygiene Data'!D9))),'Data Summary'!DO15="Yes"),OFFSET('Hygiene Data'!$D$5,0,10*ROW('Hygiene Data'!D9)),NA())</f>
        <v>#N/A</v>
      </c>
      <c r="BA15" s="98">
        <f ca="true">+IF(AND(ISNUMBER(OFFSET('Hygiene Data'!$D$7,0,10*ROW('Hygiene Data'!D9))),'Data Summary'!DP15="Yes"),OFFSET('Hygiene Data'!$D$7,0,10*ROW('Hygiene Data'!D9)),NA())</f>
        <v>63.605567928730508</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f ca="true">+IF(AND(ISNUMBER(OFFSET('Hygiene Data'!$H$7,0,10*ROW('Hygiene Data'!H9))),'Data Summary'!EB15="Yes"),OFFSET('Hygiene Data'!$H$7,0,10*ROW('Hygiene Data'!H9)),NA())</f>
        <v>63.5</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f ca="true">+IF(AND(ISNUMBER(OFFSET('Hygiene Data'!$I$7,0,10*ROW('Hygiene Data'!I9))),'Data Summary'!EE15="Yes"),OFFSET('Hygiene Data'!$I$7,0,10*ROW('Hygiene Data'!I9)),NA())</f>
        <v>64.099999999999994</v>
      </c>
      <c r="BQ15" s="98" t="e">
        <f ca="true">+IF(AND(ISNUMBER(OFFSET('Hygiene Data'!$I$9,0,10*ROW('Hygiene Data'!I9))),'Data Summary'!EF15="Yes"),OFFSET('Hygiene Data'!$I$9,0,10*ROW('Hygiene Data'!I9)),NA())</f>
        <v>#N/A</v>
      </c>
    </row>
    <row xmlns:x14ac="http://schemas.microsoft.com/office/spreadsheetml/2009/9/ac" r="16" x14ac:dyDescent="0.2">
      <c r="A16" s="347" t="str">
        <f ca="true">+RIGHT('Data Summary'!A16,LEN('Data Summary'!A16)-9)</f>
        <v>LLECE</v>
      </c>
      <c r="B16" s="36" t="str">
        <f ca="true">+IF(ISTEXT('Data Summary'!B16),'Data Summary'!B16,"")</f>
        <v>Survey</v>
      </c>
      <c r="C16" s="346">
        <f ca="true">+VALUE('Data Summary'!C16)</f>
        <v>2013</v>
      </c>
      <c r="D16" s="96" t="e">
        <f ca="true">+IF(AND(ISNUMBER(OFFSET('Water Data'!$D$4,0,10*ROW('Water Data'!D10))),'Data Summary'!BS16="Yes"),100-OFFSET('Water Data'!$D$4,0,10*ROW('Water Data'!D10)),NA())</f>
        <v>#N/A</v>
      </c>
      <c r="E16" s="96">
        <f ca="true">+IF(AND(ISNUMBER(OFFSET('Water Data'!$D$6,0,10*ROW('Water Data'!D10))),'Data Summary'!BT16="Yes"),OFFSET('Water Data'!$D$6,0,10*ROW('Water Data'!D10)),NA())</f>
        <v>96.92307692307692</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f ca="true">+IF(AND(ISNUMBER(OFFSET('Water Data'!$E$6,0,10*ROW('Water Data'!E10))),'Data Summary'!BW16="Yes"),OFFSET('Water Data'!$E$6,0,10*ROW('Water Data'!E10)),NA())</f>
        <v>96.686746987951807</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f ca="true">+IF(AND(ISNUMBER(OFFSET('Water Data'!$F$6,0,10*ROW('Water Data'!F10))),'Data Summary'!BZ16="Yes"),OFFSET('Water Data'!$F$6,0,10*ROW('Water Data'!F10)),NA())</f>
        <v>98.275862068965509</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f ca="true">+IF(AND(ISNUMBER(OFFSET('Water Data'!$H$6,0,10*ROW('Water Data'!H10))),'Data Summary'!CF16="Yes"),OFFSET('Water Data'!$H$6,0,10*ROW('Water Data'!H10)),NA())</f>
        <v>96.92307692307692</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47" t="str">
        <f ca="true">+RIGHT('Data Summary'!A17,LEN('Data Summary'!A17)-9)</f>
        <v>EMIS</v>
      </c>
      <c r="B17" s="36" t="str">
        <f ca="true">+IF(ISTEXT('Data Summary'!B17),'Data Summary'!B17,"")</f>
        <v>EMIS</v>
      </c>
      <c r="C17" s="346">
        <f ca="true">+VALUE('Data Summary'!C17)</f>
        <v>2014</v>
      </c>
      <c r="D17" s="96">
        <f ca="true">+IF(AND(ISNUMBER(OFFSET('Water Data'!$D$4,0,10*ROW('Water Data'!D11))),'Data Summary'!BS17="Yes"),100-OFFSET('Water Data'!$D$4,0,10*ROW('Water Data'!D11)),NA())</f>
        <v>99.664628131781413</v>
      </c>
      <c r="E17" s="96">
        <f ca="true">+IF(AND(ISNUMBER(OFFSET('Water Data'!$D$6,0,10*ROW('Water Data'!D11))),'Data Summary'!BT17="Yes"),OFFSET('Water Data'!$D$6,0,10*ROW('Water Data'!D11)),NA())</f>
        <v>87.729335174590659</v>
      </c>
      <c r="F17" s="96" t="e">
        <f ca="true">+IF(AND(ISNUMBER(OFFSET('Water Data'!$D$9,0,10*ROW('Water Data'!D11))),'Data Summary'!BU17="Yes"),OFFSET('Water Data'!$D$9,0,10*ROW('Water Data'!D11)),NA())</f>
        <v>#N/A</v>
      </c>
      <c r="G17" s="96">
        <f ca="true">+IF(AND(ISNUMBER(OFFSET('Water Data'!$E$4,0,10*ROW('Water Data'!E11))),'Data Summary'!BV17="Yes"),100-OFFSET('Water Data'!$E$4,0,10*ROW('Water Data'!E11)),NA())</f>
        <v>99.673439767779385</v>
      </c>
      <c r="H17" s="96">
        <f ca="true">+IF(AND(ISNUMBER(OFFSET('Water Data'!$E$6,0,10*ROW('Water Data'!E11))),'Data Summary'!BW17="Yes"),OFFSET('Water Data'!$E$6,0,10*ROW('Water Data'!E11)),NA())</f>
        <v>82.692307692307708</v>
      </c>
      <c r="I17" s="96" t="e">
        <f ca="true">+IF(AND(ISNUMBER(OFFSET('Water Data'!$E$9,0,10*ROW('Water Data'!E11))),'Data Summary'!BX17="Yes"),OFFSET('Water Data'!$E$9,0,10*ROW('Water Data'!E11)),NA())</f>
        <v>#N/A</v>
      </c>
      <c r="J17" s="96">
        <f ca="true">+IF(AND(ISNUMBER(OFFSET('Water Data'!$F$4,0,10*ROW('Water Data'!F11))),'Data Summary'!BY17="Yes"),100-OFFSET('Water Data'!$F$4,0,10*ROW('Water Data'!F11)),NA())</f>
        <v>99.654128837008216</v>
      </c>
      <c r="K17" s="96">
        <f ca="true">+IF(AND(ISNUMBER(OFFSET('Water Data'!$F$6,0,10*ROW('Water Data'!F11))),'Data Summary'!BZ17="Yes"),OFFSET('Water Data'!$F$6,0,10*ROW('Water Data'!F11)),NA())</f>
        <v>93.731085170773895</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f ca="true">+IF(AND(ISNUMBER(OFFSET('Water Data'!$G$6,0,10*ROW('Water Data'!G11))),'Data Summary'!CC17="Yes"),OFFSET('Water Data'!$G$6,0,10*ROW('Water Data'!G11)),NA())</f>
        <v>96.875</v>
      </c>
      <c r="O17" s="96" t="e">
        <f ca="true">+IF(AND(ISNUMBER(OFFSET('Water Data'!$G$9,0,10*ROW('Water Data'!G11))),'Data Summary'!CD17="Yes"),OFFSET('Water Data'!$G$9,0,10*ROW('Water Data'!G11)),NA())</f>
        <v>#N/A</v>
      </c>
      <c r="P17" s="96">
        <f ca="true">+IF(AND(ISNUMBER(OFFSET('Water Data'!$H$4,0,10*ROW('Water Data'!H11))),'Data Summary'!CE17="Yes"),100-OFFSET('Water Data'!$H$4,0,10*ROW('Water Data'!H11)),NA())</f>
        <v>99.603371343579568</v>
      </c>
      <c r="Q17" s="96">
        <f ca="true">+IF(AND(ISNUMBER(OFFSET('Water Data'!$H$6,0,10*ROW('Water Data'!H11))),'Data Summary'!CF17="Yes"),OFFSET('Water Data'!$H$6,0,10*ROW('Water Data'!H11)),NA())</f>
        <v>86.130391670798218</v>
      </c>
      <c r="R17" s="96" t="e">
        <f ca="true">+IF(AND(ISNUMBER(OFFSET('Water Data'!$H$9,0,10*ROW('Water Data'!H11))),'Data Summary'!CG17="Yes"),OFFSET('Water Data'!$H$9,0,10*ROW('Water Data'!H11)),NA())</f>
        <v>#N/A</v>
      </c>
      <c r="S17" s="96">
        <f ca="true">+IF(AND(ISNUMBER(OFFSET('Water Data'!$I$4,0,10*ROW('Water Data'!I11))),'Data Summary'!CH17="Yes"),100-OFFSET('Water Data'!$I$4,0,10*ROW('Water Data'!I11)),NA())</f>
        <v>99.883585564610016</v>
      </c>
      <c r="T17" s="96">
        <f ca="true">+IF(AND(ISNUMBER(OFFSET('Water Data'!$I$6,0,10*ROW('Water Data'!I11))),'Data Summary'!CI17="Yes"),OFFSET('Water Data'!$I$6,0,10*ROW('Water Data'!I11)),NA())</f>
        <v>93.364377182770667</v>
      </c>
      <c r="U17" s="96" t="e">
        <f ca="true">+IF(AND(ISNUMBER(OFFSET('Water Data'!$I$9,0,10*ROW('Water Data'!I11))),'Data Summary'!CJ17="Yes"),OFFSET('Water Data'!$I$9,0,10*ROW('Water Data'!I11)),NA())</f>
        <v>#N/A</v>
      </c>
      <c r="V17" s="97">
        <f ca="true">+IF(AND(ISNUMBER(OFFSET('Sanitation Data'!$D$4,0,10*ROW('Sanitation Data'!D11))),'Data Summary'!CK17="Yes"),100-OFFSET('Sanitation Data'!$D$4,0,10*ROW('Sanitation Data'!D11)),NA())</f>
        <v>99.644900374827387</v>
      </c>
      <c r="W17" s="97">
        <f ca="true">+IF(AND(ISNUMBER(OFFSET('Sanitation Data'!$D$6,0,10*ROW('Sanitation Data'!D11))),'Data Summary'!CL17="Yes"),OFFSET('Sanitation Data'!$D$6,0,10*ROW('Sanitation Data'!D11)),NA())</f>
        <v>96.804103373446438</v>
      </c>
      <c r="X17" s="97">
        <f ca="true">+IF(AND(ISNUMBER(OFFSET('Sanitation Data'!$D$10,0,10*ROW('Sanitation Data'!D11))),'Data Summary'!CM17="Yes"),OFFSET('Sanitation Data'!$D$10,0,10*ROW('Sanitation Data'!D11)),NA())</f>
        <v>67.725389623199845</v>
      </c>
      <c r="Y17" s="97">
        <f ca="true">+IF(AND(ISNUMBER(OFFSET('Sanitation Data'!$D$11,0,10*ROW('Sanitation Data'!D11))),'Data Summary'!CN17="Yes"),OFFSET('Sanitation Data'!$D$11,0,10*ROW('Sanitation Data'!D11)),NA())</f>
        <v>81.33754192148352</v>
      </c>
      <c r="Z17" s="97">
        <f ca="true">+IF(AND(ISNUMBER(OFFSET('Sanitation Data'!$D$12,0,10*ROW('Sanitation Data'!D11))),'Data Summary'!CO17="Yes"),OFFSET('Sanitation Data'!$D$12,0,10*ROW('Sanitation Data'!D11)),NA())</f>
        <v>59.380548431643319</v>
      </c>
      <c r="AA17" s="97">
        <f ca="true">+IF(AND(ISNUMBER(OFFSET('Sanitation Data'!$E$4,0,10*ROW('Sanitation Data'!E11))),'Data Summary'!CP17="Yes"),100-OFFSET('Sanitation Data'!$E$4,0,10*ROW('Sanitation Data'!E11)),NA())</f>
        <v>99.528301886792448</v>
      </c>
      <c r="AB17" s="97">
        <f ca="true">+IF(AND(ISNUMBER(OFFSET('Sanitation Data'!$E$6,0,10*ROW('Sanitation Data'!E11))),'Data Summary'!CQ17="Yes"),OFFSET('Sanitation Data'!$E$6,0,10*ROW('Sanitation Data'!E11)),NA())</f>
        <v>96.407837445573293</v>
      </c>
      <c r="AC17" s="97">
        <f ca="true">+IF(AND(ISNUMBER(OFFSET('Sanitation Data'!$E$10,0,10*ROW('Sanitation Data'!E11))),'Data Summary'!CR17="Yes"),OFFSET('Sanitation Data'!$E$10,0,10*ROW('Sanitation Data'!E11)),NA())</f>
        <v>61.429608127721337</v>
      </c>
      <c r="AD17" s="97">
        <f ca="true">+IF(AND(ISNUMBER(OFFSET('Sanitation Data'!$E$11,0,10*ROW('Sanitation Data'!E11))),'Data Summary'!CS17="Yes"),OFFSET('Sanitation Data'!$E$11,0,10*ROW('Sanitation Data'!E11)),NA())</f>
        <v>74.637155297532644</v>
      </c>
      <c r="AE17" s="97">
        <f ca="true">+IF(AND(ISNUMBER(OFFSET('Sanitation Data'!$E$12,0,10*ROW('Sanitation Data'!E11))),'Data Summary'!CT17="Yes"),OFFSET('Sanitation Data'!$E$12,0,10*ROW('Sanitation Data'!E11)),NA())</f>
        <v>49.56458635703919</v>
      </c>
      <c r="AF17" s="97">
        <f ca="true">+IF(AND(ISNUMBER(OFFSET('Sanitation Data'!$F$4,0,10*ROW('Sanitation Data'!F11))),'Data Summary'!CU17="Yes"),100-OFFSET('Sanitation Data'!$F$4,0,10*ROW('Sanitation Data'!F11)),NA())</f>
        <v>99.783830523130135</v>
      </c>
      <c r="AG17" s="97">
        <f ca="true">+IF(AND(ISNUMBER(OFFSET('Sanitation Data'!$F$6,0,10*ROW('Sanitation Data'!F11))),'Data Summary'!CV17="Yes"),OFFSET('Sanitation Data'!$F$6,0,10*ROW('Sanitation Data'!F11)),NA())</f>
        <v>97.276264591439684</v>
      </c>
      <c r="AH17" s="97">
        <f ca="true">+IF(AND(ISNUMBER(OFFSET('Sanitation Data'!$F$10,0,10*ROW('Sanitation Data'!F11))),'Data Summary'!CW17="Yes"),OFFSET('Sanitation Data'!$F$10,0,10*ROW('Sanitation Data'!F11)),NA())</f>
        <v>75.226977950713362</v>
      </c>
      <c r="AI17" s="97">
        <f ca="true">+IF(AND(ISNUMBER(OFFSET('Sanitation Data'!$F$11,0,10*ROW('Sanitation Data'!F11))),'Data Summary'!CX17="Yes"),OFFSET('Sanitation Data'!$F$11,0,10*ROW('Sanitation Data'!F11)),NA())</f>
        <v>89.321227842628616</v>
      </c>
      <c r="AJ17" s="97">
        <f ca="true">+IF(AND(ISNUMBER(OFFSET('Sanitation Data'!$F$12,0,10*ROW('Sanitation Data'!F11))),'Data Summary'!CY17="Yes"),OFFSET('Sanitation Data'!$F$12,0,10*ROW('Sanitation Data'!F11)),NA())</f>
        <v>71.076523994811936</v>
      </c>
      <c r="AK17" s="97" t="e">
        <f ca="true">+IF(AND(ISNUMBER(OFFSET('Sanitation Data'!$G$4,0,10*ROW('Sanitation Data'!G11))),'Data Summary'!CZ17="Yes"),100-OFFSET('Sanitation Data'!$G$4,0,10*ROW('Sanitation Data'!G11)),NA())</f>
        <v>#N/A</v>
      </c>
      <c r="AL17" s="97">
        <f ca="true">+IF(AND(ISNUMBER(OFFSET('Sanitation Data'!$G$6,0,10*ROW('Sanitation Data'!G11))),'Data Summary'!DA17="Yes"),OFFSET('Sanitation Data'!$G$6,0,10*ROW('Sanitation Data'!G11)),NA())</f>
        <v>96.022727272727266</v>
      </c>
      <c r="AM17" s="97">
        <f ca="true">+IF(AND(ISNUMBER(OFFSET('Sanitation Data'!$G$10,0,10*ROW('Sanitation Data'!G11))),'Data Summary'!DB17="Yes"),OFFSET('Sanitation Data'!$G$10,0,10*ROW('Sanitation Data'!G11)),NA())</f>
        <v>81.25</v>
      </c>
      <c r="AN17" s="97">
        <f ca="true">+IF(AND(ISNUMBER(OFFSET('Sanitation Data'!$G$11,0,10*ROW('Sanitation Data'!G11))),'Data Summary'!DC17="Yes"),OFFSET('Sanitation Data'!$G$11,0,10*ROW('Sanitation Data'!G11)),NA())</f>
        <v>96.022727272727266</v>
      </c>
      <c r="AO17" s="97">
        <f ca="true">+IF(AND(ISNUMBER(OFFSET('Sanitation Data'!$G$12,0,10*ROW('Sanitation Data'!G11))),'Data Summary'!DD17="Yes"),OFFSET('Sanitation Data'!$G$12,0,10*ROW('Sanitation Data'!G11)),NA())</f>
        <v>78.977272727272734</v>
      </c>
      <c r="AP17" s="97">
        <f ca="true">+IF(AND(ISNUMBER(OFFSET('Sanitation Data'!$H$4,0,10*ROW('Sanitation Data'!H11))),'Data Summary'!DE17="Yes"),100-OFFSET('Sanitation Data'!$H$4,0,10*ROW('Sanitation Data'!H11)),NA())</f>
        <v>99.652949925632129</v>
      </c>
      <c r="AQ17" s="97">
        <f ca="true">+IF(AND(ISNUMBER(OFFSET('Sanitation Data'!$H$6,0,10*ROW('Sanitation Data'!H11))),'Data Summary'!DF17="Yes"),OFFSET('Sanitation Data'!$H$6,0,10*ROW('Sanitation Data'!H11)),NA())</f>
        <v>96.975706494794238</v>
      </c>
      <c r="AR17" s="97">
        <f ca="true">+IF(AND(ISNUMBER(OFFSET('Sanitation Data'!$H$10,0,10*ROW('Sanitation Data'!H11))),'Data Summary'!DG17="Yes"),OFFSET('Sanitation Data'!$H$10,0,10*ROW('Sanitation Data'!H11)),NA())</f>
        <v>65.171046108081313</v>
      </c>
      <c r="AS17" s="97">
        <f ca="true">+IF(AND(ISNUMBER(OFFSET('Sanitation Data'!$H$11,0,10*ROW('Sanitation Data'!H11))),'Data Summary'!DH17="Yes"),OFFSET('Sanitation Data'!$H$11,0,10*ROW('Sanitation Data'!H11)),NA())</f>
        <v>78.507684680218148</v>
      </c>
      <c r="AT17" s="97">
        <f ca="true">+IF(AND(ISNUMBER(OFFSET('Sanitation Data'!$H$12,0,10*ROW('Sanitation Data'!H11))),'Data Summary'!DI17="Yes"),OFFSET('Sanitation Data'!$H$12,0,10*ROW('Sanitation Data'!H11)),NA())</f>
        <v>55.478433316807141</v>
      </c>
      <c r="AU17" s="97">
        <f ca="true">+IF(AND(ISNUMBER(OFFSET('Sanitation Data'!$I$4,0,10*ROW('Sanitation Data'!I11))),'Data Summary'!DJ17="Yes"),100-OFFSET('Sanitation Data'!$I$4,0,10*ROW('Sanitation Data'!I11)),NA())</f>
        <v>99.534342258440049</v>
      </c>
      <c r="AV17" s="97">
        <f ca="true">+IF(AND(ISNUMBER(OFFSET('Sanitation Data'!$I$6,0,10*ROW('Sanitation Data'!I11))),'Data Summary'!DK17="Yes"),OFFSET('Sanitation Data'!$I$6,0,10*ROW('Sanitation Data'!I11)),NA())</f>
        <v>96.158323632130376</v>
      </c>
      <c r="AW17" s="97">
        <f ca="true">+IF(AND(ISNUMBER(OFFSET('Sanitation Data'!$I$10,0,10*ROW('Sanitation Data'!I11))),'Data Summary'!DL17="Yes"),OFFSET('Sanitation Data'!$I$10,0,10*ROW('Sanitation Data'!I11)),NA())</f>
        <v>76.949941792782312</v>
      </c>
      <c r="AX17" s="97">
        <f ca="true">+IF(AND(ISNUMBER(OFFSET('Sanitation Data'!$I$11,0,10*ROW('Sanitation Data'!I11))),'Data Summary'!DM17="Yes"),OFFSET('Sanitation Data'!$I$11,0,10*ROW('Sanitation Data'!I11)),NA())</f>
        <v>91.618160651920846</v>
      </c>
      <c r="AY17" s="97">
        <f ca="true">+IF(AND(ISNUMBER(OFFSET('Sanitation Data'!$I$12,0,10*ROW('Sanitation Data'!I11))),'Data Summary'!DN17="Yes"),OFFSET('Sanitation Data'!$I$12,0,10*ROW('Sanitation Data'!I11)),NA())</f>
        <v>73.690337601862637</v>
      </c>
      <c r="AZ17" s="98">
        <f ca="true">+IF(AND(ISNUMBER(OFFSET('Hygiene Data'!$D$5,0,10*ROW('Hygiene Data'!D11))),'Data Summary'!DO17="Yes"),OFFSET('Hygiene Data'!$D$5,0,10*ROW('Hygiene Data'!D11)),NA())</f>
        <v>79.483132767804307</v>
      </c>
      <c r="BA17" s="98">
        <f ca="true">+IF(AND(ISNUMBER(OFFSET('Hygiene Data'!$D$7,0,10*ROW('Hygiene Data'!D11))),'Data Summary'!DP17="Yes"),OFFSET('Hygiene Data'!$D$7,0,10*ROW('Hygiene Data'!D11)),NA())</f>
        <v>59.755375813769973</v>
      </c>
      <c r="BB17" s="98" t="e">
        <f ca="true">+IF(AND(ISNUMBER(OFFSET('Hygiene Data'!$D$9,0,10*ROW('Hygiene Data'!D11))),'Data Summary'!DQ17="Yes"),OFFSET('Hygiene Data'!$D$9,0,10*ROW('Hygiene Data'!D11)),NA())</f>
        <v>#N/A</v>
      </c>
      <c r="BC17" s="98">
        <f ca="true">+IF(AND(ISNUMBER(OFFSET('Hygiene Data'!$E$5,0,10*ROW('Hygiene Data'!E11))),'Data Summary'!DR17="Yes"),OFFSET('Hygiene Data'!$E$5,0,10*ROW('Hygiene Data'!E11)),NA())</f>
        <v>72.64150943396227</v>
      </c>
      <c r="BD17" s="98">
        <f ca="true">+IF(AND(ISNUMBER(OFFSET('Hygiene Data'!$E$7,0,10*ROW('Hygiene Data'!E11))),'Data Summary'!DS17="Yes"),OFFSET('Hygiene Data'!$E$7,0,10*ROW('Hygiene Data'!E11)),NA())</f>
        <v>51.523947750362844</v>
      </c>
      <c r="BE17" s="98" t="e">
        <f ca="true">+IF(AND(ISNUMBER(OFFSET('Hygiene Data'!$E$9,0,10*ROW('Hygiene Data'!E11))),'Data Summary'!DT17="Yes"),OFFSET('Hygiene Data'!$E$9,0,10*ROW('Hygiene Data'!E11)),NA())</f>
        <v>#N/A</v>
      </c>
      <c r="BF17" s="98">
        <f ca="true">+IF(AND(ISNUMBER(OFFSET('Hygiene Data'!$F$5,0,10*ROW('Hygiene Data'!F11))),'Data Summary'!DU17="Yes"),OFFSET('Hygiene Data'!$F$5,0,10*ROW('Hygiene Data'!F11)),NA())</f>
        <v>87.635105923043668</v>
      </c>
      <c r="BG17" s="98">
        <f ca="true">+IF(AND(ISNUMBER(OFFSET('Hygiene Data'!$F$7,0,10*ROW('Hygiene Data'!F11))),'Data Summary'!DV17="Yes"),OFFSET('Hygiene Data'!$F$7,0,10*ROW('Hygiene Data'!F11)),NA())</f>
        <v>69.563337656722865</v>
      </c>
      <c r="BH17" s="98" t="e">
        <f ca="true">+IF(AND(ISNUMBER(OFFSET('Hygiene Data'!$F$9,0,10*ROW('Hygiene Data'!F11))),'Data Summary'!DW17="Yes"),OFFSET('Hygiene Data'!$F$9,0,10*ROW('Hygiene Data'!F11)),NA())</f>
        <v>#N/A</v>
      </c>
      <c r="BI17" s="98">
        <f ca="true">+IF(AND(ISNUMBER(OFFSET('Hygiene Data'!$G$5,0,10*ROW('Hygiene Data'!G11))),'Data Summary'!DX17="Yes"),OFFSET('Hygiene Data'!$G$5,0,10*ROW('Hygiene Data'!G11)),NA())</f>
        <v>95.454545454545453</v>
      </c>
      <c r="BJ17" s="98">
        <f ca="true">+IF(AND(ISNUMBER(OFFSET('Hygiene Data'!$G$7,0,10*ROW('Hygiene Data'!G11))),'Data Summary'!DY17="Yes"),OFFSET('Hygiene Data'!$G$7,0,10*ROW('Hygiene Data'!G11)),NA())</f>
        <v>79.545454545454547</v>
      </c>
      <c r="BK17" s="98" t="e">
        <f ca="true">+IF(AND(ISNUMBER(OFFSET('Hygiene Data'!$G$9,0,10*ROW('Hygiene Data'!G11))),'Data Summary'!DZ17="Yes"),OFFSET('Hygiene Data'!$G$9,0,10*ROW('Hygiene Data'!G11)),NA())</f>
        <v>#N/A</v>
      </c>
      <c r="BL17" s="98">
        <f ca="true">+IF(AND(ISNUMBER(OFFSET('Hygiene Data'!$H$5,0,10*ROW('Hygiene Data'!H11))),'Data Summary'!EA17="Yes"),OFFSET('Hygiene Data'!$H$5,0,10*ROW('Hygiene Data'!H11)),NA())</f>
        <v>76.574119980168561</v>
      </c>
      <c r="BM17" s="98">
        <f ca="true">+IF(AND(ISNUMBER(OFFSET('Hygiene Data'!$H$7,0,10*ROW('Hygiene Data'!H11))),'Data Summary'!EB17="Yes"),OFFSET('Hygiene Data'!$H$7,0,10*ROW('Hygiene Data'!H11)),NA())</f>
        <v>55.974219137332668</v>
      </c>
      <c r="BN17" s="98" t="e">
        <f ca="true">+IF(AND(ISNUMBER(OFFSET('Hygiene Data'!$H$9,0,10*ROW('Hygiene Data'!H11))),'Data Summary'!EC17="Yes"),OFFSET('Hygiene Data'!$H$9,0,10*ROW('Hygiene Data'!H11)),NA())</f>
        <v>#N/A</v>
      </c>
      <c r="BO17" s="98">
        <f ca="true">+IF(AND(ISNUMBER(OFFSET('Hygiene Data'!$I$5,0,10*ROW('Hygiene Data'!I11))),'Data Summary'!ED17="Yes"),OFFSET('Hygiene Data'!$I$5,0,10*ROW('Hygiene Data'!I11)),NA())</f>
        <v>89.87194412107101</v>
      </c>
      <c r="BP17" s="98">
        <f ca="true">+IF(AND(ISNUMBER(OFFSET('Hygiene Data'!$I$7,0,10*ROW('Hygiene Data'!I11))),'Data Summary'!EE17="Yes"),OFFSET('Hygiene Data'!$I$7,0,10*ROW('Hygiene Data'!I11)),NA())</f>
        <v>73.457508731082655</v>
      </c>
      <c r="BQ17" s="98" t="e">
        <f ca="true">+IF(AND(ISNUMBER(OFFSET('Hygiene Data'!$I$9,0,10*ROW('Hygiene Data'!I11))),'Data Summary'!EF17="Yes"),OFFSET('Hygiene Data'!$I$9,0,10*ROW('Hygiene Data'!I11)),NA())</f>
        <v>#N/A</v>
      </c>
    </row>
    <row xmlns:x14ac="http://schemas.microsoft.com/office/spreadsheetml/2009/9/ac" r="18" x14ac:dyDescent="0.2">
      <c r="A18" s="347" t="str">
        <f ca="true">+RIGHT('Data Summary'!A18,LEN('Data Summary'!A18)-9)</f>
        <v>EMIS</v>
      </c>
      <c r="B18" s="36" t="str">
        <f ca="true">+IF(ISTEXT('Data Summary'!B18),'Data Summary'!B18,"")</f>
        <v>EMIS</v>
      </c>
      <c r="C18" s="346">
        <f ca="true">+VALUE('Data Summary'!C18)</f>
        <v>2015</v>
      </c>
      <c r="D18" s="96">
        <f ca="true">+IF(AND(ISNUMBER(OFFSET('Water Data'!$D$4,0,10*ROW('Water Data'!D12))),'Data Summary'!BS18="Yes"),100-OFFSET('Water Data'!$D$4,0,10*ROW('Water Data'!D12)),NA())</f>
        <v>99.763686490744391</v>
      </c>
      <c r="E18" s="96">
        <f ca="true">+IF(AND(ISNUMBER(OFFSET('Water Data'!$D$6,0,10*ROW('Water Data'!D12))),'Data Summary'!BT18="Yes"),OFFSET('Water Data'!$D$6,0,10*ROW('Water Data'!D12)),NA())</f>
        <v>87.928318235525808</v>
      </c>
      <c r="F18" s="96" t="e">
        <f ca="true">+IF(AND(ISNUMBER(OFFSET('Water Data'!$D$9,0,10*ROW('Water Data'!D12))),'Data Summary'!BU18="Yes"),OFFSET('Water Data'!$D$9,0,10*ROW('Water Data'!D12)),NA())</f>
        <v>#N/A</v>
      </c>
      <c r="G18" s="96">
        <f ca="true">+IF(AND(ISNUMBER(OFFSET('Water Data'!$E$4,0,10*ROW('Water Data'!E12))),'Data Summary'!BV18="Yes"),100-OFFSET('Water Data'!$E$4,0,10*ROW('Water Data'!E12)),NA())</f>
        <v>99.710459645313065</v>
      </c>
      <c r="H18" s="96">
        <f ca="true">+IF(AND(ISNUMBER(OFFSET('Water Data'!$E$6,0,10*ROW('Water Data'!E12))),'Data Summary'!BW18="Yes"),OFFSET('Water Data'!$E$6,0,10*ROW('Water Data'!E12)),NA())</f>
        <v>82.808541440463273</v>
      </c>
      <c r="I18" s="96" t="e">
        <f ca="true">+IF(AND(ISNUMBER(OFFSET('Water Data'!$E$9,0,10*ROW('Water Data'!E12))),'Data Summary'!BX18="Yes"),OFFSET('Water Data'!$E$9,0,10*ROW('Water Data'!E12)),NA())</f>
        <v>#N/A</v>
      </c>
      <c r="J18" s="96">
        <f ca="true">+IF(AND(ISNUMBER(OFFSET('Water Data'!$F$4,0,10*ROW('Water Data'!F12))),'Data Summary'!BY18="Yes"),100-OFFSET('Water Data'!$F$4,0,10*ROW('Water Data'!F12)),NA())</f>
        <v>99.827213822894166</v>
      </c>
      <c r="K18" s="96">
        <f ca="true">+IF(AND(ISNUMBER(OFFSET('Water Data'!$F$6,0,10*ROW('Water Data'!F12))),'Data Summary'!BZ18="Yes"),OFFSET('Water Data'!$F$6,0,10*ROW('Water Data'!F12)),NA())</f>
        <v>94.038876889848808</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f ca="true">+IF(AND(ISNUMBER(OFFSET('Water Data'!$G$6,0,10*ROW('Water Data'!G12))),'Data Summary'!CC18="Yes"),OFFSET('Water Data'!$G$6,0,10*ROW('Water Data'!G12)),NA())</f>
        <v>99.122807017543863</v>
      </c>
      <c r="O18" s="96" t="e">
        <f ca="true">+IF(AND(ISNUMBER(OFFSET('Water Data'!$G$9,0,10*ROW('Water Data'!G12))),'Data Summary'!CD18="Yes"),OFFSET('Water Data'!$G$9,0,10*ROW('Water Data'!G12)),NA())</f>
        <v>#N/A</v>
      </c>
      <c r="P18" s="96">
        <f ca="true">+IF(AND(ISNUMBER(OFFSET('Water Data'!$H$4,0,10*ROW('Water Data'!H12))),'Data Summary'!CE18="Yes"),100-OFFSET('Water Data'!$H$4,0,10*ROW('Water Data'!H12)),NA())</f>
        <v>99.777227722772281</v>
      </c>
      <c r="Q18" s="96">
        <f ca="true">+IF(AND(ISNUMBER(OFFSET('Water Data'!$H$6,0,10*ROW('Water Data'!H12))),'Data Summary'!CF18="Yes"),OFFSET('Water Data'!$H$6,0,10*ROW('Water Data'!H12)),NA())</f>
        <v>86.138613861386119</v>
      </c>
      <c r="R18" s="96" t="e">
        <f ca="true">+IF(AND(ISNUMBER(OFFSET('Water Data'!$H$9,0,10*ROW('Water Data'!H12))),'Data Summary'!CG18="Yes"),OFFSET('Water Data'!$H$9,0,10*ROW('Water Data'!H12)),NA())</f>
        <v>#N/A</v>
      </c>
      <c r="S18" s="96">
        <f ca="true">+IF(AND(ISNUMBER(OFFSET('Water Data'!$I$4,0,10*ROW('Water Data'!I12))),'Data Summary'!CH18="Yes"),100-OFFSET('Water Data'!$I$4,0,10*ROW('Water Data'!I12)),NA())</f>
        <v>99.653979238754332</v>
      </c>
      <c r="T18" s="96">
        <f ca="true">+IF(AND(ISNUMBER(OFFSET('Water Data'!$I$6,0,10*ROW('Water Data'!I12))),'Data Summary'!CI18="Yes"),OFFSET('Water Data'!$I$6,0,10*ROW('Water Data'!I12)),NA())</f>
        <v>94.059976931949251</v>
      </c>
      <c r="U18" s="96" t="e">
        <f ca="true">+IF(AND(ISNUMBER(OFFSET('Water Data'!$I$9,0,10*ROW('Water Data'!I12))),'Data Summary'!CJ18="Yes"),OFFSET('Water Data'!$I$9,0,10*ROW('Water Data'!I12)),NA())</f>
        <v>#N/A</v>
      </c>
      <c r="V18" s="97">
        <f ca="true">+IF(AND(ISNUMBER(OFFSET('Sanitation Data'!$D$4,0,10*ROW('Sanitation Data'!D12))),'Data Summary'!CK18="Yes"),100-OFFSET('Sanitation Data'!$D$4,0,10*ROW('Sanitation Data'!D12)),NA())</f>
        <v>99.90153603781016</v>
      </c>
      <c r="W18" s="97">
        <f ca="true">+IF(AND(ISNUMBER(OFFSET('Sanitation Data'!$D$6,0,10*ROW('Sanitation Data'!D12))),'Data Summary'!CL18="Yes"),OFFSET('Sanitation Data'!$D$6,0,10*ROW('Sanitation Data'!D12)),NA())</f>
        <v>96.947617172115017</v>
      </c>
      <c r="X18" s="97">
        <f ca="true">+IF(AND(ISNUMBER(OFFSET('Sanitation Data'!$D$10,0,10*ROW('Sanitation Data'!D12))),'Data Summary'!CM18="Yes"),OFFSET('Sanitation Data'!$D$10,0,10*ROW('Sanitation Data'!D12)),NA())</f>
        <v>83.497439936983056</v>
      </c>
      <c r="Y18" s="97">
        <f ca="true">+IF(AND(ISNUMBER(OFFSET('Sanitation Data'!$D$11,0,10*ROW('Sanitation Data'!D12))),'Data Summary'!CN18="Yes"),OFFSET('Sanitation Data'!$D$11,0,10*ROW('Sanitation Data'!D12)),NA())</f>
        <v>80.523828278849948</v>
      </c>
      <c r="Z18" s="97">
        <f ca="true">+IF(AND(ISNUMBER(OFFSET('Sanitation Data'!$D$12,0,10*ROW('Sanitation Data'!D12))),'Data Summary'!CO18="Yes"),OFFSET('Sanitation Data'!$D$12,0,10*ROW('Sanitation Data'!D12)),NA())</f>
        <v>72.331626624655371</v>
      </c>
      <c r="AA18" s="97">
        <f ca="true">+IF(AND(ISNUMBER(OFFSET('Sanitation Data'!$E$4,0,10*ROW('Sanitation Data'!E12))),'Data Summary'!CP18="Yes"),100-OFFSET('Sanitation Data'!$E$4,0,10*ROW('Sanitation Data'!E12)),NA())</f>
        <v>99.927614911328263</v>
      </c>
      <c r="AB18" s="97">
        <f ca="true">+IF(AND(ISNUMBER(OFFSET('Sanitation Data'!$E$6,0,10*ROW('Sanitation Data'!E12))),'Data Summary'!CQ18="Yes"),OFFSET('Sanitation Data'!$E$6,0,10*ROW('Sanitation Data'!E12)),NA())</f>
        <v>96.56170828809266</v>
      </c>
      <c r="AC18" s="97">
        <f ca="true">+IF(AND(ISNUMBER(OFFSET('Sanitation Data'!$E$10,0,10*ROW('Sanitation Data'!E12))),'Data Summary'!CR18="Yes"),OFFSET('Sanitation Data'!$E$10,0,10*ROW('Sanitation Data'!E12)),NA())</f>
        <v>79.189287006876583</v>
      </c>
      <c r="AD18" s="97">
        <f ca="true">+IF(AND(ISNUMBER(OFFSET('Sanitation Data'!$E$11,0,10*ROW('Sanitation Data'!E12))),'Data Summary'!CS18="Yes"),OFFSET('Sanitation Data'!$E$11,0,10*ROW('Sanitation Data'!E12)),NA())</f>
        <v>73.796597900832424</v>
      </c>
      <c r="AE18" s="97">
        <f ca="true">+IF(AND(ISNUMBER(OFFSET('Sanitation Data'!$E$12,0,10*ROW('Sanitation Data'!E12))),'Data Summary'!CT18="Yes"),OFFSET('Sanitation Data'!$E$12,0,10*ROW('Sanitation Data'!E12)),NA())</f>
        <v>63.517915309446252</v>
      </c>
      <c r="AF18" s="97">
        <f ca="true">+IF(AND(ISNUMBER(OFFSET('Sanitation Data'!$F$4,0,10*ROW('Sanitation Data'!F12))),'Data Summary'!CU18="Yes"),100-OFFSET('Sanitation Data'!$F$4,0,10*ROW('Sanitation Data'!F12)),NA())</f>
        <v>99.870410367170621</v>
      </c>
      <c r="AG18" s="97">
        <f ca="true">+IF(AND(ISNUMBER(OFFSET('Sanitation Data'!$F$6,0,10*ROW('Sanitation Data'!F12))),'Data Summary'!CV18="Yes"),OFFSET('Sanitation Data'!$F$6,0,10*ROW('Sanitation Data'!F12)),NA())</f>
        <v>97.408207343412528</v>
      </c>
      <c r="AH18" s="97">
        <f ca="true">+IF(AND(ISNUMBER(OFFSET('Sanitation Data'!$F$10,0,10*ROW('Sanitation Data'!F12))),'Data Summary'!CW18="Yes"),OFFSET('Sanitation Data'!$F$10,0,10*ROW('Sanitation Data'!F12)),NA())</f>
        <v>88.639308855291574</v>
      </c>
      <c r="AI18" s="97">
        <f ca="true">+IF(AND(ISNUMBER(OFFSET('Sanitation Data'!$F$11,0,10*ROW('Sanitation Data'!F12))),'Data Summary'!CX18="Yes"),OFFSET('Sanitation Data'!$F$11,0,10*ROW('Sanitation Data'!F12)),NA())</f>
        <v>88.552915766738664</v>
      </c>
      <c r="AJ18" s="97">
        <f ca="true">+IF(AND(ISNUMBER(OFFSET('Sanitation Data'!$F$12,0,10*ROW('Sanitation Data'!F12))),'Data Summary'!CY18="Yes"),OFFSET('Sanitation Data'!$F$12,0,10*ROW('Sanitation Data'!F12)),NA())</f>
        <v>82.850971922246217</v>
      </c>
      <c r="AK18" s="97" t="e">
        <f ca="true">+IF(AND(ISNUMBER(OFFSET('Sanitation Data'!$G$4,0,10*ROW('Sanitation Data'!G12))),'Data Summary'!CZ18="Yes"),100-OFFSET('Sanitation Data'!$G$4,0,10*ROW('Sanitation Data'!G12)),NA())</f>
        <v>#N/A</v>
      </c>
      <c r="AL18" s="97">
        <f ca="true">+IF(AND(ISNUMBER(OFFSET('Sanitation Data'!$G$6,0,10*ROW('Sanitation Data'!G12))),'Data Summary'!DA18="Yes"),OFFSET('Sanitation Data'!$G$6,0,10*ROW('Sanitation Data'!G12)),NA())</f>
        <v>97.076023391812868</v>
      </c>
      <c r="AM18" s="97">
        <f ca="true">+IF(AND(ISNUMBER(OFFSET('Sanitation Data'!$G$10,0,10*ROW('Sanitation Data'!G12))),'Data Summary'!DB18="Yes"),OFFSET('Sanitation Data'!$G$10,0,10*ROW('Sanitation Data'!G12)),NA())</f>
        <v>93.567251461988292</v>
      </c>
      <c r="AN18" s="97">
        <f ca="true">+IF(AND(ISNUMBER(OFFSET('Sanitation Data'!$G$11,0,10*ROW('Sanitation Data'!G12))),'Data Summary'!DC18="Yes"),OFFSET('Sanitation Data'!$G$11,0,10*ROW('Sanitation Data'!G12)),NA())</f>
        <v>94.152046783625735</v>
      </c>
      <c r="AO18" s="97">
        <f ca="true">+IF(AND(ISNUMBER(OFFSET('Sanitation Data'!$G$12,0,10*ROW('Sanitation Data'!G12))),'Data Summary'!DD18="Yes"),OFFSET('Sanitation Data'!$G$12,0,10*ROW('Sanitation Data'!G12)),NA())</f>
        <v>91.228070175438589</v>
      </c>
      <c r="AP18" s="97">
        <f ca="true">+IF(AND(ISNUMBER(OFFSET('Sanitation Data'!$H$4,0,10*ROW('Sanitation Data'!H12))),'Data Summary'!DE18="Yes"),100-OFFSET('Sanitation Data'!$H$4,0,10*ROW('Sanitation Data'!H12)),NA())</f>
        <v>99.900990099009903</v>
      </c>
      <c r="AQ18" s="97">
        <f ca="true">+IF(AND(ISNUMBER(OFFSET('Sanitation Data'!$H$6,0,10*ROW('Sanitation Data'!H12))),'Data Summary'!DF18="Yes"),OFFSET('Sanitation Data'!$H$6,0,10*ROW('Sanitation Data'!H12)),NA())</f>
        <v>96.745049504950501</v>
      </c>
      <c r="AR18" s="97">
        <f ca="true">+IF(AND(ISNUMBER(OFFSET('Sanitation Data'!$H$10,0,10*ROW('Sanitation Data'!H12))),'Data Summary'!DG18="Yes"),OFFSET('Sanitation Data'!$H$10,0,10*ROW('Sanitation Data'!H12)),NA())</f>
        <v>81.485148514851474</v>
      </c>
      <c r="AS18" s="97">
        <f ca="true">+IF(AND(ISNUMBER(OFFSET('Sanitation Data'!$H$11,0,10*ROW('Sanitation Data'!H12))),'Data Summary'!DH18="Yes"),OFFSET('Sanitation Data'!$H$11,0,10*ROW('Sanitation Data'!H12)),NA())</f>
        <v>77.376237623762378</v>
      </c>
      <c r="AT18" s="97">
        <f ca="true">+IF(AND(ISNUMBER(OFFSET('Sanitation Data'!$H$12,0,10*ROW('Sanitation Data'!H12))),'Data Summary'!DI18="Yes"),OFFSET('Sanitation Data'!$H$12,0,10*ROW('Sanitation Data'!H12)),NA())</f>
        <v>68.316831683168317</v>
      </c>
      <c r="AU18" s="97">
        <f ca="true">+IF(AND(ISNUMBER(OFFSET('Sanitation Data'!$I$4,0,10*ROW('Sanitation Data'!I12))),'Data Summary'!DJ18="Yes"),100-OFFSET('Sanitation Data'!$I$4,0,10*ROW('Sanitation Data'!I12)),NA())</f>
        <v>99.884659746251444</v>
      </c>
      <c r="AV18" s="97">
        <f ca="true">+IF(AND(ISNUMBER(OFFSET('Sanitation Data'!$I$6,0,10*ROW('Sanitation Data'!I12))),'Data Summary'!DK18="Yes"),OFFSET('Sanitation Data'!$I$6,0,10*ROW('Sanitation Data'!I12)),NA())</f>
        <v>97.866205305651661</v>
      </c>
      <c r="AW18" s="97">
        <f ca="true">+IF(AND(ISNUMBER(OFFSET('Sanitation Data'!$I$10,0,10*ROW('Sanitation Data'!I12))),'Data Summary'!DL18="Yes"),OFFSET('Sanitation Data'!$I$10,0,10*ROW('Sanitation Data'!I12)),NA())</f>
        <v>90.888119953863907</v>
      </c>
      <c r="AX18" s="97">
        <f ca="true">+IF(AND(ISNUMBER(OFFSET('Sanitation Data'!$I$11,0,10*ROW('Sanitation Data'!I12))),'Data Summary'!DM18="Yes"),OFFSET('Sanitation Data'!$I$11,0,10*ROW('Sanitation Data'!I12)),NA())</f>
        <v>92.502883506343707</v>
      </c>
      <c r="AY18" s="97">
        <f ca="true">+IF(AND(ISNUMBER(OFFSET('Sanitation Data'!$I$12,0,10*ROW('Sanitation Data'!I12))),'Data Summary'!DN18="Yes"),OFFSET('Sanitation Data'!$I$12,0,10*ROW('Sanitation Data'!I12)),NA())</f>
        <v>87.312572087658594</v>
      </c>
      <c r="AZ18" s="98">
        <f ca="true">+IF(AND(ISNUMBER(OFFSET('Hygiene Data'!$D$5,0,10*ROW('Hygiene Data'!D12))),'Data Summary'!DO18="Yes"),OFFSET('Hygiene Data'!$D$5,0,10*ROW('Hygiene Data'!D12)),NA())</f>
        <v>79.99212288302482</v>
      </c>
      <c r="BA18" s="98">
        <f ca="true">+IF(AND(ISNUMBER(OFFSET('Hygiene Data'!$D$7,0,10*ROW('Hygiene Data'!D12))),'Data Summary'!DP18="Yes"),OFFSET('Hygiene Data'!$D$7,0,10*ROW('Hygiene Data'!D12)),NA())</f>
        <v>74.891689641591171</v>
      </c>
      <c r="BB18" s="98" t="e">
        <f ca="true">+IF(AND(ISNUMBER(OFFSET('Hygiene Data'!$D$9,0,10*ROW('Hygiene Data'!D12))),'Data Summary'!DQ18="Yes"),OFFSET('Hygiene Data'!$D$9,0,10*ROW('Hygiene Data'!D12)),NA())</f>
        <v>#N/A</v>
      </c>
      <c r="BC18" s="98">
        <f ca="true">+IF(AND(ISNUMBER(OFFSET('Hygiene Data'!$E$5,0,10*ROW('Hygiene Data'!E12))),'Data Summary'!DR18="Yes"),OFFSET('Hygiene Data'!$E$5,0,10*ROW('Hygiene Data'!E12)),NA())</f>
        <v>74.629026420557352</v>
      </c>
      <c r="BD18" s="98">
        <f ca="true">+IF(AND(ISNUMBER(OFFSET('Hygiene Data'!$E$7,0,10*ROW('Hygiene Data'!E12))),'Data Summary'!DS18="Yes"),OFFSET('Hygiene Data'!$E$7,0,10*ROW('Hygiene Data'!E12)),NA())</f>
        <v>68.548678972131739</v>
      </c>
      <c r="BE18" s="98" t="e">
        <f ca="true">+IF(AND(ISNUMBER(OFFSET('Hygiene Data'!$E$9,0,10*ROW('Hygiene Data'!E12))),'Data Summary'!DT18="Yes"),OFFSET('Hygiene Data'!$E$9,0,10*ROW('Hygiene Data'!E12)),NA())</f>
        <v>#N/A</v>
      </c>
      <c r="BF18" s="98">
        <f ca="true">+IF(AND(ISNUMBER(OFFSET('Hygiene Data'!$F$5,0,10*ROW('Hygiene Data'!F12))),'Data Summary'!DU18="Yes"),OFFSET('Hygiene Data'!$F$5,0,10*ROW('Hygiene Data'!F12)),NA())</f>
        <v>86.393088552915771</v>
      </c>
      <c r="BG18" s="98">
        <f ca="true">+IF(AND(ISNUMBER(OFFSET('Hygiene Data'!$F$7,0,10*ROW('Hygiene Data'!F12))),'Data Summary'!DV18="Yes"),OFFSET('Hygiene Data'!$F$7,0,10*ROW('Hygiene Data'!F12)),NA())</f>
        <v>82.462203023758093</v>
      </c>
      <c r="BH18" s="98" t="e">
        <f ca="true">+IF(AND(ISNUMBER(OFFSET('Hygiene Data'!$F$9,0,10*ROW('Hygiene Data'!F12))),'Data Summary'!DW18="Yes"),OFFSET('Hygiene Data'!$F$9,0,10*ROW('Hygiene Data'!F12)),NA())</f>
        <v>#N/A</v>
      </c>
      <c r="BI18" s="98">
        <f ca="true">+IF(AND(ISNUMBER(OFFSET('Hygiene Data'!$G$5,0,10*ROW('Hygiene Data'!G12))),'Data Summary'!DX18="Yes"),OFFSET('Hygiene Data'!$G$5,0,10*ROW('Hygiene Data'!G12)),NA())</f>
        <v>88.304093567251456</v>
      </c>
      <c r="BJ18" s="98">
        <f ca="true">+IF(AND(ISNUMBER(OFFSET('Hygiene Data'!$G$7,0,10*ROW('Hygiene Data'!G12))),'Data Summary'!DY18="Yes"),OFFSET('Hygiene Data'!$G$7,0,10*ROW('Hygiene Data'!G12)),NA())</f>
        <v>87.134502923976612</v>
      </c>
      <c r="BK18" s="98" t="e">
        <f ca="true">+IF(AND(ISNUMBER(OFFSET('Hygiene Data'!$G$9,0,10*ROW('Hygiene Data'!G12))),'Data Summary'!DZ18="Yes"),OFFSET('Hygiene Data'!$G$9,0,10*ROW('Hygiene Data'!G12)),NA())</f>
        <v>#N/A</v>
      </c>
      <c r="BL18" s="98">
        <f ca="true">+IF(AND(ISNUMBER(OFFSET('Hygiene Data'!$H$5,0,10*ROW('Hygiene Data'!H12))),'Data Summary'!EA18="Yes"),OFFSET('Hygiene Data'!$H$5,0,10*ROW('Hygiene Data'!H12)),NA())</f>
        <v>77.252475247524757</v>
      </c>
      <c r="BM18" s="98">
        <f ca="true">+IF(AND(ISNUMBER(OFFSET('Hygiene Data'!$H$7,0,10*ROW('Hygiene Data'!H12))),'Data Summary'!EB18="Yes"),OFFSET('Hygiene Data'!$H$7,0,10*ROW('Hygiene Data'!H12)),NA())</f>
        <v>71.806930693069305</v>
      </c>
      <c r="BN18" s="98" t="e">
        <f ca="true">+IF(AND(ISNUMBER(OFFSET('Hygiene Data'!$H$9,0,10*ROW('Hygiene Data'!H12))),'Data Summary'!EC18="Yes"),OFFSET('Hygiene Data'!$H$9,0,10*ROW('Hygiene Data'!H12)),NA())</f>
        <v>#N/A</v>
      </c>
      <c r="BO18" s="98">
        <f ca="true">+IF(AND(ISNUMBER(OFFSET('Hygiene Data'!$I$5,0,10*ROW('Hygiene Data'!I12))),'Data Summary'!ED18="Yes"),OFFSET('Hygiene Data'!$I$5,0,10*ROW('Hygiene Data'!I12)),NA())</f>
        <v>91.118800461361019</v>
      </c>
      <c r="BP18" s="98">
        <f ca="true">+IF(AND(ISNUMBER(OFFSET('Hygiene Data'!$I$7,0,10*ROW('Hygiene Data'!I12))),'Data Summary'!EE18="Yes"),OFFSET('Hygiene Data'!$I$7,0,10*ROW('Hygiene Data'!I12)),NA())</f>
        <v>86.851211072664356</v>
      </c>
      <c r="BQ18" s="98" t="e">
        <f ca="true">+IF(AND(ISNUMBER(OFFSET('Hygiene Data'!$I$9,0,10*ROW('Hygiene Data'!I12))),'Data Summary'!EF18="Yes"),OFFSET('Hygiene Data'!$I$9,0,10*ROW('Hygiene Data'!I12)),NA())</f>
        <v>#N/A</v>
      </c>
    </row>
    <row xmlns:x14ac="http://schemas.microsoft.com/office/spreadsheetml/2009/9/ac" r="19" x14ac:dyDescent="0.2">
      <c r="A19" s="347" t="str">
        <f ca="true">+RIGHT('Data Summary'!A19,LEN('Data Summary'!A19)-9)</f>
        <v>EMIS</v>
      </c>
      <c r="B19" s="36" t="str">
        <f ca="true">+IF(ISTEXT('Data Summary'!B19),'Data Summary'!B19,"")</f>
        <v>EMIS</v>
      </c>
      <c r="C19" s="346">
        <f ca="true">+VALUE('Data Summary'!C19)</f>
        <v>2016</v>
      </c>
      <c r="D19" s="96">
        <f ca="true">+IF(AND(ISNUMBER(OFFSET('Water Data'!$D$4,0,10*ROW('Water Data'!D13))),'Data Summary'!BS19="Yes"),100-OFFSET('Water Data'!$D$4,0,10*ROW('Water Data'!D13)),NA())</f>
        <v>99.76461357395057</v>
      </c>
      <c r="E19" s="96">
        <f ca="true">+IF(AND(ISNUMBER(OFFSET('Water Data'!$D$6,0,10*ROW('Water Data'!D13))),'Data Summary'!BT19="Yes"),OFFSET('Water Data'!$D$6,0,10*ROW('Water Data'!D13)),NA())</f>
        <v>89.152608866222039</v>
      </c>
      <c r="F19" s="96" t="e">
        <f ca="true">+IF(AND(ISNUMBER(OFFSET('Water Data'!$D$9,0,10*ROW('Water Data'!D13))),'Data Summary'!BU19="Yes"),OFFSET('Water Data'!$D$9,0,10*ROW('Water Data'!D13)),NA())</f>
        <v>#N/A</v>
      </c>
      <c r="G19" s="96">
        <f ca="true">+IF(AND(ISNUMBER(OFFSET('Water Data'!$E$4,0,10*ROW('Water Data'!E13))),'Data Summary'!BV19="Yes"),100-OFFSET('Water Data'!$E$4,0,10*ROW('Water Data'!E13)),NA())</f>
        <v>99.710354815351195</v>
      </c>
      <c r="H19" s="96">
        <f ca="true">+IF(AND(ISNUMBER(OFFSET('Water Data'!$E$6,0,10*ROW('Water Data'!E13))),'Data Summary'!BW19="Yes"),OFFSET('Water Data'!$E$6,0,10*ROW('Water Data'!E13)),NA())</f>
        <v>84.974656046343242</v>
      </c>
      <c r="I19" s="96" t="e">
        <f ca="true">+IF(AND(ISNUMBER(OFFSET('Water Data'!$E$9,0,10*ROW('Water Data'!E13))),'Data Summary'!BX19="Yes"),OFFSET('Water Data'!$E$9,0,10*ROW('Water Data'!E13)),NA())</f>
        <v>#N/A</v>
      </c>
      <c r="J19" s="96">
        <f ca="true">+IF(AND(ISNUMBER(OFFSET('Water Data'!$F$4,0,10*ROW('Water Data'!F13))),'Data Summary'!BY19="Yes"),100-OFFSET('Water Data'!$F$4,0,10*ROW('Water Data'!F13)),NA())</f>
        <v>99.828767123287676</v>
      </c>
      <c r="K19" s="96">
        <f ca="true">+IF(AND(ISNUMBER(OFFSET('Water Data'!$F$6,0,10*ROW('Water Data'!F13))),'Data Summary'!BZ19="Yes"),OFFSET('Water Data'!$F$6,0,10*ROW('Water Data'!F13)),NA())</f>
        <v>94.092465753424662</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f ca="true">+IF(AND(ISNUMBER(OFFSET('Water Data'!$G$6,0,10*ROW('Water Data'!G13))),'Data Summary'!CC19="Yes"),OFFSET('Water Data'!$G$6,0,10*ROW('Water Data'!G13)),NA())</f>
        <v>97.041420118343183</v>
      </c>
      <c r="O19" s="96" t="e">
        <f ca="true">+IF(AND(ISNUMBER(OFFSET('Water Data'!$G$9,0,10*ROW('Water Data'!G13))),'Data Summary'!CD19="Yes"),OFFSET('Water Data'!$G$9,0,10*ROW('Water Data'!G13)),NA())</f>
        <v>#N/A</v>
      </c>
      <c r="P19" s="96">
        <f ca="true">+IF(AND(ISNUMBER(OFFSET('Water Data'!$H$4,0,10*ROW('Water Data'!H13))),'Data Summary'!CE19="Yes"),100-OFFSET('Water Data'!$H$4,0,10*ROW('Water Data'!H13)),NA())</f>
        <v>99.703557312252968</v>
      </c>
      <c r="Q19" s="96">
        <f ca="true">+IF(AND(ISNUMBER(OFFSET('Water Data'!$H$6,0,10*ROW('Water Data'!H13))),'Data Summary'!CF19="Yes"),OFFSET('Water Data'!$H$6,0,10*ROW('Water Data'!H13)),NA())</f>
        <v>87.747035573122531</v>
      </c>
      <c r="R19" s="96" t="e">
        <f ca="true">+IF(AND(ISNUMBER(OFFSET('Water Data'!$H$9,0,10*ROW('Water Data'!H13))),'Data Summary'!CG19="Yes"),OFFSET('Water Data'!$H$9,0,10*ROW('Water Data'!H13)),NA())</f>
        <v>#N/A</v>
      </c>
      <c r="S19" s="96">
        <f ca="true">+IF(AND(ISNUMBER(OFFSET('Water Data'!$I$4,0,10*ROW('Water Data'!I13))),'Data Summary'!CH19="Yes"),100-OFFSET('Water Data'!$I$4,0,10*ROW('Water Data'!I13)),NA())</f>
        <v>100</v>
      </c>
      <c r="T19" s="96">
        <f ca="true">+IF(AND(ISNUMBER(OFFSET('Water Data'!$I$6,0,10*ROW('Water Data'!I13))),'Data Summary'!CI19="Yes"),OFFSET('Water Data'!$I$6,0,10*ROW('Water Data'!I13)),NA())</f>
        <v>94.097616345062448</v>
      </c>
      <c r="U19" s="96" t="e">
        <f ca="true">+IF(AND(ISNUMBER(OFFSET('Water Data'!$I$9,0,10*ROW('Water Data'!I13))),'Data Summary'!CJ19="Yes"),OFFSET('Water Data'!$I$9,0,10*ROW('Water Data'!I13)),NA())</f>
        <v>#N/A</v>
      </c>
      <c r="V19" s="97">
        <f ca="true">+IF(AND(ISNUMBER(OFFSET('Sanitation Data'!$D$4,0,10*ROW('Sanitation Data'!D13))),'Data Summary'!CK19="Yes"),100-OFFSET('Sanitation Data'!$D$4,0,10*ROW('Sanitation Data'!D13)),NA())</f>
        <v>99.882306786975278</v>
      </c>
      <c r="W19" s="97">
        <f ca="true">+IF(AND(ISNUMBER(OFFSET('Sanitation Data'!$D$6,0,10*ROW('Sanitation Data'!D13))),'Data Summary'!CL19="Yes"),OFFSET('Sanitation Data'!$D$6,0,10*ROW('Sanitation Data'!D13)),NA())</f>
        <v>96.832091016084746</v>
      </c>
      <c r="X19" s="97">
        <f ca="true">+IF(AND(ISNUMBER(OFFSET('Sanitation Data'!$D$10,0,10*ROW('Sanitation Data'!D13))),'Data Summary'!CM19="Yes"),OFFSET('Sanitation Data'!$D$10,0,10*ROW('Sanitation Data'!D13)),NA())</f>
        <v>83.970405501541379</v>
      </c>
      <c r="Y19" s="97">
        <f ca="true">+IF(AND(ISNUMBER(OFFSET('Sanitation Data'!$D$11,0,10*ROW('Sanitation Data'!D13))),'Data Summary'!CN19="Yes"),OFFSET('Sanitation Data'!$D$11,0,10*ROW('Sanitation Data'!D13)),NA())</f>
        <v>79.988427792269391</v>
      </c>
      <c r="Z19" s="97">
        <f ca="true">+IF(AND(ISNUMBER(OFFSET('Sanitation Data'!$D$12,0,10*ROW('Sanitation Data'!D13))),'Data Summary'!CO19="Yes"),OFFSET('Sanitation Data'!$D$12,0,10*ROW('Sanitation Data'!D13)),NA())</f>
        <v>72.285321318472867</v>
      </c>
      <c r="AA19" s="97">
        <f ca="true">+IF(AND(ISNUMBER(OFFSET('Sanitation Data'!$E$4,0,10*ROW('Sanitation Data'!E13))),'Data Summary'!CP19="Yes"),100-OFFSET('Sanitation Data'!$E$4,0,10*ROW('Sanitation Data'!E13)),NA())</f>
        <v>99.81897175959449</v>
      </c>
      <c r="AB19" s="97">
        <f ca="true">+IF(AND(ISNUMBER(OFFSET('Sanitation Data'!$E$6,0,10*ROW('Sanitation Data'!E13))),'Data Summary'!CQ19="Yes"),OFFSET('Sanitation Data'!$E$6,0,10*ROW('Sanitation Data'!E13)),NA())</f>
        <v>96.850108616944269</v>
      </c>
      <c r="AC19" s="97">
        <f ca="true">+IF(AND(ISNUMBER(OFFSET('Sanitation Data'!$E$10,0,10*ROW('Sanitation Data'!E13))),'Data Summary'!CR19="Yes"),OFFSET('Sanitation Data'!$E$10,0,10*ROW('Sanitation Data'!E13)),NA())</f>
        <v>79.714285714285708</v>
      </c>
      <c r="AD19" s="97">
        <f ca="true">+IF(AND(ISNUMBER(OFFSET('Sanitation Data'!$E$11,0,10*ROW('Sanitation Data'!E13))),'Data Summary'!CS19="Yes"),OFFSET('Sanitation Data'!$E$11,0,10*ROW('Sanitation Data'!E13)),NA())</f>
        <v>75.102040816326536</v>
      </c>
      <c r="AE19" s="97">
        <f ca="true">+IF(AND(ISNUMBER(OFFSET('Sanitation Data'!$E$12,0,10*ROW('Sanitation Data'!E13))),'Data Summary'!CT19="Yes"),OFFSET('Sanitation Data'!$E$12,0,10*ROW('Sanitation Data'!E13)),NA())</f>
        <v>64.938775510204081</v>
      </c>
      <c r="AF19" s="97">
        <f ca="true">+IF(AND(ISNUMBER(OFFSET('Sanitation Data'!$F$4,0,10*ROW('Sanitation Data'!F13))),'Data Summary'!CU19="Yes"),100-OFFSET('Sanitation Data'!$F$4,0,10*ROW('Sanitation Data'!F13)),NA())</f>
        <v>99.957191780821915</v>
      </c>
      <c r="AG19" s="97">
        <f ca="true">+IF(AND(ISNUMBER(OFFSET('Sanitation Data'!$F$6,0,10*ROW('Sanitation Data'!F13))),'Data Summary'!CV19="Yes"),OFFSET('Sanitation Data'!$F$6,0,10*ROW('Sanitation Data'!F13)),NA())</f>
        <v>96.810787671232887</v>
      </c>
      <c r="AH19" s="97">
        <f ca="true">+IF(AND(ISNUMBER(OFFSET('Sanitation Data'!$F$10,0,10*ROW('Sanitation Data'!F13))),'Data Summary'!CW19="Yes"),OFFSET('Sanitation Data'!$F$10,0,10*ROW('Sanitation Data'!F13)),NA())</f>
        <v>89.077532541029996</v>
      </c>
      <c r="AI19" s="97">
        <f ca="true">+IF(AND(ISNUMBER(OFFSET('Sanitation Data'!$F$11,0,10*ROW('Sanitation Data'!F13))),'Data Summary'!CX19="Yes"),OFFSET('Sanitation Data'!$F$11,0,10*ROW('Sanitation Data'!F13)),NA())</f>
        <v>86.530843237125069</v>
      </c>
      <c r="AJ19" s="97">
        <f ca="true">+IF(AND(ISNUMBER(OFFSET('Sanitation Data'!$F$12,0,10*ROW('Sanitation Data'!F13))),'Data Summary'!CY19="Yes"),OFFSET('Sanitation Data'!$F$12,0,10*ROW('Sanitation Data'!F13)),NA())</f>
        <v>73.57102433503114</v>
      </c>
      <c r="AK19" s="97" t="e">
        <f ca="true">+IF(AND(ISNUMBER(OFFSET('Sanitation Data'!$G$4,0,10*ROW('Sanitation Data'!G13))),'Data Summary'!CZ19="Yes"),100-OFFSET('Sanitation Data'!$G$4,0,10*ROW('Sanitation Data'!G13)),NA())</f>
        <v>#N/A</v>
      </c>
      <c r="AL19" s="97">
        <f ca="true">+IF(AND(ISNUMBER(OFFSET('Sanitation Data'!$G$6,0,10*ROW('Sanitation Data'!G13))),'Data Summary'!DA19="Yes"),OFFSET('Sanitation Data'!$G$6,0,10*ROW('Sanitation Data'!G13)),NA())</f>
        <v>95.26627218934911</v>
      </c>
      <c r="AM19" s="97">
        <f ca="true">+IF(AND(ISNUMBER(OFFSET('Sanitation Data'!$G$10,0,10*ROW('Sanitation Data'!G13))),'Data Summary'!DB19="Yes"),OFFSET('Sanitation Data'!$G$10,0,10*ROW('Sanitation Data'!G13)),NA())</f>
        <v>97.633136094674555</v>
      </c>
      <c r="AN19" s="97">
        <f ca="true">+IF(AND(ISNUMBER(OFFSET('Sanitation Data'!$G$11,0,10*ROW('Sanitation Data'!G13))),'Data Summary'!DC19="Yes"),OFFSET('Sanitation Data'!$G$11,0,10*ROW('Sanitation Data'!G13)),NA())</f>
        <v>94.082840236686394</v>
      </c>
      <c r="AO19" s="97">
        <f ca="true">+IF(AND(ISNUMBER(OFFSET('Sanitation Data'!$G$12,0,10*ROW('Sanitation Data'!G13))),'Data Summary'!DD19="Yes"),OFFSET('Sanitation Data'!$G$12,0,10*ROW('Sanitation Data'!G13)),NA())</f>
        <v>93.491124260355036</v>
      </c>
      <c r="AP19" s="97">
        <f ca="true">+IF(AND(ISNUMBER(OFFSET('Sanitation Data'!$H$4,0,10*ROW('Sanitation Data'!H13))),'Data Summary'!DE19="Yes"),100-OFFSET('Sanitation Data'!$H$4,0,10*ROW('Sanitation Data'!H13)),NA())</f>
        <v>99.851778656126484</v>
      </c>
      <c r="AQ19" s="97">
        <f ca="true">+IF(AND(ISNUMBER(OFFSET('Sanitation Data'!$H$6,0,10*ROW('Sanitation Data'!H13))),'Data Summary'!DF19="Yes"),OFFSET('Sanitation Data'!$H$6,0,10*ROW('Sanitation Data'!H13)),NA())</f>
        <v>96.899703557312236</v>
      </c>
      <c r="AR19" s="97">
        <f ca="true">+IF(AND(ISNUMBER(OFFSET('Sanitation Data'!$H$10,0,10*ROW('Sanitation Data'!H13))),'Data Summary'!DG19="Yes"),OFFSET('Sanitation Data'!$H$10,0,10*ROW('Sanitation Data'!H13)),NA())</f>
        <v>83.4</v>
      </c>
      <c r="AS19" s="97">
        <f ca="true">+IF(AND(ISNUMBER(OFFSET('Sanitation Data'!$H$11,0,10*ROW('Sanitation Data'!H13))),'Data Summary'!DH19="Yes"),OFFSET('Sanitation Data'!$H$11,0,10*ROW('Sanitation Data'!H13)),NA())</f>
        <v>79.400000000000006</v>
      </c>
      <c r="AT19" s="97">
        <f ca="true">+IF(AND(ISNUMBER(OFFSET('Sanitation Data'!$H$12,0,10*ROW('Sanitation Data'!H13))),'Data Summary'!DI19="Yes"),OFFSET('Sanitation Data'!$H$12,0,10*ROW('Sanitation Data'!H13)),NA())</f>
        <v>71.400000000000006</v>
      </c>
      <c r="AU19" s="97">
        <f ca="true">+IF(AND(ISNUMBER(OFFSET('Sanitation Data'!$I$4,0,10*ROW('Sanitation Data'!I13))),'Data Summary'!DJ19="Yes"),100-OFFSET('Sanitation Data'!$I$4,0,10*ROW('Sanitation Data'!I13)),NA())</f>
        <v>100</v>
      </c>
      <c r="AV19" s="97">
        <f ca="true">+IF(AND(ISNUMBER(OFFSET('Sanitation Data'!$I$6,0,10*ROW('Sanitation Data'!I13))),'Data Summary'!DK19="Yes"),OFFSET('Sanitation Data'!$I$6,0,10*ROW('Sanitation Data'!I13)),NA())</f>
        <v>96.821793416572078</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f ca="true">+IF(AND(ISNUMBER(OFFSET('Hygiene Data'!$D$5,0,10*ROW('Hygiene Data'!D13))),'Data Summary'!DO19="Yes"),OFFSET('Hygiene Data'!$D$5,0,10*ROW('Hygiene Data'!D13)),NA())</f>
        <v>80.554896846099112</v>
      </c>
      <c r="BA19" s="98">
        <f ca="true">+IF(AND(ISNUMBER(OFFSET('Hygiene Data'!$D$7,0,10*ROW('Hygiene Data'!D13))),'Data Summary'!DP19="Yes"),OFFSET('Hygiene Data'!$D$7,0,10*ROW('Hygiene Data'!D13)),NA())</f>
        <v>76.096751244960871</v>
      </c>
      <c r="BB19" s="98" t="e">
        <f ca="true">+IF(AND(ISNUMBER(OFFSET('Hygiene Data'!$D$9,0,10*ROW('Hygiene Data'!D13))),'Data Summary'!DQ19="Yes"),OFFSET('Hygiene Data'!$D$9,0,10*ROW('Hygiene Data'!D13)),NA())</f>
        <v>#N/A</v>
      </c>
      <c r="BC19" s="98">
        <f ca="true">+IF(AND(ISNUMBER(OFFSET('Hygiene Data'!$E$5,0,10*ROW('Hygiene Data'!E13))),'Data Summary'!DR19="Yes"),OFFSET('Hygiene Data'!$E$5,0,10*ROW('Hygiene Data'!E13)),NA())</f>
        <v>75.591836734693871</v>
      </c>
      <c r="BD19" s="98">
        <f ca="true">+IF(AND(ISNUMBER(OFFSET('Hygiene Data'!$E$7,0,10*ROW('Hygiene Data'!E13))),'Data Summary'!DS19="Yes"),OFFSET('Hygiene Data'!$E$7,0,10*ROW('Hygiene Data'!E13)),NA())</f>
        <v>70.326530612244909</v>
      </c>
      <c r="BE19" s="98" t="e">
        <f ca="true">+IF(AND(ISNUMBER(OFFSET('Hygiene Data'!$E$9,0,10*ROW('Hygiene Data'!E13))),'Data Summary'!DT19="Yes"),OFFSET('Hygiene Data'!$E$9,0,10*ROW('Hygiene Data'!E13)),NA())</f>
        <v>#N/A</v>
      </c>
      <c r="BF19" s="98">
        <f ca="true">+IF(AND(ISNUMBER(OFFSET('Hygiene Data'!$F$5,0,10*ROW('Hygiene Data'!F13))),'Data Summary'!DU19="Yes"),OFFSET('Hygiene Data'!$F$5,0,10*ROW('Hygiene Data'!F13)),NA())</f>
        <v>87.436332767402376</v>
      </c>
      <c r="BG19" s="98">
        <f ca="true">+IF(AND(ISNUMBER(OFFSET('Hygiene Data'!$F$7,0,10*ROW('Hygiene Data'!F13))),'Data Summary'!DV19="Yes"),OFFSET('Hygiene Data'!$F$7,0,10*ROW('Hygiene Data'!F13)),NA())</f>
        <v>84.097340124504811</v>
      </c>
      <c r="BH19" s="98" t="e">
        <f ca="true">+IF(AND(ISNUMBER(OFFSET('Hygiene Data'!$F$9,0,10*ROW('Hygiene Data'!F13))),'Data Summary'!DW19="Yes"),OFFSET('Hygiene Data'!$F$9,0,10*ROW('Hygiene Data'!F13)),NA())</f>
        <v>#N/A</v>
      </c>
      <c r="BI19" s="98">
        <f ca="true">+IF(AND(ISNUMBER(OFFSET('Hygiene Data'!$G$5,0,10*ROW('Hygiene Data'!G13))),'Data Summary'!DX19="Yes"),OFFSET('Hygiene Data'!$G$5,0,10*ROW('Hygiene Data'!G13)),NA())</f>
        <v>89.940828402366861</v>
      </c>
      <c r="BJ19" s="98">
        <f ca="true">+IF(AND(ISNUMBER(OFFSET('Hygiene Data'!$G$7,0,10*ROW('Hygiene Data'!G13))),'Data Summary'!DY19="Yes"),OFFSET('Hygiene Data'!$G$7,0,10*ROW('Hygiene Data'!G13)),NA())</f>
        <v>86.390532544378701</v>
      </c>
      <c r="BK19" s="98" t="e">
        <f ca="true">+IF(AND(ISNUMBER(OFFSET('Hygiene Data'!$G$9,0,10*ROW('Hygiene Data'!G13))),'Data Summary'!DZ19="Yes"),OFFSET('Hygiene Data'!$G$9,0,10*ROW('Hygiene Data'!G13)),NA())</f>
        <v>#N/A</v>
      </c>
      <c r="BL19" s="98">
        <f ca="true">+IF(AND(ISNUMBER(OFFSET('Hygiene Data'!$H$5,0,10*ROW('Hygiene Data'!H13))),'Data Summary'!EA19="Yes"),OFFSET('Hygiene Data'!$H$5,0,10*ROW('Hygiene Data'!H13)),NA())</f>
        <v>80.16304347826086</v>
      </c>
      <c r="BM19" s="98">
        <f ca="true">+IF(AND(ISNUMBER(OFFSET('Hygiene Data'!$H$7,0,10*ROW('Hygiene Data'!H13))),'Data Summary'!EB19="Yes"),OFFSET('Hygiene Data'!$H$7,0,10*ROW('Hygiene Data'!H13)),NA())</f>
        <v>75.666996047430828</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47" t="str">
        <f ca="true">+RIGHT('Data Summary'!A20,LEN('Data Summary'!A20)-9)</f>
        <v>UIS</v>
      </c>
      <c r="B20" s="36" t="str">
        <f ca="true">+IF(ISTEXT('Data Summary'!B20),'Data Summary'!B20,"")</f>
        <v>Other</v>
      </c>
      <c r="C20" s="346">
        <f ca="true">+VALUE('Data Summary'!C20)</f>
        <v>2016</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f ca="true">+IF(AND(ISNUMBER(OFFSET('Water Data'!$D$9,0,10*ROW('Water Data'!D14))),'Data Summary'!BU20="Yes"),OFFSET('Water Data'!$D$9,0,10*ROW('Water Data'!D14)),NA())</f>
        <v>83.777046053966316</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f ca="true">+IF(AND(ISNUMBER(OFFSET('Water Data'!$H$9,0,10*ROW('Water Data'!H14))),'Data Summary'!CG20="Yes"),OFFSET('Water Data'!$H$9,0,10*ROW('Water Data'!H14)),NA())</f>
        <v>85.03</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f ca="true">+IF(AND(ISNUMBER(OFFSET('Water Data'!$I$9,0,10*ROW('Water Data'!I14))),'Data Summary'!CJ20="Yes"),OFFSET('Water Data'!$I$9,0,10*ROW('Water Data'!I14)),NA())</f>
        <v>78.02</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f ca="true">+IF(AND(ISNUMBER(OFFSET('Hygiene Data'!$D$9,0,10*ROW('Hygiene Data'!D14))),'Data Summary'!DQ20="Yes"),OFFSET('Hygiene Data'!$D$9,0,10*ROW('Hygiene Data'!D14)),NA())</f>
        <v>79.426356258876027</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f ca="true">+IF(AND(ISNUMBER(OFFSET('Hygiene Data'!$H$9,0,10*ROW('Hygiene Data'!H14))),'Data Summary'!EC20="Yes"),OFFSET('Hygiene Data'!$H$9,0,10*ROW('Hygiene Data'!H14)),NA())</f>
        <v>80.27</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f ca="true">+IF(AND(ISNUMBER(OFFSET('Hygiene Data'!$I$9,0,10*ROW('Hygiene Data'!I14))),'Data Summary'!EF20="Yes"),OFFSET('Hygiene Data'!$I$9,0,10*ROW('Hygiene Data'!I14)),NA())</f>
        <v>75.55</v>
      </c>
    </row>
    <row xmlns:x14ac="http://schemas.microsoft.com/office/spreadsheetml/2009/9/ac" r="21" x14ac:dyDescent="0.2">
      <c r="A21" s="347" t="str">
        <f ca="true">+RIGHT('Data Summary'!A21,LEN('Data Summary'!A21)-9)</f>
        <v>EMIS</v>
      </c>
      <c r="B21" s="36" t="str">
        <f ca="true">+IF(ISTEXT('Data Summary'!B21),'Data Summary'!B21,"")</f>
        <v>EMIS</v>
      </c>
      <c r="C21" s="346">
        <f ca="true">+VALUE('Data Summary'!C21)</f>
        <v>2017</v>
      </c>
      <c r="D21" s="96">
        <f ca="true">+IF(AND(ISNUMBER(OFFSET('Water Data'!$D$4,0,10*ROW('Water Data'!D15))),'Data Summary'!BS21="Yes"),100-OFFSET('Water Data'!$D$4,0,10*ROW('Water Data'!D15)),NA())</f>
        <v>99.782479731065848</v>
      </c>
      <c r="E21" s="96">
        <f ca="true">+IF(AND(ISNUMBER(OFFSET('Water Data'!$D$6,0,10*ROW('Water Data'!D15))),'Data Summary'!BT21="Yes"),OFFSET('Water Data'!$D$6,0,10*ROW('Water Data'!D15)),NA())</f>
        <v>88.540636741150877</v>
      </c>
      <c r="F21" s="96" t="e">
        <f ca="true">+IF(AND(ISNUMBER(OFFSET('Water Data'!$D$9,0,10*ROW('Water Data'!D15))),'Data Summary'!BU21="Yes"),OFFSET('Water Data'!$D$9,0,10*ROW('Water Data'!D15)),NA())</f>
        <v>#N/A</v>
      </c>
      <c r="G21" s="96">
        <f ca="true">+IF(AND(ISNUMBER(OFFSET('Water Data'!$E$4,0,10*ROW('Water Data'!E15))),'Data Summary'!BV21="Yes"),100-OFFSET('Water Data'!$E$4,0,10*ROW('Water Data'!E15)),NA())</f>
        <v>99.708985085485637</v>
      </c>
      <c r="H21" s="96">
        <f ca="true">+IF(AND(ISNUMBER(OFFSET('Water Data'!$E$6,0,10*ROW('Water Data'!E15))),'Data Summary'!BW21="Yes"),OFFSET('Water Data'!$E$6,0,10*ROW('Water Data'!E15)),NA())</f>
        <v>83.775918515823918</v>
      </c>
      <c r="I21" s="96" t="e">
        <f ca="true">+IF(AND(ISNUMBER(OFFSET('Water Data'!$E$9,0,10*ROW('Water Data'!E15))),'Data Summary'!BX21="Yes"),OFFSET('Water Data'!$E$9,0,10*ROW('Water Data'!E15)),NA())</f>
        <v>#N/A</v>
      </c>
      <c r="J21" s="96">
        <f ca="true">+IF(AND(ISNUMBER(OFFSET('Water Data'!$F$4,0,10*ROW('Water Data'!F15))),'Data Summary'!BY21="Yes"),100-OFFSET('Water Data'!$F$4,0,10*ROW('Water Data'!F15)),NA())</f>
        <v>99.870017331022524</v>
      </c>
      <c r="K21" s="96">
        <f ca="true">+IF(AND(ISNUMBER(OFFSET('Water Data'!$F$6,0,10*ROW('Water Data'!F15))),'Data Summary'!BZ21="Yes"),OFFSET('Water Data'!$F$6,0,10*ROW('Water Data'!F15)),NA())</f>
        <v>94.215771230502611</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f ca="true">+IF(AND(ISNUMBER(OFFSET('Water Data'!$G$6,0,10*ROW('Water Data'!G15))),'Data Summary'!CC21="Yes"),OFFSET('Water Data'!$G$6,0,10*ROW('Water Data'!G15)),NA())</f>
        <v>98.620689655172427</v>
      </c>
      <c r="O21" s="96" t="e">
        <f ca="true">+IF(AND(ISNUMBER(OFFSET('Water Data'!$G$9,0,10*ROW('Water Data'!G15))),'Data Summary'!CD21="Yes"),OFFSET('Water Data'!$G$9,0,10*ROW('Water Data'!G15)),NA())</f>
        <v>#N/A</v>
      </c>
      <c r="P21" s="96">
        <f ca="true">+IF(AND(ISNUMBER(OFFSET('Water Data'!$H$4,0,10*ROW('Water Data'!H15))),'Data Summary'!CE21="Yes"),100-OFFSET('Water Data'!$H$4,0,10*ROW('Water Data'!H15)),NA())</f>
        <v>99.751922599851156</v>
      </c>
      <c r="Q21" s="96">
        <f ca="true">+IF(AND(ISNUMBER(OFFSET('Water Data'!$H$6,0,10*ROW('Water Data'!H15))),'Data Summary'!CF21="Yes"),OFFSET('Water Data'!$H$6,0,10*ROW('Water Data'!H15)),NA())</f>
        <v>87.000744232200447</v>
      </c>
      <c r="R21" s="96" t="e">
        <f ca="true">+IF(AND(ISNUMBER(OFFSET('Water Data'!$H$9,0,10*ROW('Water Data'!H15))),'Data Summary'!CG21="Yes"),OFFSET('Water Data'!$H$9,0,10*ROW('Water Data'!H15)),NA())</f>
        <v>#N/A</v>
      </c>
      <c r="S21" s="96">
        <f ca="true">+IF(AND(ISNUMBER(OFFSET('Water Data'!$I$4,0,10*ROW('Water Data'!I15))),'Data Summary'!CH21="Yes"),100-OFFSET('Water Data'!$I$4,0,10*ROW('Water Data'!I15)),NA())</f>
        <v>99.886492622020427</v>
      </c>
      <c r="T21" s="96">
        <f ca="true">+IF(AND(ISNUMBER(OFFSET('Water Data'!$I$6,0,10*ROW('Water Data'!I15))),'Data Summary'!CI21="Yes"),OFFSET('Water Data'!$I$6,0,10*ROW('Water Data'!I15)),NA())</f>
        <v>93.927355278093088</v>
      </c>
      <c r="U21" s="96" t="e">
        <f ca="true">+IF(AND(ISNUMBER(OFFSET('Water Data'!$I$9,0,10*ROW('Water Data'!I15))),'Data Summary'!CJ21="Yes"),OFFSET('Water Data'!$I$9,0,10*ROW('Water Data'!I15)),NA())</f>
        <v>#N/A</v>
      </c>
      <c r="V21" s="97">
        <f ca="true">+IF(AND(ISNUMBER(OFFSET('Sanitation Data'!$D$4,0,10*ROW('Sanitation Data'!D15))),'Data Summary'!CK21="Yes"),100-OFFSET('Sanitation Data'!$D$4,0,10*ROW('Sanitation Data'!D15)),NA())</f>
        <v>99.861578010678272</v>
      </c>
      <c r="W21" s="97">
        <f ca="true">+IF(AND(ISNUMBER(OFFSET('Sanitation Data'!$D$6,0,10*ROW('Sanitation Data'!D15))),'Data Summary'!CL21="Yes"),OFFSET('Sanitation Data'!$D$6,0,10*ROW('Sanitation Data'!D15)),NA())</f>
        <v>97.221672928613799</v>
      </c>
      <c r="X21" s="97">
        <f ca="true">+IF(AND(ISNUMBER(OFFSET('Sanitation Data'!$D$10,0,10*ROW('Sanitation Data'!D15))),'Data Summary'!CM21="Yes"),OFFSET('Sanitation Data'!$D$10,0,10*ROW('Sanitation Data'!D15)),NA())</f>
        <v>86.592841605695071</v>
      </c>
      <c r="Y21" s="97">
        <f ca="true">+IF(AND(ISNUMBER(OFFSET('Sanitation Data'!$D$11,0,10*ROW('Sanitation Data'!D15))),'Data Summary'!CN21="Yes"),OFFSET('Sanitation Data'!$D$11,0,10*ROW('Sanitation Data'!D15)),NA())</f>
        <v>84.121020367807006</v>
      </c>
      <c r="Z21" s="97">
        <f ca="true">+IF(AND(ISNUMBER(OFFSET('Sanitation Data'!$D$12,0,10*ROW('Sanitation Data'!D15))),'Data Summary'!CO21="Yes"),OFFSET('Sanitation Data'!$D$12,0,10*ROW('Sanitation Data'!D15)),NA())</f>
        <v>76.646232944433464</v>
      </c>
      <c r="AA21" s="97">
        <f ca="true">+IF(AND(ISNUMBER(OFFSET('Sanitation Data'!$E$4,0,10*ROW('Sanitation Data'!E15))),'Data Summary'!CP21="Yes"),100-OFFSET('Sanitation Data'!$E$4,0,10*ROW('Sanitation Data'!E15)),NA())</f>
        <v>99.78173881411422</v>
      </c>
      <c r="AB21" s="97">
        <f ca="true">+IF(AND(ISNUMBER(OFFSET('Sanitation Data'!$E$6,0,10*ROW('Sanitation Data'!E15))),'Data Summary'!CQ21="Yes"),OFFSET('Sanitation Data'!$E$6,0,10*ROW('Sanitation Data'!E15)),NA())</f>
        <v>96.980720261913433</v>
      </c>
      <c r="AC21" s="97">
        <f ca="true">+IF(AND(ISNUMBER(OFFSET('Sanitation Data'!$E$10,0,10*ROW('Sanitation Data'!E15))),'Data Summary'!CR21="Yes"),OFFSET('Sanitation Data'!$E$10,0,10*ROW('Sanitation Data'!E15)),NA())</f>
        <v>83.375773008366664</v>
      </c>
      <c r="AD21" s="97">
        <f ca="true">+IF(AND(ISNUMBER(OFFSET('Sanitation Data'!$E$11,0,10*ROW('Sanitation Data'!E15))),'Data Summary'!CS21="Yes"),OFFSET('Sanitation Data'!$E$11,0,10*ROW('Sanitation Data'!E15)),NA())</f>
        <v>79.410694798108409</v>
      </c>
      <c r="AE21" s="97">
        <f ca="true">+IF(AND(ISNUMBER(OFFSET('Sanitation Data'!$E$12,0,10*ROW('Sanitation Data'!E15))),'Data Summary'!CT21="Yes"),OFFSET('Sanitation Data'!$E$12,0,10*ROW('Sanitation Data'!E15)),NA())</f>
        <v>69.516187704619867</v>
      </c>
      <c r="AF21" s="97">
        <f ca="true">+IF(AND(ISNUMBER(OFFSET('Sanitation Data'!$F$4,0,10*ROW('Sanitation Data'!F15))),'Data Summary'!CU21="Yes"),100-OFFSET('Sanitation Data'!$F$4,0,10*ROW('Sanitation Data'!F15)),NA())</f>
        <v>99.956672443674179</v>
      </c>
      <c r="AG21" s="97">
        <f ca="true">+IF(AND(ISNUMBER(OFFSET('Sanitation Data'!$F$6,0,10*ROW('Sanitation Data'!F15))),'Data Summary'!CV21="Yes"),OFFSET('Sanitation Data'!$F$6,0,10*ROW('Sanitation Data'!F15)),NA())</f>
        <v>97.508665511265164</v>
      </c>
      <c r="AH21" s="97">
        <f ca="true">+IF(AND(ISNUMBER(OFFSET('Sanitation Data'!$F$10,0,10*ROW('Sanitation Data'!F15))),'Data Summary'!CW21="Yes"),OFFSET('Sanitation Data'!$F$10,0,10*ROW('Sanitation Data'!F15)),NA())</f>
        <v>90.424610051993071</v>
      </c>
      <c r="AI21" s="97">
        <f ca="true">+IF(AND(ISNUMBER(OFFSET('Sanitation Data'!$F$11,0,10*ROW('Sanitation Data'!F15))),'Data Summary'!CX21="Yes"),OFFSET('Sanitation Data'!$F$11,0,10*ROW('Sanitation Data'!F15)),NA())</f>
        <v>89.731369150779898</v>
      </c>
      <c r="AJ21" s="97">
        <f ca="true">+IF(AND(ISNUMBER(OFFSET('Sanitation Data'!$F$12,0,10*ROW('Sanitation Data'!F15))),'Data Summary'!CY21="Yes"),OFFSET('Sanitation Data'!$F$12,0,10*ROW('Sanitation Data'!F15)),NA())</f>
        <v>85.13864818024264</v>
      </c>
      <c r="AK21" s="97" t="e">
        <f ca="true">+IF(AND(ISNUMBER(OFFSET('Sanitation Data'!$G$4,0,10*ROW('Sanitation Data'!G15))),'Data Summary'!CZ21="Yes"),100-OFFSET('Sanitation Data'!$G$4,0,10*ROW('Sanitation Data'!G15)),NA())</f>
        <v>#N/A</v>
      </c>
      <c r="AL21" s="97">
        <f ca="true">+IF(AND(ISNUMBER(OFFSET('Sanitation Data'!$G$6,0,10*ROW('Sanitation Data'!G15))),'Data Summary'!DA21="Yes"),OFFSET('Sanitation Data'!$G$6,0,10*ROW('Sanitation Data'!G15)),NA())</f>
        <v>97.931034482758619</v>
      </c>
      <c r="AM21" s="97">
        <f ca="true">+IF(AND(ISNUMBER(OFFSET('Sanitation Data'!$G$10,0,10*ROW('Sanitation Data'!G15))),'Data Summary'!DB21="Yes"),OFFSET('Sanitation Data'!$G$10,0,10*ROW('Sanitation Data'!G15)),NA())</f>
        <v>91.034482758620697</v>
      </c>
      <c r="AN21" s="97">
        <f ca="true">+IF(AND(ISNUMBER(OFFSET('Sanitation Data'!$G$11,0,10*ROW('Sanitation Data'!G15))),'Data Summary'!DC21="Yes"),OFFSET('Sanitation Data'!$G$11,0,10*ROW('Sanitation Data'!G15)),NA())</f>
        <v>91.724137931034477</v>
      </c>
      <c r="AO21" s="97">
        <f ca="true">+IF(AND(ISNUMBER(OFFSET('Sanitation Data'!$G$12,0,10*ROW('Sanitation Data'!G15))),'Data Summary'!DD21="Yes"),OFFSET('Sanitation Data'!$G$12,0,10*ROW('Sanitation Data'!G15)),NA())</f>
        <v>89.65517241379311</v>
      </c>
      <c r="AP21" s="97">
        <f ca="true">+IF(AND(ISNUMBER(OFFSET('Sanitation Data'!$H$4,0,10*ROW('Sanitation Data'!H15))),'Data Summary'!DE21="Yes"),100-OFFSET('Sanitation Data'!$H$4,0,10*ROW('Sanitation Data'!H15)),NA())</f>
        <v>99.826345819895806</v>
      </c>
      <c r="AQ21" s="97">
        <f ca="true">+IF(AND(ISNUMBER(OFFSET('Sanitation Data'!$H$6,0,10*ROW('Sanitation Data'!H15))),'Data Summary'!DF21="Yes"),OFFSET('Sanitation Data'!$H$6,0,10*ROW('Sanitation Data'!H15)),NA())</f>
        <v>97.060282808236167</v>
      </c>
      <c r="AR21" s="97">
        <f ca="true">+IF(AND(ISNUMBER(OFFSET('Sanitation Data'!$H$10,0,10*ROW('Sanitation Data'!H15))),'Data Summary'!DG21="Yes"),OFFSET('Sanitation Data'!$H$10,0,10*ROW('Sanitation Data'!H15)),NA())</f>
        <v>85.561895311337139</v>
      </c>
      <c r="AS21" s="97">
        <f ca="true">+IF(AND(ISNUMBER(OFFSET('Sanitation Data'!$H$11,0,10*ROW('Sanitation Data'!H15))),'Data Summary'!DH21="Yes"),OFFSET('Sanitation Data'!$H$11,0,10*ROW('Sanitation Data'!H15)),NA())</f>
        <v>82.163234929297943</v>
      </c>
      <c r="AT21" s="97">
        <f ca="true">+IF(AND(ISNUMBER(OFFSET('Sanitation Data'!$H$12,0,10*ROW('Sanitation Data'!H15))),'Data Summary'!DI21="Yes"),OFFSET('Sanitation Data'!$H$12,0,10*ROW('Sanitation Data'!H15)),NA())</f>
        <v>73.604564624162734</v>
      </c>
      <c r="AU21" s="97">
        <f ca="true">+IF(AND(ISNUMBER(OFFSET('Sanitation Data'!$I$4,0,10*ROW('Sanitation Data'!I15))),'Data Summary'!DJ21="Yes"),100-OFFSET('Sanitation Data'!$I$4,0,10*ROW('Sanitation Data'!I15)),NA())</f>
        <v>100</v>
      </c>
      <c r="AV21" s="97">
        <f ca="true">+IF(AND(ISNUMBER(OFFSET('Sanitation Data'!$I$6,0,10*ROW('Sanitation Data'!I15))),'Data Summary'!DK21="Yes"),OFFSET('Sanitation Data'!$I$6,0,10*ROW('Sanitation Data'!I15)),NA())</f>
        <v>97.843359818388194</v>
      </c>
      <c r="AW21" s="97">
        <f ca="true">+IF(AND(ISNUMBER(OFFSET('Sanitation Data'!$I$10,0,10*ROW('Sanitation Data'!I15))),'Data Summary'!DL21="Yes"),OFFSET('Sanitation Data'!$I$10,0,10*ROW('Sanitation Data'!I15)),NA())</f>
        <v>90.578887627695806</v>
      </c>
      <c r="AX21" s="97">
        <f ca="true">+IF(AND(ISNUMBER(OFFSET('Sanitation Data'!$I$11,0,10*ROW('Sanitation Data'!I15))),'Data Summary'!DM21="Yes"),OFFSET('Sanitation Data'!$I$11,0,10*ROW('Sanitation Data'!I15)),NA())</f>
        <v>91.827468785471055</v>
      </c>
      <c r="AY21" s="97">
        <f ca="true">+IF(AND(ISNUMBER(OFFSET('Sanitation Data'!$I$12,0,10*ROW('Sanitation Data'!I15))),'Data Summary'!DN21="Yes"),OFFSET('Sanitation Data'!$I$12,0,10*ROW('Sanitation Data'!I15)),NA())</f>
        <v>88.422247446083986</v>
      </c>
      <c r="AZ21" s="98">
        <f ca="true">+IF(AND(ISNUMBER(OFFSET('Hygiene Data'!$D$5,0,10*ROW('Hygiene Data'!D15))),'Data Summary'!DO21="Yes"),OFFSET('Hygiene Data'!$D$5,0,10*ROW('Hygiene Data'!D15)),NA())</f>
        <v>83.62665612022937</v>
      </c>
      <c r="BA21" s="98">
        <f ca="true">+IF(AND(ISNUMBER(OFFSET('Hygiene Data'!$D$7,0,10*ROW('Hygiene Data'!D15))),'Data Summary'!DP21="Yes"),OFFSET('Hygiene Data'!$D$7,0,10*ROW('Hygiene Data'!D15)),NA())</f>
        <v>79.632192999802257</v>
      </c>
      <c r="BB21" s="98" t="e">
        <f ca="true">+IF(AND(ISNUMBER(OFFSET('Hygiene Data'!$D$9,0,10*ROW('Hygiene Data'!D15))),'Data Summary'!DQ21="Yes"),OFFSET('Hygiene Data'!$D$9,0,10*ROW('Hygiene Data'!D15)),NA())</f>
        <v>#N/A</v>
      </c>
      <c r="BC21" s="98">
        <f ca="true">+IF(AND(ISNUMBER(OFFSET('Hygiene Data'!$E$5,0,10*ROW('Hygiene Data'!E15))),'Data Summary'!DR21="Yes"),OFFSET('Hygiene Data'!$E$5,0,10*ROW('Hygiene Data'!E15)),NA())</f>
        <v>79.119679883594031</v>
      </c>
      <c r="BD21" s="98">
        <f ca="true">+IF(AND(ISNUMBER(OFFSET('Hygiene Data'!$E$7,0,10*ROW('Hygiene Data'!E15))),'Data Summary'!DS21="Yes"),OFFSET('Hygiene Data'!$E$7,0,10*ROW('Hygiene Data'!E15)),NA())</f>
        <v>73.99054201527828</v>
      </c>
      <c r="BE21" s="98" t="e">
        <f ca="true">+IF(AND(ISNUMBER(OFFSET('Hygiene Data'!$E$9,0,10*ROW('Hygiene Data'!E15))),'Data Summary'!DT21="Yes"),OFFSET('Hygiene Data'!$E$9,0,10*ROW('Hygiene Data'!E15)),NA())</f>
        <v>#N/A</v>
      </c>
      <c r="BF21" s="98">
        <f ca="true">+IF(AND(ISNUMBER(OFFSET('Hygiene Data'!$F$5,0,10*ROW('Hygiene Data'!F15))),'Data Summary'!DU21="Yes"),OFFSET('Hygiene Data'!$F$5,0,10*ROW('Hygiene Data'!F15)),NA())</f>
        <v>88.994800693240904</v>
      </c>
      <c r="BG21" s="98">
        <f ca="true">+IF(AND(ISNUMBER(OFFSET('Hygiene Data'!$F$7,0,10*ROW('Hygiene Data'!F15))),'Data Summary'!DV21="Yes"),OFFSET('Hygiene Data'!$F$7,0,10*ROW('Hygiene Data'!F15)),NA())</f>
        <v>86.351819757365689</v>
      </c>
      <c r="BH21" s="98" t="e">
        <f ca="true">+IF(AND(ISNUMBER(OFFSET('Hygiene Data'!$F$9,0,10*ROW('Hygiene Data'!F15))),'Data Summary'!DW21="Yes"),OFFSET('Hygiene Data'!$F$9,0,10*ROW('Hygiene Data'!F15)),NA())</f>
        <v>#N/A</v>
      </c>
      <c r="BI21" s="98">
        <f ca="true">+IF(AND(ISNUMBER(OFFSET('Hygiene Data'!$G$5,0,10*ROW('Hygiene Data'!G15))),'Data Summary'!DX21="Yes"),OFFSET('Hygiene Data'!$G$5,0,10*ROW('Hygiene Data'!G15)),NA())</f>
        <v>89.65517241379311</v>
      </c>
      <c r="BJ21" s="98">
        <f ca="true">+IF(AND(ISNUMBER(OFFSET('Hygiene Data'!$G$7,0,10*ROW('Hygiene Data'!G15))),'Data Summary'!DY21="Yes"),OFFSET('Hygiene Data'!$G$7,0,10*ROW('Hygiene Data'!G15)),NA())</f>
        <v>87.586206896551715</v>
      </c>
      <c r="BK21" s="98" t="e">
        <f ca="true">+IF(AND(ISNUMBER(OFFSET('Hygiene Data'!$G$9,0,10*ROW('Hygiene Data'!G15))),'Data Summary'!DZ21="Yes"),OFFSET('Hygiene Data'!$G$9,0,10*ROW('Hygiene Data'!G15)),NA())</f>
        <v>#N/A</v>
      </c>
      <c r="BL21" s="98">
        <f ca="true">+IF(AND(ISNUMBER(OFFSET('Hygiene Data'!$H$5,0,10*ROW('Hygiene Data'!H15))),'Data Summary'!EA21="Yes"),OFFSET('Hygiene Data'!$H$5,0,10*ROW('Hygiene Data'!H15)),NA())</f>
        <v>81.66708012900024</v>
      </c>
      <c r="BM21" s="98">
        <f ca="true">+IF(AND(ISNUMBER(OFFSET('Hygiene Data'!$H$7,0,10*ROW('Hygiene Data'!H15))),'Data Summary'!EB21="Yes"),OFFSET('Hygiene Data'!$H$7,0,10*ROW('Hygiene Data'!H15)),NA())</f>
        <v>77.276110146365667</v>
      </c>
      <c r="BN21" s="98" t="e">
        <f ca="true">+IF(AND(ISNUMBER(OFFSET('Hygiene Data'!$H$9,0,10*ROW('Hygiene Data'!H15))),'Data Summary'!EC21="Yes"),OFFSET('Hygiene Data'!$H$9,0,10*ROW('Hygiene Data'!H15)),NA())</f>
        <v>#N/A</v>
      </c>
      <c r="BO21" s="98">
        <f ca="true">+IF(AND(ISNUMBER(OFFSET('Hygiene Data'!$I$5,0,10*ROW('Hygiene Data'!I15))),'Data Summary'!ED21="Yes"),OFFSET('Hygiene Data'!$I$5,0,10*ROW('Hygiene Data'!I15)),NA())</f>
        <v>91.600454029511909</v>
      </c>
      <c r="BP21" s="98">
        <f ca="true">+IF(AND(ISNUMBER(OFFSET('Hygiene Data'!$I$7,0,10*ROW('Hygiene Data'!I15))),'Data Summary'!EE21="Yes"),OFFSET('Hygiene Data'!$I$7,0,10*ROW('Hygiene Data'!I15)),NA())</f>
        <v>89.103291713961411</v>
      </c>
      <c r="BQ21" s="98" t="e">
        <f ca="true">+IF(AND(ISNUMBER(OFFSET('Hygiene Data'!$I$9,0,10*ROW('Hygiene Data'!I15))),'Data Summary'!EF21="Yes"),OFFSET('Hygiene Data'!$I$9,0,10*ROW('Hygiene Data'!I15)),NA())</f>
        <v>#N/A</v>
      </c>
    </row>
    <row xmlns:x14ac="http://schemas.microsoft.com/office/spreadsheetml/2009/9/ac" r="22" x14ac:dyDescent="0.2">
      <c r="A22" s="347" t="str">
        <f ca="true">+RIGHT('Data Summary'!A22,LEN('Data Summary'!A22)-9)</f>
        <v>UIS</v>
      </c>
      <c r="B22" s="36" t="str">
        <f ca="true">+IF(ISTEXT('Data Summary'!B22),'Data Summary'!B22,"")</f>
        <v>Other</v>
      </c>
      <c r="C22" s="346">
        <f ca="true">+VALUE('Data Summary'!C22)</f>
        <v>2017</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f ca="true">+IF(AND(ISNUMBER(OFFSET('Water Data'!$D$9,0,10*ROW('Water Data'!D16))),'Data Summary'!BU22="Yes"),OFFSET('Water Data'!$D$9,0,10*ROW('Water Data'!D16)),NA())</f>
        <v>86.917772801302945</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f ca="true">+IF(AND(ISNUMBER(OFFSET('Water Data'!$H$9,0,10*ROW('Water Data'!H16))),'Data Summary'!CG22="Yes"),OFFSET('Water Data'!$H$9,0,10*ROW('Water Data'!H16)),NA())</f>
        <v>90.2</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f ca="true">+IF(AND(ISNUMBER(OFFSET('Water Data'!$I$9,0,10*ROW('Water Data'!I16))),'Data Summary'!CJ22="Yes"),OFFSET('Water Data'!$I$9,0,10*ROW('Water Data'!I16)),NA())</f>
        <v>71.900000000000006</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f ca="true">+IF(AND(ISNUMBER(OFFSET('Hygiene Data'!$D$9,0,10*ROW('Hygiene Data'!D16))),'Data Summary'!DQ22="Yes"),OFFSET('Hygiene Data'!$D$9,0,10*ROW('Hygiene Data'!D16)),NA())</f>
        <v>87.8</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f ca="true">+IF(AND(ISNUMBER(OFFSET('Hygiene Data'!$H$9,0,10*ROW('Hygiene Data'!H16))),'Data Summary'!EC22="Yes"),OFFSET('Hygiene Data'!$H$9,0,10*ROW('Hygiene Data'!H16)),NA())</f>
        <v>87.8</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47" t="str">
        <f ca="true">+RIGHT('Data Summary'!A23,LEN('Data Summary'!A23)-9)</f>
        <v>EMIS</v>
      </c>
      <c r="B23" s="36" t="str">
        <f ca="true">+IF(ISTEXT('Data Summary'!B23),'Data Summary'!B23,"")</f>
        <v>EMIS</v>
      </c>
      <c r="C23" s="346">
        <f ca="true">+VALUE('Data Summary'!C23)</f>
        <v>2018</v>
      </c>
      <c r="D23" s="96">
        <f ca="true">+IF(AND(ISNUMBER(OFFSET('Water Data'!$D$4,0,10*ROW('Water Data'!D17))),'Data Summary'!BS23="Yes"),100-OFFSET('Water Data'!$D$4,0,10*ROW('Water Data'!D17)),NA())</f>
        <v>99.882191242882385</v>
      </c>
      <c r="E23" s="96">
        <f ca="true">+IF(AND(ISNUMBER(OFFSET('Water Data'!$D$6,0,10*ROW('Water Data'!D17))),'Data Summary'!BT23="Yes"),OFFSET('Water Data'!$D$6,0,10*ROW('Water Data'!D17)),NA())</f>
        <v>88.268211270371097</v>
      </c>
      <c r="F23" s="96" t="e">
        <f ca="true">+IF(AND(ISNUMBER(OFFSET('Water Data'!$D$9,0,10*ROW('Water Data'!D17))),'Data Summary'!BU23="Yes"),OFFSET('Water Data'!$D$9,0,10*ROW('Water Data'!D17)),NA())</f>
        <v>#N/A</v>
      </c>
      <c r="G23" s="96">
        <f ca="true">+IF(AND(ISNUMBER(OFFSET('Water Data'!$E$4,0,10*ROW('Water Data'!E17))),'Data Summary'!BV23="Yes"),100-OFFSET('Water Data'!$E$4,0,10*ROW('Water Data'!E17)),NA())</f>
        <v>99.891027969487837</v>
      </c>
      <c r="H23" s="96">
        <f ca="true">+IF(AND(ISNUMBER(OFFSET('Water Data'!$E$6,0,10*ROW('Water Data'!E17))),'Data Summary'!BW23="Yes"),OFFSET('Water Data'!$E$6,0,10*ROW('Water Data'!E17)),NA())</f>
        <v>83.36360334180894</v>
      </c>
      <c r="I23" s="96" t="e">
        <f ca="true">+IF(AND(ISNUMBER(OFFSET('Water Data'!$E$9,0,10*ROW('Water Data'!E17))),'Data Summary'!BX23="Yes"),OFFSET('Water Data'!$E$9,0,10*ROW('Water Data'!E17)),NA())</f>
        <v>#N/A</v>
      </c>
      <c r="J23" s="96">
        <f ca="true">+IF(AND(ISNUMBER(OFFSET('Water Data'!$F$4,0,10*ROW('Water Data'!F17))),'Data Summary'!BY23="Yes"),100-OFFSET('Water Data'!$F$4,0,10*ROW('Water Data'!F17)),NA())</f>
        <v>99.871794871794876</v>
      </c>
      <c r="K23" s="96">
        <f ca="true">+IF(AND(ISNUMBER(OFFSET('Water Data'!$F$6,0,10*ROW('Water Data'!F17))),'Data Summary'!BZ23="Yes"),OFFSET('Water Data'!$F$6,0,10*ROW('Water Data'!F17)),NA())</f>
        <v>94.038461538461547</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f ca="true">+IF(AND(ISNUMBER(OFFSET('Water Data'!$G$6,0,10*ROW('Water Data'!G17))),'Data Summary'!CC23="Yes"),OFFSET('Water Data'!$G$6,0,10*ROW('Water Data'!G17)),NA())</f>
        <v>97.126436781609186</v>
      </c>
      <c r="O23" s="96" t="e">
        <f ca="true">+IF(AND(ISNUMBER(OFFSET('Water Data'!$G$9,0,10*ROW('Water Data'!G17))),'Data Summary'!CD23="Yes"),OFFSET('Water Data'!$G$9,0,10*ROW('Water Data'!G17)),NA())</f>
        <v>#N/A</v>
      </c>
      <c r="P23" s="96">
        <f ca="true">+IF(AND(ISNUMBER(OFFSET('Water Data'!$H$4,0,10*ROW('Water Data'!H17))),'Data Summary'!CE23="Yes"),100-OFFSET('Water Data'!$H$4,0,10*ROW('Water Data'!H17)),NA())</f>
        <v>99.851153559910699</v>
      </c>
      <c r="Q23" s="96">
        <f ca="true">+IF(AND(ISNUMBER(OFFSET('Water Data'!$H$6,0,10*ROW('Water Data'!H17))),'Data Summary'!CF23="Yes"),OFFSET('Water Data'!$H$6,0,10*ROW('Water Data'!H17)),NA())</f>
        <v>86.727859092036724</v>
      </c>
      <c r="R23" s="96" t="e">
        <f ca="true">+IF(AND(ISNUMBER(OFFSET('Water Data'!$H$9,0,10*ROW('Water Data'!H17))),'Data Summary'!CG23="Yes"),OFFSET('Water Data'!$H$9,0,10*ROW('Water Data'!H17)),NA())</f>
        <v>#N/A</v>
      </c>
      <c r="S23" s="96">
        <f ca="true">+IF(AND(ISNUMBER(OFFSET('Water Data'!$I$4,0,10*ROW('Water Data'!I17))),'Data Summary'!CH23="Yes"),100-OFFSET('Water Data'!$I$4,0,10*ROW('Water Data'!I17)),NA())</f>
        <v>100</v>
      </c>
      <c r="T23" s="96">
        <f ca="true">+IF(AND(ISNUMBER(OFFSET('Water Data'!$I$6,0,10*ROW('Water Data'!I17))),'Data Summary'!CI23="Yes"),OFFSET('Water Data'!$I$6,0,10*ROW('Water Data'!I17)),NA())</f>
        <v>93.52477477477477</v>
      </c>
      <c r="U23" s="96" t="e">
        <f ca="true">+IF(AND(ISNUMBER(OFFSET('Water Data'!$I$9,0,10*ROW('Water Data'!I17))),'Data Summary'!CJ23="Yes"),OFFSET('Water Data'!$I$9,0,10*ROW('Water Data'!I17)),NA())</f>
        <v>#N/A</v>
      </c>
      <c r="V23" s="97">
        <f ca="true">+IF(AND(ISNUMBER(OFFSET('Sanitation Data'!$D$4,0,10*ROW('Sanitation Data'!D17))),'Data Summary'!CK23="Yes"),100-OFFSET('Sanitation Data'!$D$4,0,10*ROW('Sanitation Data'!D17)),NA())</f>
        <v>99.941095621441193</v>
      </c>
      <c r="W23" s="97">
        <f ca="true">+IF(AND(ISNUMBER(OFFSET('Sanitation Data'!$D$6,0,10*ROW('Sanitation Data'!D17))),'Data Summary'!CL23="Yes"),OFFSET('Sanitation Data'!$D$6,0,10*ROW('Sanitation Data'!D17)),NA())</f>
        <v>96.711172197133322</v>
      </c>
      <c r="X23" s="97">
        <f ca="true">+IF(AND(ISNUMBER(OFFSET('Sanitation Data'!$D$10,0,10*ROW('Sanitation Data'!D17))),'Data Summary'!CM23="Yes"),OFFSET('Sanitation Data'!$D$10,0,10*ROW('Sanitation Data'!D17)),NA())</f>
        <v>86.707245238562734</v>
      </c>
      <c r="Y23" s="97">
        <f ca="true">+IF(AND(ISNUMBER(OFFSET('Sanitation Data'!$D$11,0,10*ROW('Sanitation Data'!D17))),'Data Summary'!CN23="Yes"),OFFSET('Sanitation Data'!$D$11,0,10*ROW('Sanitation Data'!D17)),NA())</f>
        <v>84.704496367563323</v>
      </c>
      <c r="Z23" s="97">
        <f ca="true">+IF(AND(ISNUMBER(OFFSET('Sanitation Data'!$D$12,0,10*ROW('Sanitation Data'!D17))),'Data Summary'!CO23="Yes"),OFFSET('Sanitation Data'!$D$12,0,10*ROW('Sanitation Data'!D17)),NA())</f>
        <v>77.24327508344787</v>
      </c>
      <c r="AA23" s="97">
        <f ca="true">+IF(AND(ISNUMBER(OFFSET('Sanitation Data'!$E$4,0,10*ROW('Sanitation Data'!E17))),'Data Summary'!CP23="Yes"),100-OFFSET('Sanitation Data'!$E$4,0,10*ROW('Sanitation Data'!E17)),NA())</f>
        <v>99.891027969487837</v>
      </c>
      <c r="AB23" s="97">
        <f ca="true">+IF(AND(ISNUMBER(OFFSET('Sanitation Data'!$E$6,0,10*ROW('Sanitation Data'!E17))),'Data Summary'!CQ23="Yes"),OFFSET('Sanitation Data'!$E$6,0,10*ROW('Sanitation Data'!E17)),NA())</f>
        <v>96.640029059208146</v>
      </c>
      <c r="AC23" s="97">
        <f ca="true">+IF(AND(ISNUMBER(OFFSET('Sanitation Data'!$E$10,0,10*ROW('Sanitation Data'!E17))),'Data Summary'!CR23="Yes"),OFFSET('Sanitation Data'!$E$10,0,10*ROW('Sanitation Data'!E17)),NA())</f>
        <v>83.581547402833266</v>
      </c>
      <c r="AD23" s="97">
        <f ca="true">+IF(AND(ISNUMBER(OFFSET('Sanitation Data'!$E$11,0,10*ROW('Sanitation Data'!E17))),'Data Summary'!CS23="Yes"),OFFSET('Sanitation Data'!$E$11,0,10*ROW('Sanitation Data'!E17)),NA())</f>
        <v>80.05811841627316</v>
      </c>
      <c r="AE23" s="97">
        <f ca="true">+IF(AND(ISNUMBER(OFFSET('Sanitation Data'!$E$12,0,10*ROW('Sanitation Data'!E17))),'Data Summary'!CT23="Yes"),OFFSET('Sanitation Data'!$E$12,0,10*ROW('Sanitation Data'!E17)),NA())</f>
        <v>70.250635670177999</v>
      </c>
      <c r="AF23" s="97">
        <f ca="true">+IF(AND(ISNUMBER(OFFSET('Sanitation Data'!$F$4,0,10*ROW('Sanitation Data'!F17))),'Data Summary'!CU23="Yes"),100-OFFSET('Sanitation Data'!$F$4,0,10*ROW('Sanitation Data'!F17)),NA())</f>
        <v>100</v>
      </c>
      <c r="AG23" s="97">
        <f ca="true">+IF(AND(ISNUMBER(OFFSET('Sanitation Data'!$F$6,0,10*ROW('Sanitation Data'!F17))),'Data Summary'!CV23="Yes"),OFFSET('Sanitation Data'!$F$6,0,10*ROW('Sanitation Data'!F17)),NA())</f>
        <v>96.794871794871796</v>
      </c>
      <c r="AH23" s="97">
        <f ca="true">+IF(AND(ISNUMBER(OFFSET('Sanitation Data'!$F$10,0,10*ROW('Sanitation Data'!F17))),'Data Summary'!CW23="Yes"),OFFSET('Sanitation Data'!$F$10,0,10*ROW('Sanitation Data'!F17)),NA())</f>
        <v>90.384615384615387</v>
      </c>
      <c r="AI23" s="97">
        <f ca="true">+IF(AND(ISNUMBER(OFFSET('Sanitation Data'!$F$11,0,10*ROW('Sanitation Data'!F17))),'Data Summary'!CX23="Yes"),OFFSET('Sanitation Data'!$F$11,0,10*ROW('Sanitation Data'!F17)),NA())</f>
        <v>90.170940170940156</v>
      </c>
      <c r="AJ23" s="97">
        <f ca="true">+IF(AND(ISNUMBER(OFFSET('Sanitation Data'!$F$12,0,10*ROW('Sanitation Data'!F17))),'Data Summary'!CY23="Yes"),OFFSET('Sanitation Data'!$F$12,0,10*ROW('Sanitation Data'!F17)),NA())</f>
        <v>85.470085470085479</v>
      </c>
      <c r="AK23" s="97" t="e">
        <f ca="true">+IF(AND(ISNUMBER(OFFSET('Sanitation Data'!$G$4,0,10*ROW('Sanitation Data'!G17))),'Data Summary'!CZ23="Yes"),100-OFFSET('Sanitation Data'!$G$4,0,10*ROW('Sanitation Data'!G17)),NA())</f>
        <v>#N/A</v>
      </c>
      <c r="AL23" s="97">
        <f ca="true">+IF(AND(ISNUMBER(OFFSET('Sanitation Data'!$G$6,0,10*ROW('Sanitation Data'!G17))),'Data Summary'!DA23="Yes"),OFFSET('Sanitation Data'!$G$6,0,10*ROW('Sanitation Data'!G17)),NA())</f>
        <v>97.701149425287355</v>
      </c>
      <c r="AM23" s="97">
        <f ca="true">+IF(AND(ISNUMBER(OFFSET('Sanitation Data'!$G$10,0,10*ROW('Sanitation Data'!G17))),'Data Summary'!DB23="Yes"),OFFSET('Sanitation Data'!$G$10,0,10*ROW('Sanitation Data'!G17)),NA())</f>
        <v>94.252873563218387</v>
      </c>
      <c r="AN23" s="97">
        <f ca="true">+IF(AND(ISNUMBER(OFFSET('Sanitation Data'!$G$11,0,10*ROW('Sanitation Data'!G17))),'Data Summary'!DC23="Yes"),OFFSET('Sanitation Data'!$G$11,0,10*ROW('Sanitation Data'!G17)),NA())</f>
        <v>93.678160919540232</v>
      </c>
      <c r="AO23" s="97">
        <f ca="true">+IF(AND(ISNUMBER(OFFSET('Sanitation Data'!$G$12,0,10*ROW('Sanitation Data'!G17))),'Data Summary'!DD23="Yes"),OFFSET('Sanitation Data'!$G$12,0,10*ROW('Sanitation Data'!G17)),NA())</f>
        <v>92.52873563218391</v>
      </c>
      <c r="AP23" s="97">
        <f ca="true">+IF(AND(ISNUMBER(OFFSET('Sanitation Data'!$H$4,0,10*ROW('Sanitation Data'!H17))),'Data Summary'!DE23="Yes"),100-OFFSET('Sanitation Data'!$H$4,0,10*ROW('Sanitation Data'!H17)),NA())</f>
        <v>99.92557677995535</v>
      </c>
      <c r="AQ23" s="97">
        <f ca="true">+IF(AND(ISNUMBER(OFFSET('Sanitation Data'!$H$6,0,10*ROW('Sanitation Data'!H17))),'Data Summary'!DF23="Yes"),OFFSET('Sanitation Data'!$H$6,0,10*ROW('Sanitation Data'!H17)),NA())</f>
        <v>96.750186058050105</v>
      </c>
      <c r="AR23" s="97">
        <f ca="true">+IF(AND(ISNUMBER(OFFSET('Sanitation Data'!$H$10,0,10*ROW('Sanitation Data'!H17))),'Data Summary'!DG23="Yes"),OFFSET('Sanitation Data'!$H$10,0,10*ROW('Sanitation Data'!H17)),NA())</f>
        <v>85.437856611262717</v>
      </c>
      <c r="AS23" s="97">
        <f ca="true">+IF(AND(ISNUMBER(OFFSET('Sanitation Data'!$H$11,0,10*ROW('Sanitation Data'!H17))),'Data Summary'!DH23="Yes"),OFFSET('Sanitation Data'!$H$11,0,10*ROW('Sanitation Data'!H17)),NA())</f>
        <v>82.535351029521209</v>
      </c>
      <c r="AT23" s="97">
        <f ca="true">+IF(AND(ISNUMBER(OFFSET('Sanitation Data'!$H$12,0,10*ROW('Sanitation Data'!H17))),'Data Summary'!DI23="Yes"),OFFSET('Sanitation Data'!$H$12,0,10*ROW('Sanitation Data'!H17)),NA())</f>
        <v>73.976680724386014</v>
      </c>
      <c r="AU23" s="97">
        <f ca="true">+IF(AND(ISNUMBER(OFFSET('Sanitation Data'!$I$4,0,10*ROW('Sanitation Data'!I17))),'Data Summary'!DJ23="Yes"),100-OFFSET('Sanitation Data'!$I$4,0,10*ROW('Sanitation Data'!I17)),NA())</f>
        <v>100</v>
      </c>
      <c r="AV23" s="97">
        <f ca="true">+IF(AND(ISNUMBER(OFFSET('Sanitation Data'!$I$6,0,10*ROW('Sanitation Data'!I17))),'Data Summary'!DK23="Yes"),OFFSET('Sanitation Data'!$I$6,0,10*ROW('Sanitation Data'!I17)),NA())</f>
        <v>96.340090090090087</v>
      </c>
      <c r="AW23" s="97">
        <f ca="true">+IF(AND(ISNUMBER(OFFSET('Sanitation Data'!$I$10,0,10*ROW('Sanitation Data'!I17))),'Data Summary'!DL23="Yes"),OFFSET('Sanitation Data'!$I$10,0,10*ROW('Sanitation Data'!I17)),NA())</f>
        <v>90.990990990990994</v>
      </c>
      <c r="AX23" s="97">
        <f ca="true">+IF(AND(ISNUMBER(OFFSET('Sanitation Data'!$I$11,0,10*ROW('Sanitation Data'!I17))),'Data Summary'!DM23="Yes"),OFFSET('Sanitation Data'!$I$11,0,10*ROW('Sanitation Data'!I17)),NA())</f>
        <v>92.792792792792795</v>
      </c>
      <c r="AY23" s="97">
        <f ca="true">+IF(AND(ISNUMBER(OFFSET('Sanitation Data'!$I$12,0,10*ROW('Sanitation Data'!I17))),'Data Summary'!DN23="Yes"),OFFSET('Sanitation Data'!$I$12,0,10*ROW('Sanitation Data'!I17)),NA())</f>
        <v>89.076576576576571</v>
      </c>
      <c r="AZ23" s="98">
        <f ca="true">+IF(AND(ISNUMBER(OFFSET('Hygiene Data'!$D$5,0,10*ROW('Hygiene Data'!D17))),'Data Summary'!DO23="Yes"),OFFSET('Hygiene Data'!$D$5,0,10*ROW('Hygiene Data'!D17)),NA())</f>
        <v>84.311800510504611</v>
      </c>
      <c r="BA23" s="98">
        <f ca="true">+IF(AND(ISNUMBER(OFFSET('Hygiene Data'!$D$7,0,10*ROW('Hygiene Data'!D17))),'Data Summary'!DP23="Yes"),OFFSET('Hygiene Data'!$D$7,0,10*ROW('Hygiene Data'!D17)),NA())</f>
        <v>80.031415668564691</v>
      </c>
      <c r="BB23" s="98" t="e">
        <f ca="true">+IF(AND(ISNUMBER(OFFSET('Hygiene Data'!$D$9,0,10*ROW('Hygiene Data'!D17))),'Data Summary'!DQ23="Yes"),OFFSET('Hygiene Data'!$D$9,0,10*ROW('Hygiene Data'!D17)),NA())</f>
        <v>#N/A</v>
      </c>
      <c r="BC23" s="98">
        <f ca="true">+IF(AND(ISNUMBER(OFFSET('Hygiene Data'!$E$5,0,10*ROW('Hygiene Data'!E17))),'Data Summary'!DR23="Yes"),OFFSET('Hygiene Data'!$E$5,0,10*ROW('Hygiene Data'!E17)),NA())</f>
        <v>79.84017435524882</v>
      </c>
      <c r="BD23" s="98">
        <f ca="true">+IF(AND(ISNUMBER(OFFSET('Hygiene Data'!$E$7,0,10*ROW('Hygiene Data'!E17))),'Data Summary'!DS23="Yes"),OFFSET('Hygiene Data'!$E$7,0,10*ROW('Hygiene Data'!E17)),NA())</f>
        <v>74.500544860152559</v>
      </c>
      <c r="BE23" s="98" t="e">
        <f ca="true">+IF(AND(ISNUMBER(OFFSET('Hygiene Data'!$E$9,0,10*ROW('Hygiene Data'!E17))),'Data Summary'!DT23="Yes"),OFFSET('Hygiene Data'!$E$9,0,10*ROW('Hygiene Data'!E17)),NA())</f>
        <v>#N/A</v>
      </c>
      <c r="BF23" s="98">
        <f ca="true">+IF(AND(ISNUMBER(OFFSET('Hygiene Data'!$F$5,0,10*ROW('Hygiene Data'!F17))),'Data Summary'!DU23="Yes"),OFFSET('Hygiene Data'!$F$5,0,10*ROW('Hygiene Data'!F17)),NA())</f>
        <v>89.572649572649567</v>
      </c>
      <c r="BG23" s="98">
        <f ca="true">+IF(AND(ISNUMBER(OFFSET('Hygiene Data'!$F$7,0,10*ROW('Hygiene Data'!F17))),'Data Summary'!DV23="Yes"),OFFSET('Hygiene Data'!$F$7,0,10*ROW('Hygiene Data'!F17)),NA())</f>
        <v>86.538461538461547</v>
      </c>
      <c r="BH23" s="98" t="e">
        <f ca="true">+IF(AND(ISNUMBER(OFFSET('Hygiene Data'!$F$9,0,10*ROW('Hygiene Data'!F17))),'Data Summary'!DW23="Yes"),OFFSET('Hygiene Data'!$F$9,0,10*ROW('Hygiene Data'!F17)),NA())</f>
        <v>#N/A</v>
      </c>
      <c r="BI23" s="98">
        <f ca="true">+IF(AND(ISNUMBER(OFFSET('Hygiene Data'!$G$5,0,10*ROW('Hygiene Data'!G17))),'Data Summary'!DX23="Yes"),OFFSET('Hygiene Data'!$G$5,0,10*ROW('Hygiene Data'!G17)),NA())</f>
        <v>91.379310344827587</v>
      </c>
      <c r="BJ23" s="98">
        <f ca="true">+IF(AND(ISNUMBER(OFFSET('Hygiene Data'!$G$7,0,10*ROW('Hygiene Data'!G17))),'Data Summary'!DY23="Yes"),OFFSET('Hygiene Data'!$G$7,0,10*ROW('Hygiene Data'!G17)),NA())</f>
        <v>91.379310344827587</v>
      </c>
      <c r="BK23" s="98" t="e">
        <f ca="true">+IF(AND(ISNUMBER(OFFSET('Hygiene Data'!$G$9,0,10*ROW('Hygiene Data'!G17))),'Data Summary'!DZ23="Yes"),OFFSET('Hygiene Data'!$G$9,0,10*ROW('Hygiene Data'!G17)),NA())</f>
        <v>#N/A</v>
      </c>
      <c r="BL23" s="98">
        <f ca="true">+IF(AND(ISNUMBER(OFFSET('Hygiene Data'!$H$5,0,10*ROW('Hygiene Data'!H17))),'Data Summary'!EA23="Yes"),OFFSET('Hygiene Data'!$H$5,0,10*ROW('Hygiene Data'!H17)),NA())</f>
        <v>82.460927809476559</v>
      </c>
      <c r="BM23" s="98">
        <f ca="true">+IF(AND(ISNUMBER(OFFSET('Hygiene Data'!$H$7,0,10*ROW('Hygiene Data'!H17))),'Data Summary'!EB23="Yes"),OFFSET('Hygiene Data'!$H$7,0,10*ROW('Hygiene Data'!H17)),NA())</f>
        <v>77.846688166708006</v>
      </c>
      <c r="BN23" s="98" t="e">
        <f ca="true">+IF(AND(ISNUMBER(OFFSET('Hygiene Data'!$H$9,0,10*ROW('Hygiene Data'!H17))),'Data Summary'!EC23="Yes"),OFFSET('Hygiene Data'!$H$9,0,10*ROW('Hygiene Data'!H17)),NA())</f>
        <v>#N/A</v>
      </c>
      <c r="BO23" s="98">
        <f ca="true">+IF(AND(ISNUMBER(OFFSET('Hygiene Data'!$I$5,0,10*ROW('Hygiene Data'!I17))),'Data Summary'!ED23="Yes"),OFFSET('Hygiene Data'!$I$5,0,10*ROW('Hygiene Data'!I17)),NA())</f>
        <v>91.328828828828833</v>
      </c>
      <c r="BP23" s="98">
        <f ca="true">+IF(AND(ISNUMBER(OFFSET('Hygiene Data'!$I$7,0,10*ROW('Hygiene Data'!I17))),'Data Summary'!EE23="Yes"),OFFSET('Hygiene Data'!$I$7,0,10*ROW('Hygiene Data'!I17)),NA())</f>
        <v>87.725225225225216</v>
      </c>
      <c r="BQ23" s="98" t="e">
        <f ca="true">+IF(AND(ISNUMBER(OFFSET('Hygiene Data'!$I$9,0,10*ROW('Hygiene Data'!I17))),'Data Summary'!EF23="Yes"),OFFSET('Hygiene Data'!$I$9,0,10*ROW('Hygiene Data'!I17)),NA())</f>
        <v>#N/A</v>
      </c>
    </row>
    <row xmlns:x14ac="http://schemas.microsoft.com/office/spreadsheetml/2009/9/ac" r="24" x14ac:dyDescent="0.2">
      <c r="A24" s="347" t="str">
        <f ca="true">+RIGHT('Data Summary'!A24,LEN('Data Summary'!A24)-9)</f>
        <v>UIS</v>
      </c>
      <c r="B24" s="36" t="str">
        <f ca="true">+IF(ISTEXT('Data Summary'!B24),'Data Summary'!B24,"")</f>
        <v>Other</v>
      </c>
      <c r="C24" s="346">
        <f ca="true">+VALUE('Data Summary'!C24)</f>
        <v>2018</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f ca="true">+IF(AND(ISNUMBER(OFFSET('Water Data'!$D$9,0,10*ROW('Water Data'!D18))),'Data Summary'!BU24="Yes"),OFFSET('Water Data'!$D$9,0,10*ROW('Water Data'!D18)),NA())</f>
        <v>81.819027981494358</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f ca="true">+IF(AND(ISNUMBER(OFFSET('Water Data'!$H$9,0,10*ROW('Water Data'!H18))),'Data Summary'!CG24="Yes"),OFFSET('Water Data'!$H$9,0,10*ROW('Water Data'!H18)),NA())</f>
        <v>82.87491</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f ca="true">+IF(AND(ISNUMBER(OFFSET('Water Data'!$I$9,0,10*ROW('Water Data'!I18))),'Data Summary'!CJ24="Yes"),OFFSET('Water Data'!$I$9,0,10*ROW('Water Data'!I18)),NA())</f>
        <v>77.025941926768866</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f ca="true">+IF(AND(ISNUMBER(OFFSET('Hygiene Data'!$D$9,0,10*ROW('Hygiene Data'!D18))),'Data Summary'!DQ24="Yes"),OFFSET('Hygiene Data'!$D$9,0,10*ROW('Hygiene Data'!D18)),NA())</f>
        <v>71.261174832122677</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f ca="true">+IF(AND(ISNUMBER(OFFSET('Hygiene Data'!$H$9,0,10*ROW('Hygiene Data'!H18))),'Data Summary'!EC24="Yes"),OFFSET('Hygiene Data'!$H$9,0,10*ROW('Hygiene Data'!H18)),NA())</f>
        <v>66.036829999999995</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f ca="true">+IF(AND(ISNUMBER(OFFSET('Hygiene Data'!$I$9,0,10*ROW('Hygiene Data'!I18))),'Data Summary'!EF24="Yes"),OFFSET('Hygiene Data'!$I$9,0,10*ROW('Hygiene Data'!I18)),NA())</f>
        <v>94.976641068931798</v>
      </c>
    </row>
    <row xmlns:x14ac="http://schemas.microsoft.com/office/spreadsheetml/2009/9/ac" r="25" x14ac:dyDescent="0.2">
      <c r="A25" s="347" t="str">
        <f ca="true">+RIGHT('Data Summary'!A25,LEN('Data Summary'!A25)-9)</f>
        <v>EMIS</v>
      </c>
      <c r="B25" s="36" t="str">
        <f ca="true">+IF(ISTEXT('Data Summary'!B25),'Data Summary'!B25,"")</f>
        <v>EMIS</v>
      </c>
      <c r="C25" s="346">
        <f ca="true">+VALUE('Data Summary'!C25)</f>
        <v>2019</v>
      </c>
      <c r="D25" s="96">
        <f ca="true">+IF(AND(ISNUMBER(OFFSET('Water Data'!$D$4,0,10*ROW('Water Data'!D19))),'Data Summary'!BS25="Yes"),100-OFFSET('Water Data'!$D$4,0,10*ROW('Water Data'!D19)),NA())</f>
        <v>99.960845732184808</v>
      </c>
      <c r="E25" s="96">
        <f ca="true">+IF(AND(ISNUMBER(OFFSET('Water Data'!$D$6,0,10*ROW('Water Data'!D19))),'Data Summary'!BT25="Yes"),OFFSET('Water Data'!$D$6,0,10*ROW('Water Data'!D19)),NA())</f>
        <v>93.461237274862967</v>
      </c>
      <c r="F25" s="96" t="e">
        <f ca="true">+IF(AND(ISNUMBER(OFFSET('Water Data'!$D$9,0,10*ROW('Water Data'!D19))),'Data Summary'!BU25="Yes"),OFFSET('Water Data'!$D$9,0,10*ROW('Water Data'!D19)),NA())</f>
        <v>#N/A</v>
      </c>
      <c r="G25" s="96">
        <f ca="true">+IF(AND(ISNUMBER(OFFSET('Water Data'!$E$4,0,10*ROW('Water Data'!E19))),'Data Summary'!BV25="Yes"),100-OFFSET('Water Data'!$E$4,0,10*ROW('Water Data'!E19)),NA())</f>
        <v>99.963675989829284</v>
      </c>
      <c r="H25" s="96">
        <f ca="true">+IF(AND(ISNUMBER(OFFSET('Water Data'!$E$6,0,10*ROW('Water Data'!E19))),'Data Summary'!BW25="Yes"),OFFSET('Water Data'!$E$6,0,10*ROW('Water Data'!E19)),NA())</f>
        <v>91.972393752270236</v>
      </c>
      <c r="I25" s="96" t="e">
        <f ca="true">+IF(AND(ISNUMBER(OFFSET('Water Data'!$E$9,0,10*ROW('Water Data'!E19))),'Data Summary'!BX25="Yes"),OFFSET('Water Data'!$E$9,0,10*ROW('Water Data'!E19)),NA())</f>
        <v>#N/A</v>
      </c>
      <c r="J25" s="96">
        <f ca="true">+IF(AND(ISNUMBER(OFFSET('Water Data'!$F$4,0,10*ROW('Water Data'!F19))),'Data Summary'!BY25="Yes"),100-OFFSET('Water Data'!$F$4,0,10*ROW('Water Data'!F19)),NA())</f>
        <v>99.957537154989382</v>
      </c>
      <c r="K25" s="96">
        <f ca="true">+IF(AND(ISNUMBER(OFFSET('Water Data'!$F$6,0,10*ROW('Water Data'!F19))),'Data Summary'!BZ25="Yes"),OFFSET('Water Data'!$F$6,0,10*ROW('Water Data'!F19)),NA())</f>
        <v>95.201698513800451</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f ca="true">+IF(AND(ISNUMBER(OFFSET('Water Data'!$G$6,0,10*ROW('Water Data'!G19))),'Data Summary'!CC25="Yes"),OFFSET('Water Data'!$G$6,0,10*ROW('Water Data'!G19)),NA())</f>
        <v>96.808510638297889</v>
      </c>
      <c r="O25" s="96" t="e">
        <f ca="true">+IF(AND(ISNUMBER(OFFSET('Water Data'!$G$9,0,10*ROW('Water Data'!G19))),'Data Summary'!CD25="Yes"),OFFSET('Water Data'!$G$9,0,10*ROW('Water Data'!G19)),NA())</f>
        <v>#N/A</v>
      </c>
      <c r="P25" s="96">
        <f ca="true">+IF(AND(ISNUMBER(OFFSET('Water Data'!$H$4,0,10*ROW('Water Data'!H19))),'Data Summary'!CE25="Yes"),100-OFFSET('Water Data'!$H$4,0,10*ROW('Water Data'!H19)),NA())</f>
        <v>99.950396825396822</v>
      </c>
      <c r="Q25" s="96">
        <f ca="true">+IF(AND(ISNUMBER(OFFSET('Water Data'!$H$6,0,10*ROW('Water Data'!H19))),'Data Summary'!CF25="Yes"),OFFSET('Water Data'!$H$6,0,10*ROW('Water Data'!H19)),NA())</f>
        <v>93.179563492063494</v>
      </c>
      <c r="R25" s="96" t="e">
        <f ca="true">+IF(AND(ISNUMBER(OFFSET('Water Data'!$H$9,0,10*ROW('Water Data'!H19))),'Data Summary'!CG25="Yes"),OFFSET('Water Data'!$H$9,0,10*ROW('Water Data'!H19)),NA())</f>
        <v>#N/A</v>
      </c>
      <c r="S25" s="96">
        <f ca="true">+IF(AND(ISNUMBER(OFFSET('Water Data'!$I$4,0,10*ROW('Water Data'!I19))),'Data Summary'!CH25="Yes"),100-OFFSET('Water Data'!$I$4,0,10*ROW('Water Data'!I19)),NA())</f>
        <v>100</v>
      </c>
      <c r="T25" s="96">
        <f ca="true">+IF(AND(ISNUMBER(OFFSET('Water Data'!$I$6,0,10*ROW('Water Data'!I19))),'Data Summary'!CI25="Yes"),OFFSET('Water Data'!$I$6,0,10*ROW('Water Data'!I19)),NA())</f>
        <v>94.031531531531527</v>
      </c>
      <c r="U25" s="96" t="e">
        <f ca="true">+IF(AND(ISNUMBER(OFFSET('Water Data'!$I$9,0,10*ROW('Water Data'!I19))),'Data Summary'!CJ25="Yes"),OFFSET('Water Data'!$I$9,0,10*ROW('Water Data'!I19)),NA())</f>
        <v>#N/A</v>
      </c>
      <c r="V25" s="97">
        <f ca="true">+IF(AND(ISNUMBER(OFFSET('Sanitation Data'!$D$4,0,10*ROW('Sanitation Data'!D19))),'Data Summary'!CK25="Yes"),100-OFFSET('Sanitation Data'!$D$4,0,10*ROW('Sanitation Data'!D19)),NA())</f>
        <v>99.960845732184808</v>
      </c>
      <c r="W25" s="97">
        <f ca="true">+IF(AND(ISNUMBER(OFFSET('Sanitation Data'!$D$6,0,10*ROW('Sanitation Data'!D19))),'Data Summary'!CL25="Yes"),OFFSET('Sanitation Data'!$D$6,0,10*ROW('Sanitation Data'!D19)),NA())</f>
        <v>96.329287392325753</v>
      </c>
      <c r="X25" s="97">
        <f ca="true">+IF(AND(ISNUMBER(OFFSET('Sanitation Data'!$D$10,0,10*ROW('Sanitation Data'!D19))),'Data Summary'!CM25="Yes"),OFFSET('Sanitation Data'!$D$10,0,10*ROW('Sanitation Data'!D19)),NA())</f>
        <v>89.036805011746267</v>
      </c>
      <c r="Y25" s="97">
        <f ca="true">+IF(AND(ISNUMBER(OFFSET('Sanitation Data'!$D$11,0,10*ROW('Sanitation Data'!D19))),'Data Summary'!CN25="Yes"),OFFSET('Sanitation Data'!$D$11,0,10*ROW('Sanitation Data'!D19)),NA())</f>
        <v>88.351605324980426</v>
      </c>
      <c r="Z25" s="97">
        <f ca="true">+IF(AND(ISNUMBER(OFFSET('Sanitation Data'!$D$12,0,10*ROW('Sanitation Data'!D19))),'Data Summary'!CO25="Yes"),OFFSET('Sanitation Data'!$D$12,0,10*ROW('Sanitation Data'!D19)),NA())</f>
        <v>80.599060297572436</v>
      </c>
      <c r="AA25" s="97">
        <f ca="true">+IF(AND(ISNUMBER(OFFSET('Sanitation Data'!$E$4,0,10*ROW('Sanitation Data'!E19))),'Data Summary'!CP25="Yes"),100-OFFSET('Sanitation Data'!$E$4,0,10*ROW('Sanitation Data'!E19)),NA())</f>
        <v>99.927351979658553</v>
      </c>
      <c r="AB25" s="97">
        <f ca="true">+IF(AND(ISNUMBER(OFFSET('Sanitation Data'!$E$6,0,10*ROW('Sanitation Data'!E19))),'Data Summary'!CQ25="Yes"),OFFSET('Sanitation Data'!$E$6,0,10*ROW('Sanitation Data'!E19)),NA())</f>
        <v>96.458409008354508</v>
      </c>
      <c r="AC25" s="97">
        <f ca="true">+IF(AND(ISNUMBER(OFFSET('Sanitation Data'!$E$10,0,10*ROW('Sanitation Data'!E19))),'Data Summary'!CR25="Yes"),OFFSET('Sanitation Data'!$E$10,0,10*ROW('Sanitation Data'!E19)),NA())</f>
        <v>86.996004358881223</v>
      </c>
      <c r="AD25" s="97">
        <f ca="true">+IF(AND(ISNUMBER(OFFSET('Sanitation Data'!$E$11,0,10*ROW('Sanitation Data'!E19))),'Data Summary'!CS25="Yes"),OFFSET('Sanitation Data'!$E$11,0,10*ROW('Sanitation Data'!E19)),NA())</f>
        <v>84.816563748637847</v>
      </c>
      <c r="AE25" s="97">
        <f ca="true">+IF(AND(ISNUMBER(OFFSET('Sanitation Data'!$E$12,0,10*ROW('Sanitation Data'!E19))),'Data Summary'!CT25="Yes"),OFFSET('Sanitation Data'!$E$12,0,10*ROW('Sanitation Data'!E19)),NA())</f>
        <v>74.536868870323275</v>
      </c>
      <c r="AF25" s="97">
        <f ca="true">+IF(AND(ISNUMBER(OFFSET('Sanitation Data'!$F$4,0,10*ROW('Sanitation Data'!F19))),'Data Summary'!CU25="Yes"),100-OFFSET('Sanitation Data'!$F$4,0,10*ROW('Sanitation Data'!F19)),NA())</f>
        <v>100</v>
      </c>
      <c r="AG25" s="97">
        <f ca="true">+IF(AND(ISNUMBER(OFFSET('Sanitation Data'!$F$6,0,10*ROW('Sanitation Data'!F19))),'Data Summary'!CV25="Yes"),OFFSET('Sanitation Data'!$F$6,0,10*ROW('Sanitation Data'!F19)),NA())</f>
        <v>96.178343949044603</v>
      </c>
      <c r="AH25" s="97">
        <f ca="true">+IF(AND(ISNUMBER(OFFSET('Sanitation Data'!$F$10,0,10*ROW('Sanitation Data'!F19))),'Data Summary'!CW25="Yes"),OFFSET('Sanitation Data'!$F$10,0,10*ROW('Sanitation Data'!F19)),NA())</f>
        <v>91.42250530785563</v>
      </c>
      <c r="AI25" s="97">
        <f ca="true">+IF(AND(ISNUMBER(OFFSET('Sanitation Data'!$F$11,0,10*ROW('Sanitation Data'!F19))),'Data Summary'!CX25="Yes"),OFFSET('Sanitation Data'!$F$11,0,10*ROW('Sanitation Data'!F19)),NA())</f>
        <v>92.484076433121018</v>
      </c>
      <c r="AJ25" s="97">
        <f ca="true">+IF(AND(ISNUMBER(OFFSET('Sanitation Data'!$F$12,0,10*ROW('Sanitation Data'!F19))),'Data Summary'!CY25="Yes"),OFFSET('Sanitation Data'!$F$12,0,10*ROW('Sanitation Data'!F19)),NA())</f>
        <v>87.685774946921441</v>
      </c>
      <c r="AK25" s="97" t="e">
        <f ca="true">+IF(AND(ISNUMBER(OFFSET('Sanitation Data'!$G$4,0,10*ROW('Sanitation Data'!G19))),'Data Summary'!CZ25="Yes"),100-OFFSET('Sanitation Data'!$G$4,0,10*ROW('Sanitation Data'!G19)),NA())</f>
        <v>#N/A</v>
      </c>
      <c r="AL25" s="97">
        <f ca="true">+IF(AND(ISNUMBER(OFFSET('Sanitation Data'!$G$6,0,10*ROW('Sanitation Data'!G19))),'Data Summary'!DA25="Yes"),OFFSET('Sanitation Data'!$G$6,0,10*ROW('Sanitation Data'!G19)),NA())</f>
        <v>96.276595744680861</v>
      </c>
      <c r="AM25" s="97">
        <f ca="true">+IF(AND(ISNUMBER(OFFSET('Sanitation Data'!$G$10,0,10*ROW('Sanitation Data'!G19))),'Data Summary'!DB25="Yes"),OFFSET('Sanitation Data'!$G$10,0,10*ROW('Sanitation Data'!G19)),NA())</f>
        <v>96.808510638297875</v>
      </c>
      <c r="AN25" s="97">
        <f ca="true">+IF(AND(ISNUMBER(OFFSET('Sanitation Data'!$G$11,0,10*ROW('Sanitation Data'!G19))),'Data Summary'!DC25="Yes"),OFFSET('Sanitation Data'!$G$11,0,10*ROW('Sanitation Data'!G19)),NA())</f>
        <v>95.744680851063833</v>
      </c>
      <c r="AO25" s="97">
        <f ca="true">+IF(AND(ISNUMBER(OFFSET('Sanitation Data'!$G$12,0,10*ROW('Sanitation Data'!G19))),'Data Summary'!DD25="Yes"),OFFSET('Sanitation Data'!$G$12,0,10*ROW('Sanitation Data'!G19)),NA())</f>
        <v>94.680851063829792</v>
      </c>
      <c r="AP25" s="97">
        <f ca="true">+IF(AND(ISNUMBER(OFFSET('Sanitation Data'!$H$4,0,10*ROW('Sanitation Data'!H19))),'Data Summary'!DE25="Yes"),100-OFFSET('Sanitation Data'!$H$4,0,10*ROW('Sanitation Data'!H19)),NA())</f>
        <v>99.950396825396822</v>
      </c>
      <c r="AQ25" s="97">
        <f ca="true">+IF(AND(ISNUMBER(OFFSET('Sanitation Data'!$H$6,0,10*ROW('Sanitation Data'!H19))),'Data Summary'!DF25="Yes"),OFFSET('Sanitation Data'!$H$6,0,10*ROW('Sanitation Data'!H19)),NA())</f>
        <v>96.651785714285722</v>
      </c>
      <c r="AR25" s="97">
        <f ca="true">+IF(AND(ISNUMBER(OFFSET('Sanitation Data'!$H$10,0,10*ROW('Sanitation Data'!H19))),'Data Summary'!DG25="Yes"),OFFSET('Sanitation Data'!$H$10,0,10*ROW('Sanitation Data'!H19)),NA())</f>
        <v>88.293650793650784</v>
      </c>
      <c r="AS25" s="97">
        <f ca="true">+IF(AND(ISNUMBER(OFFSET('Sanitation Data'!$H$11,0,10*ROW('Sanitation Data'!H19))),'Data Summary'!DH25="Yes"),OFFSET('Sanitation Data'!$H$11,0,10*ROW('Sanitation Data'!H19)),NA())</f>
        <v>86.656746031746039</v>
      </c>
      <c r="AT25" s="97">
        <f ca="true">+IF(AND(ISNUMBER(OFFSET('Sanitation Data'!$H$12,0,10*ROW('Sanitation Data'!H19))),'Data Summary'!DI25="Yes"),OFFSET('Sanitation Data'!$H$12,0,10*ROW('Sanitation Data'!H19)),NA())</f>
        <v>77.876984126984127</v>
      </c>
      <c r="AU25" s="97">
        <f ca="true">+IF(AND(ISNUMBER(OFFSET('Sanitation Data'!$I$4,0,10*ROW('Sanitation Data'!I19))),'Data Summary'!DJ25="Yes"),100-OFFSET('Sanitation Data'!$I$4,0,10*ROW('Sanitation Data'!I19)),NA())</f>
        <v>100</v>
      </c>
      <c r="AV25" s="97">
        <f ca="true">+IF(AND(ISNUMBER(OFFSET('Sanitation Data'!$I$6,0,10*ROW('Sanitation Data'!I19))),'Data Summary'!DK25="Yes"),OFFSET('Sanitation Data'!$I$6,0,10*ROW('Sanitation Data'!I19)),NA())</f>
        <v>94.876126126126124</v>
      </c>
      <c r="AW25" s="97">
        <f ca="true">+IF(AND(ISNUMBER(OFFSET('Sanitation Data'!$I$10,0,10*ROW('Sanitation Data'!I19))),'Data Summary'!DL25="Yes"),OFFSET('Sanitation Data'!$I$10,0,10*ROW('Sanitation Data'!I19)),NA())</f>
        <v>90.765765765765778</v>
      </c>
      <c r="AX25" s="97">
        <f ca="true">+IF(AND(ISNUMBER(OFFSET('Sanitation Data'!$I$11,0,10*ROW('Sanitation Data'!I19))),'Data Summary'!DM25="Yes"),OFFSET('Sanitation Data'!$I$11,0,10*ROW('Sanitation Data'!I19)),NA())</f>
        <v>94.481981981981974</v>
      </c>
      <c r="AY25" s="97">
        <f ca="true">+IF(AND(ISNUMBER(OFFSET('Sanitation Data'!$I$12,0,10*ROW('Sanitation Data'!I19))),'Data Summary'!DN25="Yes"),OFFSET('Sanitation Data'!$I$12,0,10*ROW('Sanitation Data'!I19)),NA())</f>
        <v>89.977477477477478</v>
      </c>
      <c r="AZ25" s="98">
        <f ca="true">+IF(AND(ISNUMBER(OFFSET('Hygiene Data'!$D$5,0,10*ROW('Hygiene Data'!D19))),'Data Summary'!DO25="Yes"),OFFSET('Hygiene Data'!$D$5,0,10*ROW('Hygiene Data'!D19)),NA())</f>
        <v>82.772122161315579</v>
      </c>
      <c r="BA25" s="98">
        <f ca="true">+IF(AND(ISNUMBER(OFFSET('Hygiene Data'!$D$7,0,10*ROW('Hygiene Data'!D19))),'Data Summary'!DP25="Yes"),OFFSET('Hygiene Data'!$D$7,0,10*ROW('Hygiene Data'!D19)),NA())</f>
        <v>78.582615505090061</v>
      </c>
      <c r="BB25" s="98" t="e">
        <f ca="true">+IF(AND(ISNUMBER(OFFSET('Hygiene Data'!$D$9,0,10*ROW('Hygiene Data'!D19))),'Data Summary'!DQ25="Yes"),OFFSET('Hygiene Data'!$D$9,0,10*ROW('Hygiene Data'!D19)),NA())</f>
        <v>#N/A</v>
      </c>
      <c r="BC25" s="98">
        <f ca="true">+IF(AND(ISNUMBER(OFFSET('Hygiene Data'!$E$5,0,10*ROW('Hygiene Data'!E19))),'Data Summary'!DR25="Yes"),OFFSET('Hygiene Data'!$E$5,0,10*ROW('Hygiene Data'!E19)),NA())</f>
        <v>78.532509989102792</v>
      </c>
      <c r="BD25" s="98">
        <f ca="true">+IF(AND(ISNUMBER(OFFSET('Hygiene Data'!$E$7,0,10*ROW('Hygiene Data'!E19))),'Data Summary'!DS25="Yes"),OFFSET('Hygiene Data'!$E$7,0,10*ROW('Hygiene Data'!E19)),NA())</f>
        <v>73.338176534689424</v>
      </c>
      <c r="BE25" s="98" t="e">
        <f ca="true">+IF(AND(ISNUMBER(OFFSET('Hygiene Data'!$E$9,0,10*ROW('Hygiene Data'!E19))),'Data Summary'!DT25="Yes"),OFFSET('Hygiene Data'!$E$9,0,10*ROW('Hygiene Data'!E19)),NA())</f>
        <v>#N/A</v>
      </c>
      <c r="BF25" s="98">
        <f ca="true">+IF(AND(ISNUMBER(OFFSET('Hygiene Data'!$F$5,0,10*ROW('Hygiene Data'!F19))),'Data Summary'!DU25="Yes"),OFFSET('Hygiene Data'!$F$5,0,10*ROW('Hygiene Data'!F19)),NA())</f>
        <v>87.72823779193206</v>
      </c>
      <c r="BG25" s="98">
        <f ca="true">+IF(AND(ISNUMBER(OFFSET('Hygiene Data'!$F$7,0,10*ROW('Hygiene Data'!F19))),'Data Summary'!DV25="Yes"),OFFSET('Hygiene Data'!$F$7,0,10*ROW('Hygiene Data'!F19)),NA())</f>
        <v>84.713375796178354</v>
      </c>
      <c r="BH25" s="98" t="e">
        <f ca="true">+IF(AND(ISNUMBER(OFFSET('Hygiene Data'!$F$9,0,10*ROW('Hygiene Data'!F19))),'Data Summary'!DW25="Yes"),OFFSET('Hygiene Data'!$F$9,0,10*ROW('Hygiene Data'!F19)),NA())</f>
        <v>#N/A</v>
      </c>
      <c r="BI25" s="98">
        <f ca="true">+IF(AND(ISNUMBER(OFFSET('Hygiene Data'!$G$5,0,10*ROW('Hygiene Data'!G19))),'Data Summary'!DX25="Yes"),OFFSET('Hygiene Data'!$G$5,0,10*ROW('Hygiene Data'!G19)),NA())</f>
        <v>92.021276595744681</v>
      </c>
      <c r="BJ25" s="98">
        <f ca="true">+IF(AND(ISNUMBER(OFFSET('Hygiene Data'!$G$7,0,10*ROW('Hygiene Data'!G19))),'Data Summary'!DY25="Yes"),OFFSET('Hygiene Data'!$G$7,0,10*ROW('Hygiene Data'!G19)),NA())</f>
        <v>90.957446808510639</v>
      </c>
      <c r="BK25" s="98" t="e">
        <f ca="true">+IF(AND(ISNUMBER(OFFSET('Hygiene Data'!$G$9,0,10*ROW('Hygiene Data'!G19))),'Data Summary'!DZ25="Yes"),OFFSET('Hygiene Data'!$G$9,0,10*ROW('Hygiene Data'!G19)),NA())</f>
        <v>#N/A</v>
      </c>
      <c r="BL25" s="98">
        <f ca="true">+IF(AND(ISNUMBER(OFFSET('Hygiene Data'!$H$5,0,10*ROW('Hygiene Data'!H19))),'Data Summary'!EA25="Yes"),OFFSET('Hygiene Data'!$H$5,0,10*ROW('Hygiene Data'!H19)),NA())</f>
        <v>81.026785714285708</v>
      </c>
      <c r="BM25" s="98">
        <f ca="true">+IF(AND(ISNUMBER(OFFSET('Hygiene Data'!$H$7,0,10*ROW('Hygiene Data'!H19))),'Data Summary'!EB25="Yes"),OFFSET('Hygiene Data'!$H$7,0,10*ROW('Hygiene Data'!H19)),NA())</f>
        <v>76.686507936507937</v>
      </c>
      <c r="BN25" s="98" t="e">
        <f ca="true">+IF(AND(ISNUMBER(OFFSET('Hygiene Data'!$H$9,0,10*ROW('Hygiene Data'!H19))),'Data Summary'!EC25="Yes"),OFFSET('Hygiene Data'!$H$9,0,10*ROW('Hygiene Data'!H19)),NA())</f>
        <v>#N/A</v>
      </c>
      <c r="BO25" s="98">
        <f ca="true">+IF(AND(ISNUMBER(OFFSET('Hygiene Data'!$I$5,0,10*ROW('Hygiene Data'!I19))),'Data Summary'!ED25="Yes"),OFFSET('Hygiene Data'!$I$5,0,10*ROW('Hygiene Data'!I19)),NA())</f>
        <v>88.738738738738746</v>
      </c>
      <c r="BP25" s="98">
        <f ca="true">+IF(AND(ISNUMBER(OFFSET('Hygiene Data'!$I$7,0,10*ROW('Hygiene Data'!I19))),'Data Summary'!EE25="Yes"),OFFSET('Hygiene Data'!$I$7,0,10*ROW('Hygiene Data'!I19)),NA())</f>
        <v>84.572072072072075</v>
      </c>
      <c r="BQ25" s="98" t="e">
        <f ca="true">+IF(AND(ISNUMBER(OFFSET('Hygiene Data'!$I$9,0,10*ROW('Hygiene Data'!I19))),'Data Summary'!EF25="Yes"),OFFSET('Hygiene Data'!$I$9,0,10*ROW('Hygiene Data'!I19)),NA())</f>
        <v>#N/A</v>
      </c>
    </row>
    <row xmlns:x14ac="http://schemas.microsoft.com/office/spreadsheetml/2009/9/ac" r="26" x14ac:dyDescent="0.2">
      <c r="A26" s="347" t="str">
        <f ca="true">+RIGHT('Data Summary'!A26,LEN('Data Summary'!A26)-9)</f>
        <v>UIS</v>
      </c>
      <c r="B26" s="36" t="str">
        <f ca="true">+IF(ISTEXT('Data Summary'!B26),'Data Summary'!B26,"")</f>
        <v>Other</v>
      </c>
      <c r="C26" s="346">
        <f ca="true">+VALUE('Data Summary'!C26)</f>
        <v>2019</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f ca="true">+IF(AND(ISNUMBER(OFFSET('Hygiene Data'!$D$9,0,10*ROW('Hygiene Data'!D20))),'Data Summary'!DQ26="Yes"),OFFSET('Hygiene Data'!$D$9,0,10*ROW('Hygiene Data'!D20)),NA())</f>
        <v>83.173599410934074</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f ca="true">+IF(AND(ISNUMBER(OFFSET('Hygiene Data'!$H$9,0,10*ROW('Hygiene Data'!H20))),'Data Summary'!EC26="Yes"),OFFSET('Hygiene Data'!$H$9,0,10*ROW('Hygiene Data'!H20)),NA())</f>
        <v>84.812579999999997</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f ca="true">+IF(AND(ISNUMBER(OFFSET('Hygiene Data'!$I$9,0,10*ROW('Hygiene Data'!I20))),'Data Summary'!EF26="Yes"),OFFSET('Hygiene Data'!$I$9,0,10*ROW('Hygiene Data'!I20)),NA())</f>
        <v>75.731741601121229</v>
      </c>
    </row>
    <row xmlns:x14ac="http://schemas.microsoft.com/office/spreadsheetml/2009/9/ac" r="27" x14ac:dyDescent="0.2">
      <c r="A27" s="347" t="str">
        <f ca="true">+RIGHT('Data Summary'!A27,LEN('Data Summary'!A27)-9)</f>
        <v>LLECE</v>
      </c>
      <c r="B27" s="36" t="str">
        <f ca="true">+IF(ISTEXT('Data Summary'!B27),'Data Summary'!B27,"")</f>
        <v>Survey</v>
      </c>
      <c r="C27" s="346">
        <f ca="true">+VALUE('Data Summary'!C27)</f>
        <v>2019</v>
      </c>
      <c r="D27" s="96" t="e">
        <f ca="true">+IF(AND(ISNUMBER(OFFSET('Water Data'!$D$4,0,10*ROW('Water Data'!D21))),'Data Summary'!BS27="Yes"),100-OFFSET('Water Data'!$D$4,0,10*ROW('Water Data'!D21)),NA())</f>
        <v>#N/A</v>
      </c>
      <c r="E27" s="96">
        <f ca="true">+IF(AND(ISNUMBER(OFFSET('Water Data'!$D$6,0,10*ROW('Water Data'!D21))),'Data Summary'!BT27="Yes"),OFFSET('Water Data'!$D$6,0,10*ROW('Water Data'!D21)),NA())</f>
        <v>95.673076923076934</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f ca="true">+IF(AND(ISNUMBER(OFFSET('Water Data'!$E$6,0,10*ROW('Water Data'!E21))),'Data Summary'!BW27="Yes"),OFFSET('Water Data'!$E$6,0,10*ROW('Water Data'!E21)),NA())</f>
        <v>99.324324324324323</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f ca="true">+IF(AND(ISNUMBER(OFFSET('Water Data'!$F$6,0,10*ROW('Water Data'!F21))),'Data Summary'!BZ27="Yes"),OFFSET('Water Data'!$F$6,0,10*ROW('Water Data'!F21)),NA())</f>
        <v>86.666666666666671</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f ca="true">+IF(AND(ISNUMBER(OFFSET('Water Data'!$H$6,0,10*ROW('Water Data'!H21))),'Data Summary'!CF27="Yes"),OFFSET('Water Data'!$H$6,0,10*ROW('Water Data'!H21)),NA())</f>
        <v>95.673076923076934</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f ca="true">+IF(AND(ISNUMBER(OFFSET('Water Data'!$I$6,0,10*ROW('Water Data'!I21))),'Data Summary'!CI27="Yes"),OFFSET('Water Data'!$I$6,0,10*ROW('Water Data'!I21)),NA())</f>
        <v>93.75</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f ca="true">+IF(AND(ISNUMBER(OFFSET('Sanitation Data'!$D$10,0,10*ROW('Sanitation Data'!D21))),'Data Summary'!CM27="Yes"),OFFSET('Sanitation Data'!$D$10,0,10*ROW('Sanitation Data'!D21)),NA())</f>
        <v>90.77669902912622</v>
      </c>
      <c r="Y27" s="97" t="e">
        <f ca="true">+IF(AND(ISNUMBER(OFFSET('Sanitation Data'!$D$11,0,10*ROW('Sanitation Data'!D21))),'Data Summary'!CN27="Yes"),OFFSET('Sanitation Data'!$D$11,0,10*ROW('Sanitation Data'!D21)),NA())</f>
        <v>#N/A</v>
      </c>
      <c r="Z27" s="97">
        <f ca="true">+IF(AND(ISNUMBER(OFFSET('Sanitation Data'!$D$12,0,10*ROW('Sanitation Data'!D21))),'Data Summary'!CO27="Yes"),OFFSET('Sanitation Data'!$D$12,0,10*ROW('Sanitation Data'!D21)),NA())</f>
        <v>90.77669902912622</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f ca="true">+IF(AND(ISNUMBER(OFFSET('Sanitation Data'!$E$10,0,10*ROW('Sanitation Data'!E21))),'Data Summary'!CR27="Yes"),OFFSET('Sanitation Data'!$E$10,0,10*ROW('Sanitation Data'!E21)),NA())</f>
        <v>91.891891891891902</v>
      </c>
      <c r="AD27" s="97" t="e">
        <f ca="true">+IF(AND(ISNUMBER(OFFSET('Sanitation Data'!$E$11,0,10*ROW('Sanitation Data'!E21))),'Data Summary'!CS27="Yes"),OFFSET('Sanitation Data'!$E$11,0,10*ROW('Sanitation Data'!E21)),NA())</f>
        <v>#N/A</v>
      </c>
      <c r="AE27" s="97">
        <f ca="true">+IF(AND(ISNUMBER(OFFSET('Sanitation Data'!$E$12,0,10*ROW('Sanitation Data'!E21))),'Data Summary'!CT27="Yes"),OFFSET('Sanitation Data'!$E$12,0,10*ROW('Sanitation Data'!E21)),NA())</f>
        <v>91.891891891891902</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f ca="true">+IF(AND(ISNUMBER(OFFSET('Sanitation Data'!$F$10,0,10*ROW('Sanitation Data'!F21))),'Data Summary'!CW27="Yes"),OFFSET('Sanitation Data'!$F$10,0,10*ROW('Sanitation Data'!F21)),NA())</f>
        <v>87.931034482758619</v>
      </c>
      <c r="AI27" s="97" t="e">
        <f ca="true">+IF(AND(ISNUMBER(OFFSET('Sanitation Data'!$F$11,0,10*ROW('Sanitation Data'!F21))),'Data Summary'!CX27="Yes"),OFFSET('Sanitation Data'!$F$11,0,10*ROW('Sanitation Data'!F21)),NA())</f>
        <v>#N/A</v>
      </c>
      <c r="AJ27" s="97">
        <f ca="true">+IF(AND(ISNUMBER(OFFSET('Sanitation Data'!$F$12,0,10*ROW('Sanitation Data'!F21))),'Data Summary'!CY27="Yes"),OFFSET('Sanitation Data'!$F$12,0,10*ROW('Sanitation Data'!F21)),NA())</f>
        <v>87.931034482758619</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f ca="true">+IF(AND(ISNUMBER(OFFSET('Sanitation Data'!$H$10,0,10*ROW('Sanitation Data'!H21))),'Data Summary'!DG27="Yes"),OFFSET('Sanitation Data'!$H$10,0,10*ROW('Sanitation Data'!H21)),NA())</f>
        <v>90.77669902912622</v>
      </c>
      <c r="AS27" s="97" t="e">
        <f ca="true">+IF(AND(ISNUMBER(OFFSET('Sanitation Data'!$H$11,0,10*ROW('Sanitation Data'!H21))),'Data Summary'!DH27="Yes"),OFFSET('Sanitation Data'!$H$11,0,10*ROW('Sanitation Data'!H21)),NA())</f>
        <v>#N/A</v>
      </c>
      <c r="AT27" s="97">
        <f ca="true">+IF(AND(ISNUMBER(OFFSET('Sanitation Data'!$H$12,0,10*ROW('Sanitation Data'!H21))),'Data Summary'!DI27="Yes"),OFFSET('Sanitation Data'!$H$12,0,10*ROW('Sanitation Data'!H21)),NA())</f>
        <v>90.77669902912622</v>
      </c>
      <c r="AU27" s="97" t="e">
        <f ca="true">+IF(AND(ISNUMBER(OFFSET('Sanitation Data'!$I$4,0,10*ROW('Sanitation Data'!I21))),'Data Summary'!DJ27="Yes"),100-OFFSET('Sanitation Data'!$I$4,0,10*ROW('Sanitation Data'!I21)),NA())</f>
        <v>#N/A</v>
      </c>
      <c r="AV27" s="97">
        <f ca="true">+IF(AND(ISNUMBER(OFFSET('Sanitation Data'!$I$6,0,10*ROW('Sanitation Data'!I21))),'Data Summary'!DK27="Yes"),OFFSET('Sanitation Data'!$I$6,0,10*ROW('Sanitation Data'!I21)),NA())</f>
        <v>100</v>
      </c>
      <c r="AW27" s="97">
        <f ca="true">+IF(AND(ISNUMBER(OFFSET('Sanitation Data'!$I$10,0,10*ROW('Sanitation Data'!I21))),'Data Summary'!DL27="Yes"),OFFSET('Sanitation Data'!$I$10,0,10*ROW('Sanitation Data'!I21)),NA())</f>
        <v>96.875</v>
      </c>
      <c r="AX27" s="97" t="e">
        <f ca="true">+IF(AND(ISNUMBER(OFFSET('Sanitation Data'!$I$11,0,10*ROW('Sanitation Data'!I21))),'Data Summary'!DM27="Yes"),OFFSET('Sanitation Data'!$I$11,0,10*ROW('Sanitation Data'!I21)),NA())</f>
        <v>#N/A</v>
      </c>
      <c r="AY27" s="97">
        <f ca="true">+IF(AND(ISNUMBER(OFFSET('Sanitation Data'!$I$12,0,10*ROW('Sanitation Data'!I21))),'Data Summary'!DN27="Yes"),OFFSET('Sanitation Data'!$I$12,0,10*ROW('Sanitation Data'!I21)),NA())</f>
        <v>96.875</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47" t="str">
        <f ca="true">+RIGHT('Data Summary'!A28,LEN('Data Summary'!A28)-9)</f>
        <v>EMIS</v>
      </c>
      <c r="B28" s="36" t="str">
        <f ca="true">+IF(ISTEXT('Data Summary'!B28),'Data Summary'!B28,"")</f>
        <v>EMIS</v>
      </c>
      <c r="C28" s="346">
        <f ca="true">+VALUE('Data Summary'!C28)</f>
        <v>2020</v>
      </c>
      <c r="D28" s="96">
        <f ca="true">+IF(AND(ISNUMBER(OFFSET('Water Data'!$D$4,0,10*ROW('Water Data'!D22))),'Data Summary'!BS28="Yes"),100-OFFSET('Water Data'!$D$4,0,10*ROW('Water Data'!D22)),NA())</f>
        <v>100</v>
      </c>
      <c r="E28" s="96">
        <f ca="true">+IF(AND(ISNUMBER(OFFSET('Water Data'!$D$6,0,10*ROW('Water Data'!D22))),'Data Summary'!BT28="Yes"),OFFSET('Water Data'!$D$6,0,10*ROW('Water Data'!D22)),NA())</f>
        <v>91.485647788983698</v>
      </c>
      <c r="F28" s="96" t="e">
        <f ca="true">+IF(AND(ISNUMBER(OFFSET('Water Data'!$D$9,0,10*ROW('Water Data'!D22))),'Data Summary'!BU28="Yes"),OFFSET('Water Data'!$D$9,0,10*ROW('Water Data'!D22)),NA())</f>
        <v>#N/A</v>
      </c>
      <c r="G28" s="96">
        <f ca="true">+IF(AND(ISNUMBER(OFFSET('Water Data'!$E$4,0,10*ROW('Water Data'!E22))),'Data Summary'!BV28="Yes"),100-OFFSET('Water Data'!$E$4,0,10*ROW('Water Data'!E22)),NA())</f>
        <v>100</v>
      </c>
      <c r="H28" s="96">
        <f ca="true">+IF(AND(ISNUMBER(OFFSET('Water Data'!$E$6,0,10*ROW('Water Data'!E22))),'Data Summary'!BW28="Yes"),OFFSET('Water Data'!$E$6,0,10*ROW('Water Data'!E22)),NA())</f>
        <v>88.467126770795488</v>
      </c>
      <c r="I28" s="96" t="e">
        <f ca="true">+IF(AND(ISNUMBER(OFFSET('Water Data'!$E$9,0,10*ROW('Water Data'!E22))),'Data Summary'!BX28="Yes"),OFFSET('Water Data'!$E$9,0,10*ROW('Water Data'!E22)),NA())</f>
        <v>#N/A</v>
      </c>
      <c r="J28" s="96">
        <f ca="true">+IF(AND(ISNUMBER(OFFSET('Water Data'!$F$4,0,10*ROW('Water Data'!F22))),'Data Summary'!BY28="Yes"),100-OFFSET('Water Data'!$F$4,0,10*ROW('Water Data'!F22)),NA())</f>
        <v>100</v>
      </c>
      <c r="K28" s="96">
        <f ca="true">+IF(AND(ISNUMBER(OFFSET('Water Data'!$F$6,0,10*ROW('Water Data'!F22))),'Data Summary'!BZ28="Yes"),OFFSET('Water Data'!$F$6,0,10*ROW('Water Data'!F22)),NA())</f>
        <v>94.943820224719104</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f ca="true">+IF(AND(ISNUMBER(OFFSET('Water Data'!$G$6,0,10*ROW('Water Data'!G22))),'Data Summary'!CC28="Yes"),OFFSET('Water Data'!$G$6,0,10*ROW('Water Data'!G22)),NA())</f>
        <v>98.130841121495322</v>
      </c>
      <c r="O28" s="96" t="e">
        <f ca="true">+IF(AND(ISNUMBER(OFFSET('Water Data'!$G$9,0,10*ROW('Water Data'!G22))),'Data Summary'!CD28="Yes"),OFFSET('Water Data'!$G$9,0,10*ROW('Water Data'!G22)),NA())</f>
        <v>#N/A</v>
      </c>
      <c r="P28" s="96">
        <f ca="true">+IF(AND(ISNUMBER(OFFSET('Water Data'!$H$4,0,10*ROW('Water Data'!H22))),'Data Summary'!CE28="Yes"),100-OFFSET('Water Data'!$H$4,0,10*ROW('Water Data'!H22)),NA())</f>
        <v>100</v>
      </c>
      <c r="Q28" s="96">
        <f ca="true">+IF(AND(ISNUMBER(OFFSET('Water Data'!$H$6,0,10*ROW('Water Data'!H22))),'Data Summary'!CF28="Yes"),OFFSET('Water Data'!$H$6,0,10*ROW('Water Data'!H22)),NA())</f>
        <v>90.21065675340769</v>
      </c>
      <c r="R28" s="96" t="e">
        <f ca="true">+IF(AND(ISNUMBER(OFFSET('Water Data'!$H$9,0,10*ROW('Water Data'!H22))),'Data Summary'!CG28="Yes"),OFFSET('Water Data'!$H$9,0,10*ROW('Water Data'!H22)),NA())</f>
        <v>#N/A</v>
      </c>
      <c r="S28" s="96">
        <f ca="true">+IF(AND(ISNUMBER(OFFSET('Water Data'!$I$4,0,10*ROW('Water Data'!I22))),'Data Summary'!CH28="Yes"),100-OFFSET('Water Data'!$I$4,0,10*ROW('Water Data'!I22)),NA())</f>
        <v>100</v>
      </c>
      <c r="T28" s="96">
        <f ca="true">+IF(AND(ISNUMBER(OFFSET('Water Data'!$I$6,0,10*ROW('Water Data'!I22))),'Data Summary'!CI28="Yes"),OFFSET('Water Data'!$I$6,0,10*ROW('Water Data'!I22)),NA())</f>
        <v>95.589856670341788</v>
      </c>
      <c r="U28" s="96" t="e">
        <f ca="true">+IF(AND(ISNUMBER(OFFSET('Water Data'!$I$9,0,10*ROW('Water Data'!I22))),'Data Summary'!CJ28="Yes"),OFFSET('Water Data'!$I$9,0,10*ROW('Water Data'!I22)),NA())</f>
        <v>#N/A</v>
      </c>
      <c r="V28" s="97">
        <f ca="true">+IF(AND(ISNUMBER(OFFSET('Sanitation Data'!$D$4,0,10*ROW('Sanitation Data'!D22))),'Data Summary'!CK28="Yes"),100-OFFSET('Sanitation Data'!$D$4,0,10*ROW('Sanitation Data'!D22)),NA())</f>
        <v>99.961210240496513</v>
      </c>
      <c r="W28" s="97">
        <f ca="true">+IF(AND(ISNUMBER(OFFSET('Sanitation Data'!$D$6,0,10*ROW('Sanitation Data'!D22))),'Data Summary'!CL28="Yes"),OFFSET('Sanitation Data'!$D$6,0,10*ROW('Sanitation Data'!D22)),NA())</f>
        <v>96.334367726920092</v>
      </c>
      <c r="X28" s="97">
        <f ca="true">+IF(AND(ISNUMBER(OFFSET('Sanitation Data'!$D$10,0,10*ROW('Sanitation Data'!D22))),'Data Summary'!CM28="Yes"),OFFSET('Sanitation Data'!$D$10,0,10*ROW('Sanitation Data'!D22)),NA())</f>
        <v>90.729247478665627</v>
      </c>
      <c r="Y28" s="97">
        <f ca="true">+IF(AND(ISNUMBER(OFFSET('Sanitation Data'!$D$11,0,10*ROW('Sanitation Data'!D22))),'Data Summary'!CN28="Yes"),OFFSET('Sanitation Data'!$D$11,0,10*ROW('Sanitation Data'!D22)),NA())</f>
        <v>88.750969743987582</v>
      </c>
      <c r="Z28" s="97">
        <f ca="true">+IF(AND(ISNUMBER(OFFSET('Sanitation Data'!$D$12,0,10*ROW('Sanitation Data'!D22))),'Data Summary'!CO28="Yes"),OFFSET('Sanitation Data'!$D$12,0,10*ROW('Sanitation Data'!D22)),NA())</f>
        <v>82.680372381691228</v>
      </c>
      <c r="AA28" s="97">
        <f ca="true">+IF(AND(ISNUMBER(OFFSET('Sanitation Data'!$E$4,0,10*ROW('Sanitation Data'!E22))),'Data Summary'!CP28="Yes"),100-OFFSET('Sanitation Data'!$E$4,0,10*ROW('Sanitation Data'!E22)),NA())</f>
        <v>99.963675989829284</v>
      </c>
      <c r="AB28" s="97">
        <f ca="true">+IF(AND(ISNUMBER(OFFSET('Sanitation Data'!$E$6,0,10*ROW('Sanitation Data'!E22))),'Data Summary'!CQ28="Yes"),OFFSET('Sanitation Data'!$E$6,0,10*ROW('Sanitation Data'!E22)),NA())</f>
        <v>96.458409008354522</v>
      </c>
      <c r="AC28" s="97">
        <f ca="true">+IF(AND(ISNUMBER(OFFSET('Sanitation Data'!$E$10,0,10*ROW('Sanitation Data'!E22))),'Data Summary'!CR28="Yes"),OFFSET('Sanitation Data'!$E$10,0,10*ROW('Sanitation Data'!E22)),NA())</f>
        <v>89.102796948783151</v>
      </c>
      <c r="AD28" s="97">
        <f ca="true">+IF(AND(ISNUMBER(OFFSET('Sanitation Data'!$E$11,0,10*ROW('Sanitation Data'!E22))),'Data Summary'!CS28="Yes"),OFFSET('Sanitation Data'!$E$11,0,10*ROW('Sanitation Data'!E22)),NA())</f>
        <v>84.671267707954954</v>
      </c>
      <c r="AE28" s="97">
        <f ca="true">+IF(AND(ISNUMBER(OFFSET('Sanitation Data'!$E$12,0,10*ROW('Sanitation Data'!E22))),'Data Summary'!CT28="Yes"),OFFSET('Sanitation Data'!$E$12,0,10*ROW('Sanitation Data'!E22)),NA())</f>
        <v>77.115873592444601</v>
      </c>
      <c r="AF28" s="97">
        <f ca="true">+IF(AND(ISNUMBER(OFFSET('Sanitation Data'!$F$4,0,10*ROW('Sanitation Data'!F22))),'Data Summary'!CU28="Yes"),100-OFFSET('Sanitation Data'!$F$4,0,10*ROW('Sanitation Data'!F22)),NA())</f>
        <v>99.958385351643784</v>
      </c>
      <c r="AG28" s="97">
        <f ca="true">+IF(AND(ISNUMBER(OFFSET('Sanitation Data'!$F$6,0,10*ROW('Sanitation Data'!F22))),'Data Summary'!CV28="Yes"),OFFSET('Sanitation Data'!$F$6,0,10*ROW('Sanitation Data'!F22)),NA())</f>
        <v>96.192259675405737</v>
      </c>
      <c r="AH28" s="97">
        <f ca="true">+IF(AND(ISNUMBER(OFFSET('Sanitation Data'!$F$10,0,10*ROW('Sanitation Data'!F22))),'Data Summary'!CW28="Yes"),OFFSET('Sanitation Data'!$F$10,0,10*ROW('Sanitation Data'!F22)),NA())</f>
        <v>92.592592592592595</v>
      </c>
      <c r="AI28" s="97">
        <f ca="true">+IF(AND(ISNUMBER(OFFSET('Sanitation Data'!$F$11,0,10*ROW('Sanitation Data'!F22))),'Data Summary'!CX28="Yes"),OFFSET('Sanitation Data'!$F$11,0,10*ROW('Sanitation Data'!F22)),NA())</f>
        <v>93.424885559717012</v>
      </c>
      <c r="AJ28" s="97">
        <f ca="true">+IF(AND(ISNUMBER(OFFSET('Sanitation Data'!$F$12,0,10*ROW('Sanitation Data'!F22))),'Data Summary'!CY28="Yes"),OFFSET('Sanitation Data'!$F$12,0,10*ROW('Sanitation Data'!F22)),NA())</f>
        <v>89.055347482313778</v>
      </c>
      <c r="AK28" s="97" t="e">
        <f ca="true">+IF(AND(ISNUMBER(OFFSET('Sanitation Data'!$G$4,0,10*ROW('Sanitation Data'!G22))),'Data Summary'!CZ28="Yes"),100-OFFSET('Sanitation Data'!$G$4,0,10*ROW('Sanitation Data'!G22)),NA())</f>
        <v>#N/A</v>
      </c>
      <c r="AL28" s="97">
        <f ca="true">+IF(AND(ISNUMBER(OFFSET('Sanitation Data'!$G$6,0,10*ROW('Sanitation Data'!G22))),'Data Summary'!DA28="Yes"),OFFSET('Sanitation Data'!$G$6,0,10*ROW('Sanitation Data'!G22)),NA())</f>
        <v>97.196261682242991</v>
      </c>
      <c r="AM28" s="97">
        <f ca="true">+IF(AND(ISNUMBER(OFFSET('Sanitation Data'!$G$10,0,10*ROW('Sanitation Data'!G22))),'Data Summary'!DB28="Yes"),OFFSET('Sanitation Data'!$G$10,0,10*ROW('Sanitation Data'!G22)),NA())</f>
        <v>95.794392523364493</v>
      </c>
      <c r="AN28" s="97">
        <f ca="true">+IF(AND(ISNUMBER(OFFSET('Sanitation Data'!$G$11,0,10*ROW('Sanitation Data'!G22))),'Data Summary'!DC28="Yes"),OFFSET('Sanitation Data'!$G$11,0,10*ROW('Sanitation Data'!G22)),NA())</f>
        <v>95.794392523364493</v>
      </c>
      <c r="AO28" s="97">
        <f ca="true">+IF(AND(ISNUMBER(OFFSET('Sanitation Data'!$G$12,0,10*ROW('Sanitation Data'!G22))),'Data Summary'!DD28="Yes"),OFFSET('Sanitation Data'!$G$12,0,10*ROW('Sanitation Data'!G22)),NA())</f>
        <v>94.859813084112147</v>
      </c>
      <c r="AP28" s="97">
        <f ca="true">+IF(AND(ISNUMBER(OFFSET('Sanitation Data'!$H$4,0,10*ROW('Sanitation Data'!H22))),'Data Summary'!DE28="Yes"),100-OFFSET('Sanitation Data'!$H$4,0,10*ROW('Sanitation Data'!H22)),NA())</f>
        <v>99.950433705080542</v>
      </c>
      <c r="AQ28" s="97">
        <f ca="true">+IF(AND(ISNUMBER(OFFSET('Sanitation Data'!$H$6,0,10*ROW('Sanitation Data'!H22))),'Data Summary'!DF28="Yes"),OFFSET('Sanitation Data'!$H$6,0,10*ROW('Sanitation Data'!H22)),NA())</f>
        <v>96.431226765799252</v>
      </c>
      <c r="AR28" s="97">
        <f ca="true">+IF(AND(ISNUMBER(OFFSET('Sanitation Data'!$H$10,0,10*ROW('Sanitation Data'!H22))),'Data Summary'!DG28="Yes"),OFFSET('Sanitation Data'!$H$10,0,10*ROW('Sanitation Data'!H22)),NA())</f>
        <v>90.086741016109045</v>
      </c>
      <c r="AS28" s="97">
        <f ca="true">+IF(AND(ISNUMBER(OFFSET('Sanitation Data'!$H$11,0,10*ROW('Sanitation Data'!H22))),'Data Summary'!DH28="Yes"),OFFSET('Sanitation Data'!$H$11,0,10*ROW('Sanitation Data'!H22)),NA())</f>
        <v>86.840148698884761</v>
      </c>
      <c r="AT28" s="97">
        <f ca="true">+IF(AND(ISNUMBER(OFFSET('Sanitation Data'!$H$12,0,10*ROW('Sanitation Data'!H22))),'Data Summary'!DI28="Yes"),OFFSET('Sanitation Data'!$H$12,0,10*ROW('Sanitation Data'!H22)),NA())</f>
        <v>80.173482032218089</v>
      </c>
      <c r="AU28" s="97">
        <f ca="true">+IF(AND(ISNUMBER(OFFSET('Sanitation Data'!$I$4,0,10*ROW('Sanitation Data'!I22))),'Data Summary'!DJ28="Yes"),100-OFFSET('Sanitation Data'!$I$4,0,10*ROW('Sanitation Data'!I22)),NA())</f>
        <v>100</v>
      </c>
      <c r="AV28" s="97">
        <f ca="true">+IF(AND(ISNUMBER(OFFSET('Sanitation Data'!$I$6,0,10*ROW('Sanitation Data'!I22))),'Data Summary'!DK28="Yes"),OFFSET('Sanitation Data'!$I$6,0,10*ROW('Sanitation Data'!I22)),NA())</f>
        <v>95.700110253583247</v>
      </c>
      <c r="AW28" s="97">
        <f ca="true">+IF(AND(ISNUMBER(OFFSET('Sanitation Data'!$I$10,0,10*ROW('Sanitation Data'!I22))),'Data Summary'!DL28="Yes"),OFFSET('Sanitation Data'!$I$10,0,10*ROW('Sanitation Data'!I22)),NA())</f>
        <v>92.392502756339582</v>
      </c>
      <c r="AX28" s="97">
        <f ca="true">+IF(AND(ISNUMBER(OFFSET('Sanitation Data'!$I$11,0,10*ROW('Sanitation Data'!I22))),'Data Summary'!DM28="Yes"),OFFSET('Sanitation Data'!$I$11,0,10*ROW('Sanitation Data'!I22)),NA())</f>
        <v>95.589856670341788</v>
      </c>
      <c r="AY28" s="97">
        <f ca="true">+IF(AND(ISNUMBER(OFFSET('Sanitation Data'!$I$12,0,10*ROW('Sanitation Data'!I22))),'Data Summary'!DN28="Yes"),OFFSET('Sanitation Data'!$I$12,0,10*ROW('Sanitation Data'!I22)),NA())</f>
        <v>90.959206174200659</v>
      </c>
      <c r="AZ28" s="98">
        <f ca="true">+IF(AND(ISNUMBER(OFFSET('Hygiene Data'!$D$5,0,10*ROW('Hygiene Data'!D22))),'Data Summary'!DO28="Yes"),OFFSET('Hygiene Data'!$D$5,0,10*ROW('Hygiene Data'!D22)),NA())</f>
        <v>85.958107059736236</v>
      </c>
      <c r="BA28" s="98">
        <f ca="true">+IF(AND(ISNUMBER(OFFSET('Hygiene Data'!$D$7,0,10*ROW('Hygiene Data'!D22))),'Data Summary'!DP28="Yes"),OFFSET('Hygiene Data'!$D$7,0,10*ROW('Hygiene Data'!D22)),NA())</f>
        <v>82.602792862684254</v>
      </c>
      <c r="BB28" s="98" t="e">
        <f ca="true">+IF(AND(ISNUMBER(OFFSET('Hygiene Data'!$D$9,0,10*ROW('Hygiene Data'!D22))),'Data Summary'!DQ28="Yes"),OFFSET('Hygiene Data'!$D$9,0,10*ROW('Hygiene Data'!D22)),NA())</f>
        <v>#N/A</v>
      </c>
      <c r="BC28" s="98">
        <f ca="true">+IF(AND(ISNUMBER(OFFSET('Hygiene Data'!$E$5,0,10*ROW('Hygiene Data'!E22))),'Data Summary'!DR28="Yes"),OFFSET('Hygiene Data'!$E$5,0,10*ROW('Hygiene Data'!E22)),NA())</f>
        <v>82.201235016345805</v>
      </c>
      <c r="BD28" s="98">
        <f ca="true">+IF(AND(ISNUMBER(OFFSET('Hygiene Data'!$E$7,0,10*ROW('Hygiene Data'!E22))),'Data Summary'!DS28="Yes"),OFFSET('Hygiene Data'!$E$7,0,10*ROW('Hygiene Data'!E22)),NA())</f>
        <v>77.915001816200515</v>
      </c>
      <c r="BE28" s="98" t="e">
        <f ca="true">+IF(AND(ISNUMBER(OFFSET('Hygiene Data'!$E$9,0,10*ROW('Hygiene Data'!E22))),'Data Summary'!DT28="Yes"),OFFSET('Hygiene Data'!$E$9,0,10*ROW('Hygiene Data'!E22)),NA())</f>
        <v>#N/A</v>
      </c>
      <c r="BF28" s="98">
        <f ca="true">+IF(AND(ISNUMBER(OFFSET('Hygiene Data'!$F$5,0,10*ROW('Hygiene Data'!F22))),'Data Summary'!DU28="Yes"),OFFSET('Hygiene Data'!$F$5,0,10*ROW('Hygiene Data'!F22)),NA())</f>
        <v>90.262172284644194</v>
      </c>
      <c r="BG28" s="98">
        <f ca="true">+IF(AND(ISNUMBER(OFFSET('Hygiene Data'!$F$7,0,10*ROW('Hygiene Data'!F22))),'Data Summary'!DV28="Yes"),OFFSET('Hygiene Data'!$F$7,0,10*ROW('Hygiene Data'!F22)),NA())</f>
        <v>87.973366625052023</v>
      </c>
      <c r="BH28" s="98" t="e">
        <f ca="true">+IF(AND(ISNUMBER(OFFSET('Hygiene Data'!$F$9,0,10*ROW('Hygiene Data'!F22))),'Data Summary'!DW28="Yes"),OFFSET('Hygiene Data'!$F$9,0,10*ROW('Hygiene Data'!F22)),NA())</f>
        <v>#N/A</v>
      </c>
      <c r="BI28" s="98">
        <f ca="true">+IF(AND(ISNUMBER(OFFSET('Hygiene Data'!$G$5,0,10*ROW('Hygiene Data'!G22))),'Data Summary'!DX28="Yes"),OFFSET('Hygiene Data'!$G$5,0,10*ROW('Hygiene Data'!G22)),NA())</f>
        <v>92.990654205607484</v>
      </c>
      <c r="BJ28" s="98">
        <f ca="true">+IF(AND(ISNUMBER(OFFSET('Hygiene Data'!$G$7,0,10*ROW('Hygiene Data'!G22))),'Data Summary'!DY28="Yes"),OFFSET('Hygiene Data'!$G$7,0,10*ROW('Hygiene Data'!G22)),NA())</f>
        <v>92.056074766355138</v>
      </c>
      <c r="BK28" s="98" t="e">
        <f ca="true">+IF(AND(ISNUMBER(OFFSET('Hygiene Data'!$G$9,0,10*ROW('Hygiene Data'!G22))),'Data Summary'!DZ28="Yes"),OFFSET('Hygiene Data'!$G$9,0,10*ROW('Hygiene Data'!G22)),NA())</f>
        <v>#N/A</v>
      </c>
      <c r="BL28" s="98">
        <f ca="true">+IF(AND(ISNUMBER(OFFSET('Hygiene Data'!$H$5,0,10*ROW('Hygiene Data'!H22))),'Data Summary'!EA28="Yes"),OFFSET('Hygiene Data'!$H$5,0,10*ROW('Hygiene Data'!H22)),NA())</f>
        <v>84.163568773234203</v>
      </c>
      <c r="BM28" s="98">
        <f ca="true">+IF(AND(ISNUMBER(OFFSET('Hygiene Data'!$H$7,0,10*ROW('Hygiene Data'!H22))),'Data Summary'!EB28="Yes"),OFFSET('Hygiene Data'!$H$7,0,10*ROW('Hygiene Data'!H22)),NA())</f>
        <v>80.669144981412643</v>
      </c>
      <c r="BN28" s="98" t="e">
        <f ca="true">+IF(AND(ISNUMBER(OFFSET('Hygiene Data'!$H$9,0,10*ROW('Hygiene Data'!H22))),'Data Summary'!EC28="Yes"),OFFSET('Hygiene Data'!$H$9,0,10*ROW('Hygiene Data'!H22)),NA())</f>
        <v>#N/A</v>
      </c>
      <c r="BO28" s="98">
        <f ca="true">+IF(AND(ISNUMBER(OFFSET('Hygiene Data'!$I$5,0,10*ROW('Hygiene Data'!I22))),'Data Summary'!ED28="Yes"),OFFSET('Hygiene Data'!$I$5,0,10*ROW('Hygiene Data'!I22)),NA())</f>
        <v>92.282249173098137</v>
      </c>
      <c r="BP28" s="98">
        <f ca="true">+IF(AND(ISNUMBER(OFFSET('Hygiene Data'!$I$7,0,10*ROW('Hygiene Data'!I22))),'Data Summary'!EE28="Yes"),OFFSET('Hygiene Data'!$I$7,0,10*ROW('Hygiene Data'!I22)),NA())</f>
        <v>88.974641675854457</v>
      </c>
      <c r="BQ28" s="98" t="e">
        <f ca="true">+IF(AND(ISNUMBER(OFFSET('Hygiene Data'!$I$9,0,10*ROW('Hygiene Data'!I22))),'Data Summary'!EF28="Yes"),OFFSET('Hygiene Data'!$I$9,0,10*ROW('Hygiene Data'!I22)),NA())</f>
        <v>#N/A</v>
      </c>
    </row>
    <row xmlns:x14ac="http://schemas.microsoft.com/office/spreadsheetml/2009/9/ac" r="29" x14ac:dyDescent="0.2">
      <c r="A29" s="347" t="str">
        <f ca="true">+RIGHT('Data Summary'!A29,LEN('Data Summary'!A29)-9)</f>
        <v>UIS</v>
      </c>
      <c r="B29" s="36" t="str">
        <f ca="true">+IF(ISTEXT('Data Summary'!B29),'Data Summary'!B29,"")</f>
        <v>Other</v>
      </c>
      <c r="C29" s="346">
        <f ca="true">+VALUE('Data Summary'!C29)</f>
        <v>2020</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f ca="true">+IF(AND(ISNUMBER(OFFSET('Hygiene Data'!$D$9,0,10*ROW('Hygiene Data'!D23))),'Data Summary'!DQ29="Yes"),OFFSET('Hygiene Data'!$D$9,0,10*ROW('Hygiene Data'!D23)),NA())</f>
        <v>94.290900759835552</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f ca="true">+IF(AND(ISNUMBER(OFFSET('Hygiene Data'!$H$9,0,10*ROW('Hygiene Data'!H23))),'Data Summary'!EC29="Yes"),OFFSET('Hygiene Data'!$H$9,0,10*ROW('Hygiene Data'!H23)),NA())</f>
        <v>95.649019999999993</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f ca="true">+IF(AND(ISNUMBER(OFFSET('Hygiene Data'!$I$9,0,10*ROW('Hygiene Data'!I23))),'Data Summary'!EF29="Yes"),OFFSET('Hygiene Data'!$I$9,0,10*ROW('Hygiene Data'!I23)),NA())</f>
        <v>88.2489921224998</v>
      </c>
    </row>
    <row xmlns:x14ac="http://schemas.microsoft.com/office/spreadsheetml/2009/9/ac" r="30" x14ac:dyDescent="0.2">
      <c r="A30" s="347" t="str">
        <f ca="true">+RIGHT('Data Summary'!A30,LEN('Data Summary'!A30)-9)</f>
        <v>EMIS</v>
      </c>
      <c r="B30" s="36" t="str">
        <f ca="true">+IF(ISTEXT('Data Summary'!B30),'Data Summary'!B30,"")</f>
        <v>EMIS</v>
      </c>
      <c r="C30" s="346">
        <f ca="true">+VALUE('Data Summary'!C30)</f>
        <v>2021</v>
      </c>
      <c r="D30" s="96">
        <f ca="true">+IF(AND(ISNUMBER(OFFSET('Water Data'!$D$4,0,10*ROW('Water Data'!D24))),'Data Summary'!BS30="Yes"),100-OFFSET('Water Data'!$D$4,0,10*ROW('Water Data'!D24)),NA())</f>
        <v>99.857665717771454</v>
      </c>
      <c r="E30" s="96">
        <f ca="true">+IF(AND(ISNUMBER(OFFSET('Water Data'!$D$6,0,10*ROW('Water Data'!D24))),'Data Summary'!BT30="Yes"),OFFSET('Water Data'!$D$6,0,10*ROW('Water Data'!D24)),NA())</f>
        <v>90.138267588450603</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f ca="true">+IF(AND(ISNUMBER(OFFSET('Water Data'!$H$4,0,10*ROW('Water Data'!H24))),'Data Summary'!CE30="Yes"),100-OFFSET('Water Data'!$H$4,0,10*ROW('Water Data'!H24)),NA())</f>
        <v>99.850968703427725</v>
      </c>
      <c r="Q30" s="96">
        <f ca="true">+IF(AND(ISNUMBER(OFFSET('Water Data'!$H$6,0,10*ROW('Water Data'!H24))),'Data Summary'!CF30="Yes"),OFFSET('Water Data'!$H$6,0,10*ROW('Water Data'!H24)),NA())</f>
        <v>89.244908097367116</v>
      </c>
      <c r="R30" s="96" t="e">
        <f ca="true">+IF(AND(ISNUMBER(OFFSET('Water Data'!$H$9,0,10*ROW('Water Data'!H24))),'Data Summary'!CG30="Yes"),OFFSET('Water Data'!$H$9,0,10*ROW('Water Data'!H24)),NA())</f>
        <v>#N/A</v>
      </c>
      <c r="S30" s="96">
        <f ca="true">+IF(AND(ISNUMBER(OFFSET('Water Data'!$I$4,0,10*ROW('Water Data'!I24))),'Data Summary'!CH30="Yes"),100-OFFSET('Water Data'!$I$4,0,10*ROW('Water Data'!I24)),NA())</f>
        <v>99.88789237668162</v>
      </c>
      <c r="T30" s="96">
        <f ca="true">+IF(AND(ISNUMBER(OFFSET('Water Data'!$I$6,0,10*ROW('Water Data'!I24))),'Data Summary'!CI30="Yes"),OFFSET('Water Data'!$I$6,0,10*ROW('Water Data'!I24)),NA())</f>
        <v>94.170403587443943</v>
      </c>
      <c r="U30" s="96" t="e">
        <f ca="true">+IF(AND(ISNUMBER(OFFSET('Water Data'!$I$9,0,10*ROW('Water Data'!I24))),'Data Summary'!CJ30="Yes"),OFFSET('Water Data'!$I$9,0,10*ROW('Water Data'!I24)),NA())</f>
        <v>#N/A</v>
      </c>
      <c r="V30" s="97">
        <f ca="true">+IF(AND(ISNUMBER(OFFSET('Sanitation Data'!$D$4,0,10*ROW('Sanitation Data'!D24))),'Data Summary'!CK30="Yes"),100-OFFSET('Sanitation Data'!$D$4,0,10*ROW('Sanitation Data'!D24)),NA())</f>
        <v>99.918666124440833</v>
      </c>
      <c r="W30" s="97">
        <f ca="true">+IF(AND(ISNUMBER(OFFSET('Sanitation Data'!$D$6,0,10*ROW('Sanitation Data'!D24))),'Data Summary'!CL30="Yes"),OFFSET('Sanitation Data'!$D$6,0,10*ROW('Sanitation Data'!D24)),NA())</f>
        <v>96.76697844652297</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f ca="true">+IF(AND(ISNUMBER(OFFSET('Sanitation Data'!$H$4,0,10*ROW('Sanitation Data'!H24))),'Data Summary'!DE30="Yes"),100-OFFSET('Sanitation Data'!$H$4,0,10*ROW('Sanitation Data'!H24)),NA())</f>
        <v>99.95032290114257</v>
      </c>
      <c r="AQ30" s="97">
        <f ca="true">+IF(AND(ISNUMBER(OFFSET('Sanitation Data'!$H$6,0,10*ROW('Sanitation Data'!H24))),'Data Summary'!DF30="Yes"),OFFSET('Sanitation Data'!$H$6,0,10*ROW('Sanitation Data'!H24)),NA())</f>
        <v>97.031793343268745</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f ca="true">+IF(AND(ISNUMBER(OFFSET('Sanitation Data'!$I$4,0,10*ROW('Sanitation Data'!I24))),'Data Summary'!DJ30="Yes"),100-OFFSET('Sanitation Data'!$I$4,0,10*ROW('Sanitation Data'!I24)),NA())</f>
        <v>99.775784753363226</v>
      </c>
      <c r="AV30" s="97">
        <f ca="true">+IF(AND(ISNUMBER(OFFSET('Sanitation Data'!$I$6,0,10*ROW('Sanitation Data'!I24))),'Data Summary'!DK30="Yes"),OFFSET('Sanitation Data'!$I$6,0,10*ROW('Sanitation Data'!I24)),NA())</f>
        <v>95.571748878923771</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47" t="e">
        <f ca="true">+RIGHT('Data Summary'!A31,LEN('Data Summary'!A31)-9)</f>
        <v>#VALUE!</v>
      </c>
      <c r="B31" s="36" t="str">
        <f ca="true">+IF(ISTEXT('Data Summary'!B31),'Data Summary'!B31,"")</f>
        <v/>
      </c>
      <c r="C31" s="346"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47" t="e">
        <f ca="true">+RIGHT('Data Summary'!A32,LEN('Data Summary'!A32)-9)</f>
        <v>#VALUE!</v>
      </c>
      <c r="B32" s="36" t="str">
        <f ca="true">+IF(ISTEXT('Data Summary'!B32),'Data Summary'!B32,"")</f>
        <v/>
      </c>
      <c r="C32" s="346"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47" t="e">
        <f ca="true">+RIGHT('Data Summary'!A33,LEN('Data Summary'!A33)-9)</f>
        <v>#VALUE!</v>
      </c>
      <c r="B33" s="36" t="str">
        <f ca="true">+IF(ISTEXT('Data Summary'!B33),'Data Summary'!B33,"")</f>
        <v/>
      </c>
      <c r="C33" s="346"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47" t="e">
        <f ca="true">+RIGHT('Data Summary'!A34,LEN('Data Summary'!A34)-9)</f>
        <v>#VALUE!</v>
      </c>
      <c r="B34" s="36" t="str">
        <f ca="true">+IF(ISTEXT('Data Summary'!B34),'Data Summary'!B34,"")</f>
        <v/>
      </c>
      <c r="C34" s="346"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47" t="e">
        <f ca="true">+RIGHT('Data Summary'!A35,LEN('Data Summary'!A35)-9)</f>
        <v>#VALUE!</v>
      </c>
      <c r="B35" s="36" t="str">
        <f ca="true">+IF(ISTEXT('Data Summary'!B35),'Data Summary'!B35,"")</f>
        <v/>
      </c>
      <c r="C35" s="346"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47" t="e">
        <f ca="true">+RIGHT('Data Summary'!A36,LEN('Data Summary'!A36)-9)</f>
        <v>#VALUE!</v>
      </c>
      <c r="B36" s="36" t="str">
        <f ca="true">+IF(ISTEXT('Data Summary'!B36),'Data Summary'!B36,"")</f>
        <v/>
      </c>
      <c r="C36" s="346"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47" t="e">
        <f ca="true">+RIGHT('Data Summary'!A37,LEN('Data Summary'!A37)-9)</f>
        <v>#VALUE!</v>
      </c>
      <c r="B37" s="36" t="str">
        <f ca="true">+IF(ISTEXT('Data Summary'!B37),'Data Summary'!B37,"")</f>
        <v/>
      </c>
      <c r="C37" s="346"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47" t="e">
        <f ca="true">+RIGHT('Data Summary'!A38,LEN('Data Summary'!A38)-9)</f>
        <v>#VALUE!</v>
      </c>
      <c r="B38" s="36" t="str">
        <f ca="true">+IF(ISTEXT('Data Summary'!B38),'Data Summary'!B38,"")</f>
        <v/>
      </c>
      <c r="C38" s="346"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47" t="e">
        <f ca="true">+RIGHT('Data Summary'!A39,LEN('Data Summary'!A39)-9)</f>
        <v>#VALUE!</v>
      </c>
      <c r="B39" s="36" t="str">
        <f ca="true">+IF(ISTEXT('Data Summary'!B39),'Data Summary'!B39,"")</f>
        <v/>
      </c>
      <c r="C39" s="346"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47" t="e">
        <f ca="true">+RIGHT('Data Summary'!A40,LEN('Data Summary'!A40)-9)</f>
        <v>#VALUE!</v>
      </c>
      <c r="B40" s="36" t="str">
        <f ca="true">+IF(ISTEXT('Data Summary'!B40),'Data Summary'!B40,"")</f>
        <v/>
      </c>
      <c r="C40" s="346"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47" t="e">
        <f ca="true">+RIGHT('Data Summary'!A41,LEN('Data Summary'!A41)-9)</f>
        <v>#VALUE!</v>
      </c>
      <c r="B41" s="36" t="str">
        <f ca="true">+IF(ISTEXT('Data Summary'!B41),'Data Summary'!B41,"")</f>
        <v/>
      </c>
      <c r="C41" s="346"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47" t="e">
        <f ca="true">+RIGHT('Data Summary'!A42,LEN('Data Summary'!A42)-9)</f>
        <v>#VALUE!</v>
      </c>
      <c r="B42" s="36" t="str">
        <f ca="true">+IF(ISTEXT('Data Summary'!B42),'Data Summary'!B42,"")</f>
        <v/>
      </c>
      <c r="C42" s="346"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47" t="e">
        <f ca="true">+RIGHT('Data Summary'!A43,LEN('Data Summary'!A43)-9)</f>
        <v>#VALUE!</v>
      </c>
      <c r="B43" s="36" t="str">
        <f ca="true">+IF(ISTEXT('Data Summary'!B43),'Data Summary'!B43,"")</f>
        <v/>
      </c>
      <c r="C43" s="346"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47" t="e">
        <f ca="true">+RIGHT('Data Summary'!A44,LEN('Data Summary'!A44)-9)</f>
        <v>#VALUE!</v>
      </c>
      <c r="B44" s="36" t="str">
        <f ca="true">+IF(ISTEXT('Data Summary'!B44),'Data Summary'!B44,"")</f>
        <v/>
      </c>
      <c r="C44" s="346"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47" t="e">
        <f ca="true">+RIGHT('Data Summary'!A45,LEN('Data Summary'!A45)-9)</f>
        <v>#VALUE!</v>
      </c>
      <c r="B45" s="36" t="str">
        <f ca="true">+IF(ISTEXT('Data Summary'!B45),'Data Summary'!B45,"")</f>
        <v/>
      </c>
      <c r="C45" s="346"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47" t="e">
        <f ca="true">+RIGHT('Data Summary'!A46,LEN('Data Summary'!A46)-9)</f>
        <v>#VALUE!</v>
      </c>
      <c r="B46" s="36" t="str">
        <f ca="true">+IF(ISTEXT('Data Summary'!B46),'Data Summary'!B46,"")</f>
        <v/>
      </c>
      <c r="C46" s="346"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47" t="e">
        <f ca="true">+RIGHT('Data Summary'!A47,LEN('Data Summary'!A47)-9)</f>
        <v>#VALUE!</v>
      </c>
      <c r="B47" s="36" t="str">
        <f ca="true">+IF(ISTEXT('Data Summary'!B47),'Data Summary'!B47,"")</f>
        <v/>
      </c>
      <c r="C47" s="346"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47" t="e">
        <f ca="true">+RIGHT('Data Summary'!A48,LEN('Data Summary'!A48)-9)</f>
        <v>#VALUE!</v>
      </c>
      <c r="B48" s="36" t="str">
        <f ca="true">+IF(ISTEXT('Data Summary'!B48),'Data Summary'!B48,"")</f>
        <v/>
      </c>
      <c r="C48" s="346"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47" t="e">
        <f ca="true">+RIGHT('Data Summary'!A49,LEN('Data Summary'!A49)-9)</f>
        <v>#VALUE!</v>
      </c>
      <c r="B49" s="36" t="str">
        <f ca="true">+IF(ISTEXT('Data Summary'!B49),'Data Summary'!B49,"")</f>
        <v/>
      </c>
      <c r="C49" s="346"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47" t="e">
        <f ca="true">+RIGHT('Data Summary'!A50,LEN('Data Summary'!A50)-9)</f>
        <v>#VALUE!</v>
      </c>
      <c r="B50" s="36" t="str">
        <f ca="true">+IF(ISTEXT('Data Summary'!B50),'Data Summary'!B50,"")</f>
        <v/>
      </c>
      <c r="C50" s="346"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47" t="e">
        <f ca="true">+RIGHT('Data Summary'!A51,LEN('Data Summary'!A51)-9)</f>
        <v>#VALUE!</v>
      </c>
      <c r="B51" s="36" t="str">
        <f ca="true">+IF(ISTEXT('Data Summary'!B51),'Data Summary'!B51,"")</f>
        <v/>
      </c>
      <c r="C51" s="346"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47" t="e">
        <f ca="true">+RIGHT('Data Summary'!A52,LEN('Data Summary'!A52)-9)</f>
        <v>#VALUE!</v>
      </c>
      <c r="B52" s="36" t="str">
        <f ca="true">+IF(ISTEXT('Data Summary'!B52),'Data Summary'!B52,"")</f>
        <v/>
      </c>
      <c r="C52" s="346"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47" t="e">
        <f ca="true">+RIGHT('Data Summary'!A53,LEN('Data Summary'!A53)-9)</f>
        <v>#VALUE!</v>
      </c>
      <c r="B53" s="36" t="str">
        <f ca="true">+IF(ISTEXT('Data Summary'!B53),'Data Summary'!B53,"")</f>
        <v/>
      </c>
      <c r="C53" s="346"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47" t="e">
        <f ca="true">+RIGHT('Data Summary'!A54,LEN('Data Summary'!A54)-9)</f>
        <v>#VALUE!</v>
      </c>
      <c r="B54" s="36" t="str">
        <f ca="true">+IF(ISTEXT('Data Summary'!B54),'Data Summary'!B54,"")</f>
        <v/>
      </c>
      <c r="C54" s="346"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47" t="e">
        <f ca="true">+RIGHT('Data Summary'!A55,LEN('Data Summary'!A55)-9)</f>
        <v>#VALUE!</v>
      </c>
      <c r="B55" s="36" t="str">
        <f ca="true">+IF(ISTEXT('Data Summary'!B55),'Data Summary'!B55,"")</f>
        <v/>
      </c>
      <c r="C55" s="346"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47" t="e">
        <f ca="true">+RIGHT('Data Summary'!A56,LEN('Data Summary'!A56)-9)</f>
        <v>#VALUE!</v>
      </c>
      <c r="B56" s="36" t="str">
        <f ca="true">+IF(ISTEXT('Data Summary'!B56),'Data Summary'!B56,"")</f>
        <v/>
      </c>
      <c r="C56" s="346"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47" t="e">
        <f ca="true">+RIGHT('Data Summary'!A57,LEN('Data Summary'!A57)-9)</f>
        <v>#VALUE!</v>
      </c>
      <c r="B57" s="36" t="str">
        <f ca="true">+IF(ISTEXT('Data Summary'!B57),'Data Summary'!B57,"")</f>
        <v/>
      </c>
      <c r="C57" s="346"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47" t="e">
        <f ca="true">+RIGHT('Data Summary'!A58,LEN('Data Summary'!A58)-9)</f>
        <v>#VALUE!</v>
      </c>
      <c r="B58" s="36" t="str">
        <f ca="true">+IF(ISTEXT('Data Summary'!B58),'Data Summary'!B58,"")</f>
        <v/>
      </c>
      <c r="C58" s="346"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47" t="e">
        <f ca="true">+RIGHT('Data Summary'!A59,LEN('Data Summary'!A59)-9)</f>
        <v>#VALUE!</v>
      </c>
      <c r="B59" s="36" t="str">
        <f ca="true">+IF(ISTEXT('Data Summary'!B59),'Data Summary'!B59,"")</f>
        <v/>
      </c>
      <c r="C59" s="346"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47" t="e">
        <f ca="true">+RIGHT('Data Summary'!A60,LEN('Data Summary'!A60)-9)</f>
        <v>#VALUE!</v>
      </c>
      <c r="B60" s="36" t="str">
        <f ca="true">+IF(ISTEXT('Data Summary'!B60),'Data Summary'!B60,"")</f>
        <v/>
      </c>
      <c r="C60" s="346"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47" t="e">
        <f ca="true">+RIGHT('Data Summary'!A61,LEN('Data Summary'!A61)-9)</f>
        <v>#VALUE!</v>
      </c>
      <c r="B61" s="36" t="str">
        <f ca="true">+IF(ISTEXT('Data Summary'!B61),'Data Summary'!B61,"")</f>
        <v/>
      </c>
      <c r="C61" s="346"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47" t="e">
        <f ca="true">+RIGHT('Data Summary'!A62,LEN('Data Summary'!A62)-9)</f>
        <v>#VALUE!</v>
      </c>
      <c r="B62" s="36" t="str">
        <f ca="true">+IF(ISTEXT('Data Summary'!B62),'Data Summary'!B62,"")</f>
        <v/>
      </c>
      <c r="C62" s="346"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47" t="e">
        <f ca="true">+RIGHT('Data Summary'!A63,LEN('Data Summary'!A63)-9)</f>
        <v>#VALUE!</v>
      </c>
      <c r="B63" s="36" t="str">
        <f ca="true">+IF(ISTEXT('Data Summary'!B63),'Data Summary'!B63,"")</f>
        <v/>
      </c>
      <c r="C63" s="346"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47" t="e">
        <f ca="true">+RIGHT('Data Summary'!A64,LEN('Data Summary'!A64)-9)</f>
        <v>#VALUE!</v>
      </c>
      <c r="B64" s="36" t="str">
        <f ca="true">+IF(ISTEXT('Data Summary'!B64),'Data Summary'!B64,"")</f>
        <v/>
      </c>
      <c r="C64" s="346"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47" t="e">
        <f ca="true">+RIGHT('Data Summary'!A65,LEN('Data Summary'!A65)-9)</f>
        <v>#VALUE!</v>
      </c>
      <c r="B65" s="36" t="str">
        <f ca="true">+IF(ISTEXT('Data Summary'!B65),'Data Summary'!B65,"")</f>
        <v/>
      </c>
      <c r="C65" s="346"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47" t="e">
        <f ca="true">+RIGHT('Data Summary'!A66,LEN('Data Summary'!A66)-9)</f>
        <v>#VALUE!</v>
      </c>
      <c r="B66" s="36" t="str">
        <f ca="true">+IF(ISTEXT('Data Summary'!B66),'Data Summary'!B66,"")</f>
        <v/>
      </c>
      <c r="C66" s="346"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47" t="e">
        <f ca="true">+RIGHT('Data Summary'!A67,LEN('Data Summary'!A67)-9)</f>
        <v>#VALUE!</v>
      </c>
      <c r="B67" s="36" t="str">
        <f ca="true">+IF(ISTEXT('Data Summary'!B67),'Data Summary'!B67,"")</f>
        <v/>
      </c>
      <c r="C67" s="346"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47" t="e">
        <f ca="true">+RIGHT('Data Summary'!A68,LEN('Data Summary'!A68)-9)</f>
        <v>#VALUE!</v>
      </c>
      <c r="B68" s="36" t="str">
        <f ca="true">+IF(ISTEXT('Data Summary'!B68),'Data Summary'!B68,"")</f>
        <v/>
      </c>
      <c r="C68" s="346"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47" t="e">
        <f ca="true">+RIGHT('Data Summary'!A69,LEN('Data Summary'!A69)-9)</f>
        <v>#VALUE!</v>
      </c>
      <c r="B69" s="36" t="str">
        <f ca="true">+IF(ISTEXT('Data Summary'!B69),'Data Summary'!B69,"")</f>
        <v/>
      </c>
      <c r="C69" s="346"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47" t="e">
        <f ca="true">+RIGHT('Data Summary'!A70,LEN('Data Summary'!A70)-9)</f>
        <v>#VALUE!</v>
      </c>
      <c r="B70" s="36" t="str">
        <f ca="true">+IF(ISTEXT('Data Summary'!B70),'Data Summary'!B70,"")</f>
        <v/>
      </c>
      <c r="C70" s="346"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47" t="e">
        <f ca="true">+RIGHT('Data Summary'!A71,LEN('Data Summary'!A71)-9)</f>
        <v>#VALUE!</v>
      </c>
      <c r="B71" s="36" t="str">
        <f ca="true">+IF(ISTEXT('Data Summary'!B71),'Data Summary'!B71,"")</f>
        <v/>
      </c>
      <c r="C71" s="346"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47" t="e">
        <f ca="true">+RIGHT('Data Summary'!A72,LEN('Data Summary'!A72)-9)</f>
        <v>#VALUE!</v>
      </c>
      <c r="B72" s="36" t="str">
        <f ca="true">+IF(ISTEXT('Data Summary'!B72),'Data Summary'!B72,"")</f>
        <v/>
      </c>
      <c r="C72" s="346"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47" t="e">
        <f ca="true">+RIGHT('Data Summary'!A73,LEN('Data Summary'!A73)-9)</f>
        <v>#VALUE!</v>
      </c>
      <c r="B73" s="36" t="str">
        <f ca="true">+IF(ISTEXT('Data Summary'!B73),'Data Summary'!B73,"")</f>
        <v/>
      </c>
      <c r="C73" s="346"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47" t="e">
        <f ca="true">+RIGHT('Data Summary'!A74,LEN('Data Summary'!A74)-9)</f>
        <v>#VALUE!</v>
      </c>
      <c r="B74" s="36" t="str">
        <f ca="true">+IF(ISTEXT('Data Summary'!B74),'Data Summary'!B74,"")</f>
        <v/>
      </c>
      <c r="C74" s="346"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47" t="e">
        <f ca="true">+RIGHT('Data Summary'!A75,LEN('Data Summary'!A75)-9)</f>
        <v>#VALUE!</v>
      </c>
      <c r="B75" s="36" t="str">
        <f ca="true">+IF(ISTEXT('Data Summary'!B75),'Data Summary'!B75,"")</f>
        <v/>
      </c>
      <c r="C75" s="346"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47" t="e">
        <f ca="true">+RIGHT('Data Summary'!A76,LEN('Data Summary'!A76)-9)</f>
        <v>#VALUE!</v>
      </c>
      <c r="B76" s="36" t="str">
        <f ca="true">+IF(ISTEXT('Data Summary'!B76),'Data Summary'!B76,"")</f>
        <v/>
      </c>
      <c r="C76" s="346"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47" t="e">
        <f ca="true">+RIGHT('Data Summary'!A77,LEN('Data Summary'!A77)-9)</f>
        <v>#VALUE!</v>
      </c>
      <c r="B77" s="36" t="str">
        <f ca="true">+IF(ISTEXT('Data Summary'!B77),'Data Summary'!B77,"")</f>
        <v/>
      </c>
      <c r="C77" s="346"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47" t="e">
        <f ca="true">+RIGHT('Data Summary'!A78,LEN('Data Summary'!A78)-9)</f>
        <v>#VALUE!</v>
      </c>
      <c r="B78" s="36" t="str">
        <f ca="true">+IF(ISTEXT('Data Summary'!B78),'Data Summary'!B78,"")</f>
        <v/>
      </c>
      <c r="C78" s="346"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47" t="e">
        <f ca="true">+RIGHT('Data Summary'!A79,LEN('Data Summary'!A79)-9)</f>
        <v>#VALUE!</v>
      </c>
      <c r="B79" s="36" t="str">
        <f ca="true">+IF(ISTEXT('Data Summary'!B79),'Data Summary'!B79,"")</f>
        <v/>
      </c>
      <c r="C79" s="346"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47" t="e">
        <f ca="true">+RIGHT('Data Summary'!A80,LEN('Data Summary'!A80)-9)</f>
        <v>#VALUE!</v>
      </c>
      <c r="B80" s="36" t="str">
        <f ca="true">+IF(ISTEXT('Data Summary'!B80),'Data Summary'!B80,"")</f>
        <v/>
      </c>
      <c r="C80" s="346"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47" t="e">
        <f ca="true">+RIGHT('Data Summary'!A81,LEN('Data Summary'!A81)-9)</f>
        <v>#VALUE!</v>
      </c>
      <c r="B81" s="36" t="str">
        <f ca="true">+IF(ISTEXT('Data Summary'!B81),'Data Summary'!B81,"")</f>
        <v/>
      </c>
      <c r="C81" s="346"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47" t="e">
        <f ca="true">+RIGHT('Data Summary'!A82,LEN('Data Summary'!A82)-9)</f>
        <v>#VALUE!</v>
      </c>
      <c r="B82" s="36" t="str">
        <f ca="true">+IF(ISTEXT('Data Summary'!B82),'Data Summary'!B82,"")</f>
        <v/>
      </c>
      <c r="C82" s="346"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47" t="e">
        <f ca="true">+RIGHT('Data Summary'!A83,LEN('Data Summary'!A83)-9)</f>
        <v>#VALUE!</v>
      </c>
      <c r="B83" s="36" t="str">
        <f ca="true">+IF(ISTEXT('Data Summary'!B83),'Data Summary'!B83,"")</f>
        <v/>
      </c>
      <c r="C83" s="346"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47" t="e">
        <f ca="true">+RIGHT('Data Summary'!A84,LEN('Data Summary'!A84)-9)</f>
        <v>#VALUE!</v>
      </c>
      <c r="B84" s="36" t="str">
        <f ca="true">+IF(ISTEXT('Data Summary'!B84),'Data Summary'!B84,"")</f>
        <v/>
      </c>
      <c r="C84" s="346"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47" t="e">
        <f ca="true">+RIGHT('Data Summary'!A85,LEN('Data Summary'!A85)-9)</f>
        <v>#VALUE!</v>
      </c>
      <c r="B85" s="36" t="str">
        <f ca="true">+IF(ISTEXT('Data Summary'!B85),'Data Summary'!B85,"")</f>
        <v/>
      </c>
      <c r="C85" s="346"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47" t="e">
        <f ca="true">+RIGHT('Data Summary'!A86,LEN('Data Summary'!A86)-9)</f>
        <v>#VALUE!</v>
      </c>
      <c r="B86" s="36" t="str">
        <f ca="true">+IF(ISTEXT('Data Summary'!B86),'Data Summary'!B86,"")</f>
        <v/>
      </c>
      <c r="C86" s="346"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47" t="e">
        <f ca="true">+RIGHT('Data Summary'!A87,LEN('Data Summary'!A87)-9)</f>
        <v>#VALUE!</v>
      </c>
      <c r="B87" s="36" t="str">
        <f ca="true">+IF(ISTEXT('Data Summary'!B87),'Data Summary'!B87,"")</f>
        <v/>
      </c>
      <c r="C87" s="346"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47" t="e">
        <f ca="true">+RIGHT('Data Summary'!A88,LEN('Data Summary'!A88)-9)</f>
        <v>#VALUE!</v>
      </c>
      <c r="B88" s="36" t="str">
        <f ca="true">+IF(ISTEXT('Data Summary'!B88),'Data Summary'!B88,"")</f>
        <v/>
      </c>
      <c r="C88" s="346"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47" t="e">
        <f ca="true">+RIGHT('Data Summary'!A89,LEN('Data Summary'!A89)-9)</f>
        <v>#VALUE!</v>
      </c>
      <c r="B89" s="36" t="str">
        <f ca="true">+IF(ISTEXT('Data Summary'!B89),'Data Summary'!B89,"")</f>
        <v/>
      </c>
      <c r="C89" s="346"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47" t="e">
        <f ca="true">+RIGHT('Data Summary'!A90,LEN('Data Summary'!A90)-9)</f>
        <v>#VALUE!</v>
      </c>
      <c r="B90" s="36" t="str">
        <f ca="true">+IF(ISTEXT('Data Summary'!B90),'Data Summary'!B90,"")</f>
        <v/>
      </c>
      <c r="C90" s="346"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47" t="e">
        <f ca="true">+RIGHT('Data Summary'!A91,LEN('Data Summary'!A91)-9)</f>
        <v>#VALUE!</v>
      </c>
      <c r="B91" s="36" t="str">
        <f ca="true">+IF(ISTEXT('Data Summary'!B91),'Data Summary'!B91,"")</f>
        <v/>
      </c>
      <c r="C91" s="346"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47" t="e">
        <f ca="true">+RIGHT('Data Summary'!A92,LEN('Data Summary'!A92)-9)</f>
        <v>#VALUE!</v>
      </c>
      <c r="B92" s="36" t="str">
        <f ca="true">+IF(ISTEXT('Data Summary'!B92),'Data Summary'!B92,"")</f>
        <v/>
      </c>
      <c r="C92" s="346"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47" t="e">
        <f ca="true">+RIGHT('Data Summary'!A93,LEN('Data Summary'!A93)-9)</f>
        <v>#VALUE!</v>
      </c>
      <c r="B93" s="36" t="str">
        <f ca="true">+IF(ISTEXT('Data Summary'!B93),'Data Summary'!B93,"")</f>
        <v/>
      </c>
      <c r="C93" s="346"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47" t="e">
        <f ca="true">+RIGHT('Data Summary'!A94,LEN('Data Summary'!A94)-9)</f>
        <v>#VALUE!</v>
      </c>
      <c r="B94" s="36" t="str">
        <f ca="true">+IF(ISTEXT('Data Summary'!B94),'Data Summary'!B94,"")</f>
        <v/>
      </c>
      <c r="C94" s="346"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47" t="e">
        <f ca="true">+RIGHT('Data Summary'!A95,LEN('Data Summary'!A95)-9)</f>
        <v>#VALUE!</v>
      </c>
      <c r="B95" s="36" t="str">
        <f ca="true">+IF(ISTEXT('Data Summary'!B95),'Data Summary'!B95,"")</f>
        <v/>
      </c>
      <c r="C95" s="346"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47" t="e">
        <f ca="true">+RIGHT('Data Summary'!A96,LEN('Data Summary'!A96)-9)</f>
        <v>#VALUE!</v>
      </c>
      <c r="B96" s="36" t="str">
        <f ca="true">+IF(ISTEXT('Data Summary'!B96),'Data Summary'!B96,"")</f>
        <v/>
      </c>
      <c r="C96" s="346"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47" t="e">
        <f ca="true">+RIGHT('Data Summary'!A97,LEN('Data Summary'!A97)-9)</f>
        <v>#VALUE!</v>
      </c>
      <c r="B97" s="36" t="str">
        <f ca="true">+IF(ISTEXT('Data Summary'!B97),'Data Summary'!B97,"")</f>
        <v/>
      </c>
      <c r="C97" s="346"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47" t="e">
        <f ca="true">+RIGHT('Data Summary'!A98,LEN('Data Summary'!A98)-9)</f>
        <v>#VALUE!</v>
      </c>
      <c r="B98" s="36" t="str">
        <f ca="true">+IF(ISTEXT('Data Summary'!B98),'Data Summary'!B98,"")</f>
        <v/>
      </c>
      <c r="C98" s="346"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47" t="e">
        <f ca="true">+RIGHT('Data Summary'!A99,LEN('Data Summary'!A99)-9)</f>
        <v>#VALUE!</v>
      </c>
      <c r="B99" s="36" t="str">
        <f ca="true">+IF(ISTEXT('Data Summary'!B99),'Data Summary'!B99,"")</f>
        <v/>
      </c>
      <c r="C99" s="346"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47" t="e">
        <f ca="true">+RIGHT('Data Summary'!A100,LEN('Data Summary'!A100)-9)</f>
        <v>#VALUE!</v>
      </c>
      <c r="B100" s="36" t="str">
        <f ca="true">+IF(ISTEXT('Data Summary'!B100),'Data Summary'!B100,"")</f>
        <v/>
      </c>
      <c r="C100" s="346"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47" t="e">
        <f ca="true">+RIGHT('Data Summary'!A101,LEN('Data Summary'!A101)-9)</f>
        <v>#VALUE!</v>
      </c>
      <c r="B101" s="36" t="str">
        <f ca="true">+IF(ISTEXT('Data Summary'!B101),'Data Summary'!B101,"")</f>
        <v/>
      </c>
      <c r="C101" s="346"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47" t="e">
        <f ca="true">+RIGHT('Data Summary'!A102,LEN('Data Summary'!A102)-9)</f>
        <v>#VALUE!</v>
      </c>
      <c r="B102" s="36" t="str">
        <f ca="true">+IF(ISTEXT('Data Summary'!B102),'Data Summary'!B102,"")</f>
        <v/>
      </c>
      <c r="C102" s="346"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47" t="e">
        <f ca="true">+RIGHT('Data Summary'!A103,LEN('Data Summary'!A103)-9)</f>
        <v>#VALUE!</v>
      </c>
      <c r="B103" s="36" t="str">
        <f ca="true">+IF(ISTEXT('Data Summary'!B103),'Data Summary'!B103,"")</f>
        <v/>
      </c>
      <c r="C103" s="346"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47" t="e">
        <f ca="true">+RIGHT('Data Summary'!A104,LEN('Data Summary'!A104)-9)</f>
        <v>#VALUE!</v>
      </c>
      <c r="B104" s="36" t="str">
        <f ca="true">+IF(ISTEXT('Data Summary'!B104),'Data Summary'!B104,"")</f>
        <v/>
      </c>
      <c r="C104" s="346"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47" t="e">
        <f ca="true">+RIGHT('Data Summary'!A105,LEN('Data Summary'!A105)-9)</f>
        <v>#VALUE!</v>
      </c>
      <c r="B105" s="36" t="str">
        <f ca="true">+IF(ISTEXT('Data Summary'!B105),'Data Summary'!B105,"")</f>
        <v/>
      </c>
      <c r="C105" s="346"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47" t="e">
        <f ca="true">+RIGHT('Data Summary'!A106,LEN('Data Summary'!A106)-9)</f>
        <v>#VALUE!</v>
      </c>
      <c r="B106" s="36" t="str">
        <f ca="true">+IF(ISTEXT('Data Summary'!B106),'Data Summary'!B106,"")</f>
        <v/>
      </c>
      <c r="C106" s="346"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47" t="e">
        <f ca="true">+RIGHT('Data Summary'!A107,LEN('Data Summary'!A107)-9)</f>
        <v>#VALUE!</v>
      </c>
      <c r="B107" s="36" t="str">
        <f ca="true">+IF(ISTEXT('Data Summary'!B107),'Data Summary'!B107,"")</f>
        <v/>
      </c>
      <c r="C107" s="346"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47" t="e">
        <f ca="true">+RIGHT('Data Summary'!A108,LEN('Data Summary'!A108)-9)</f>
        <v>#VALUE!</v>
      </c>
      <c r="B108" s="36" t="str">
        <f ca="true">+IF(ISTEXT('Data Summary'!B108),'Data Summary'!B108,"")</f>
        <v/>
      </c>
      <c r="C108" s="346"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47" t="e">
        <f ca="true">+RIGHT('Data Summary'!A109,LEN('Data Summary'!A109)-9)</f>
        <v>#VALUE!</v>
      </c>
      <c r="B109" s="36" t="str">
        <f ca="true">+IF(ISTEXT('Data Summary'!B109),'Data Summary'!B109,"")</f>
        <v/>
      </c>
      <c r="C109" s="346"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47" t="e">
        <f ca="true">+RIGHT('Data Summary'!A110,LEN('Data Summary'!A110)-9)</f>
        <v>#VALUE!</v>
      </c>
      <c r="B110" s="36" t="str">
        <f ca="true">+IF(ISTEXT('Data Summary'!B110),'Data Summary'!B110,"")</f>
        <v/>
      </c>
      <c r="C110" s="346"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47" t="e">
        <f ca="true">+RIGHT('Data Summary'!A111,LEN('Data Summary'!A111)-9)</f>
        <v>#VALUE!</v>
      </c>
      <c r="B111" s="36" t="str">
        <f ca="true">+IF(ISTEXT('Data Summary'!B111),'Data Summary'!B111,"")</f>
        <v/>
      </c>
      <c r="C111" s="346"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47" t="e">
        <f ca="true">+RIGHT('Data Summary'!A112,LEN('Data Summary'!A112)-9)</f>
        <v>#VALUE!</v>
      </c>
      <c r="B112" s="36" t="str">
        <f ca="true">+IF(ISTEXT('Data Summary'!B112),'Data Summary'!B112,"")</f>
        <v/>
      </c>
      <c r="C112" s="346"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47" t="e">
        <f ca="true">+RIGHT('Data Summary'!A113,LEN('Data Summary'!A113)-9)</f>
        <v>#VALUE!</v>
      </c>
      <c r="B113" s="36" t="str">
        <f ca="true">+IF(ISTEXT('Data Summary'!B113),'Data Summary'!B113,"")</f>
        <v/>
      </c>
      <c r="C113" s="346"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47" t="e">
        <f ca="true">+RIGHT('Data Summary'!A114,LEN('Data Summary'!A114)-9)</f>
        <v>#VALUE!</v>
      </c>
      <c r="B114" s="36" t="str">
        <f ca="true">+IF(ISTEXT('Data Summary'!B114),'Data Summary'!B114,"")</f>
        <v/>
      </c>
      <c r="C114" s="346"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47" t="e">
        <f ca="true">+RIGHT('Data Summary'!A115,LEN('Data Summary'!A115)-9)</f>
        <v>#VALUE!</v>
      </c>
      <c r="B115" s="36" t="str">
        <f ca="true">+IF(ISTEXT('Data Summary'!B115),'Data Summary'!B115,"")</f>
        <v/>
      </c>
      <c r="C115" s="346"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47" t="e">
        <f ca="true">+RIGHT('Data Summary'!A116,LEN('Data Summary'!A116)-9)</f>
        <v>#VALUE!</v>
      </c>
      <c r="B116" s="36" t="str">
        <f ca="true">+IF(ISTEXT('Data Summary'!B116),'Data Summary'!B116,"")</f>
        <v/>
      </c>
      <c r="C116" s="346"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47" t="e">
        <f ca="true">+RIGHT('Data Summary'!A117,LEN('Data Summary'!A117)-9)</f>
        <v>#VALUE!</v>
      </c>
      <c r="B117" s="36" t="str">
        <f ca="true">+IF(ISTEXT('Data Summary'!B117),'Data Summary'!B117,"")</f>
        <v/>
      </c>
      <c r="C117" s="346"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47" t="e">
        <f ca="true">+RIGHT('Data Summary'!A118,LEN('Data Summary'!A118)-9)</f>
        <v>#VALUE!</v>
      </c>
      <c r="B118" s="36" t="str">
        <f ca="true">+IF(ISTEXT('Data Summary'!B118),'Data Summary'!B118,"")</f>
        <v/>
      </c>
      <c r="C118" s="346"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47" t="e">
        <f ca="true">+RIGHT('Data Summary'!A119,LEN('Data Summary'!A119)-9)</f>
        <v>#VALUE!</v>
      </c>
      <c r="B119" s="36" t="str">
        <f ca="true">+IF(ISTEXT('Data Summary'!B119),'Data Summary'!B119,"")</f>
        <v/>
      </c>
      <c r="C119" s="346"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47" t="e">
        <f ca="true">+RIGHT('Data Summary'!A120,LEN('Data Summary'!A120)-9)</f>
        <v>#VALUE!</v>
      </c>
      <c r="B120" s="36" t="str">
        <f ca="true">+IF(ISTEXT('Data Summary'!B120),'Data Summary'!B120,"")</f>
        <v/>
      </c>
      <c r="C120" s="346"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47" t="e">
        <f ca="true">+RIGHT('Data Summary'!A121,LEN('Data Summary'!A121)-9)</f>
        <v>#VALUE!</v>
      </c>
      <c r="B121" s="36" t="str">
        <f ca="true">+IF(ISTEXT('Data Summary'!B121),'Data Summary'!B121,"")</f>
        <v/>
      </c>
      <c r="C121" s="346"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47" t="e">
        <f ca="true">+RIGHT('Data Summary'!A122,LEN('Data Summary'!A122)-9)</f>
        <v>#VALUE!</v>
      </c>
      <c r="B122" s="36" t="str">
        <f ca="true">+IF(ISTEXT('Data Summary'!B122),'Data Summary'!B122,"")</f>
        <v/>
      </c>
      <c r="C122" s="346"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47" t="e">
        <f ca="true">+RIGHT('Data Summary'!A123,LEN('Data Summary'!A123)-9)</f>
        <v>#VALUE!</v>
      </c>
      <c r="B123" s="36" t="str">
        <f ca="true">+IF(ISTEXT('Data Summary'!B123),'Data Summary'!B123,"")</f>
        <v/>
      </c>
      <c r="C123" s="346"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47" t="e">
        <f ca="true">+RIGHT('Data Summary'!A124,LEN('Data Summary'!A124)-9)</f>
        <v>#VALUE!</v>
      </c>
      <c r="B124" s="36" t="str">
        <f ca="true">+IF(ISTEXT('Data Summary'!B124),'Data Summary'!B124,"")</f>
        <v/>
      </c>
      <c r="C124" s="346"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47" t="e">
        <f ca="true">+RIGHT('Data Summary'!A125,LEN('Data Summary'!A125)-9)</f>
        <v>#VALUE!</v>
      </c>
      <c r="B125" s="36" t="str">
        <f ca="true">+IF(ISTEXT('Data Summary'!B125),'Data Summary'!B125,"")</f>
        <v/>
      </c>
      <c r="C125" s="346"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47" t="e">
        <f ca="true">+RIGHT('Data Summary'!A126,LEN('Data Summary'!A126)-9)</f>
        <v>#VALUE!</v>
      </c>
      <c r="B126" s="36" t="str">
        <f ca="true">+IF(ISTEXT('Data Summary'!B126),'Data Summary'!B126,"")</f>
        <v/>
      </c>
      <c r="C126" s="346"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47" t="e">
        <f ca="true">+RIGHT('Data Summary'!A127,LEN('Data Summary'!A127)-9)</f>
        <v>#VALUE!</v>
      </c>
      <c r="B127" s="36" t="str">
        <f ca="true">+IF(ISTEXT('Data Summary'!B127),'Data Summary'!B127,"")</f>
        <v/>
      </c>
      <c r="C127" s="346"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47" t="e">
        <f ca="true">+RIGHT('Data Summary'!A128,LEN('Data Summary'!A128)-9)</f>
        <v>#VALUE!</v>
      </c>
      <c r="B128" s="36" t="str">
        <f ca="true">+IF(ISTEXT('Data Summary'!B128),'Data Summary'!B128,"")</f>
        <v/>
      </c>
      <c r="C128" s="346"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47" t="e">
        <f ca="true">+RIGHT('Data Summary'!A129,LEN('Data Summary'!A129)-9)</f>
        <v>#VALUE!</v>
      </c>
      <c r="B129" s="36" t="str">
        <f ca="true">+IF(ISTEXT('Data Summary'!B129),'Data Summary'!B129,"")</f>
        <v/>
      </c>
      <c r="C129" s="346"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47" t="e">
        <f ca="true">+RIGHT('Data Summary'!A130,LEN('Data Summary'!A130)-9)</f>
        <v>#VALUE!</v>
      </c>
      <c r="B130" s="36" t="str">
        <f ca="true">+IF(ISTEXT('Data Summary'!B130),'Data Summary'!B130,"")</f>
        <v/>
      </c>
      <c r="C130" s="346"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47" t="e">
        <f ca="true">+RIGHT('Data Summary'!A131,LEN('Data Summary'!A131)-9)</f>
        <v>#VALUE!</v>
      </c>
      <c r="B131" s="36" t="str">
        <f ca="true">+IF(ISTEXT('Data Summary'!B131),'Data Summary'!B131,"")</f>
        <v/>
      </c>
      <c r="C131" s="346"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47" t="e">
        <f ca="true">+RIGHT('Data Summary'!A132,LEN('Data Summary'!A132)-9)</f>
        <v>#VALUE!</v>
      </c>
      <c r="B132" s="36" t="str">
        <f ca="true">+IF(ISTEXT('Data Summary'!B132),'Data Summary'!B132,"")</f>
        <v/>
      </c>
      <c r="C132" s="346"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47" t="e">
        <f ca="true">+RIGHT('Data Summary'!A133,LEN('Data Summary'!A133)-9)</f>
        <v>#VALUE!</v>
      </c>
      <c r="B133" s="36" t="str">
        <f ca="true">+IF(ISTEXT('Data Summary'!B133),'Data Summary'!B133,"")</f>
        <v/>
      </c>
      <c r="C133" s="346"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47" t="e">
        <f ca="true">+RIGHT('Data Summary'!A134,LEN('Data Summary'!A134)-9)</f>
        <v>#VALUE!</v>
      </c>
      <c r="B134" s="36" t="str">
        <f ca="true">+IF(ISTEXT('Data Summary'!B134),'Data Summary'!B134,"")</f>
        <v/>
      </c>
      <c r="C134" s="346"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47" t="e">
        <f ca="true">+RIGHT('Data Summary'!A135,LEN('Data Summary'!A135)-9)</f>
        <v>#VALUE!</v>
      </c>
      <c r="B135" s="36" t="str">
        <f ca="true">+IF(ISTEXT('Data Summary'!B135),'Data Summary'!B135,"")</f>
        <v/>
      </c>
      <c r="C135" s="346"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47" t="e">
        <f ca="true">+RIGHT('Data Summary'!A136,LEN('Data Summary'!A136)-9)</f>
        <v>#VALUE!</v>
      </c>
      <c r="B136" s="36" t="str">
        <f ca="true">+IF(ISTEXT('Data Summary'!B136),'Data Summary'!B136,"")</f>
        <v/>
      </c>
      <c r="C136" s="346"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47" t="e">
        <f ca="true">+RIGHT('Data Summary'!A137,LEN('Data Summary'!A137)-9)</f>
        <v>#VALUE!</v>
      </c>
      <c r="B137" s="36" t="str">
        <f ca="true">+IF(ISTEXT('Data Summary'!B137),'Data Summary'!B137,"")</f>
        <v/>
      </c>
      <c r="C137" s="346"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47" t="e">
        <f ca="true">+RIGHT('Data Summary'!A138,LEN('Data Summary'!A138)-9)</f>
        <v>#VALUE!</v>
      </c>
      <c r="B138" s="36" t="str">
        <f ca="true">+IF(ISTEXT('Data Summary'!B138),'Data Summary'!B138,"")</f>
        <v/>
      </c>
      <c r="C138" s="346"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47" t="e">
        <f ca="true">+RIGHT('Data Summary'!A139,LEN('Data Summary'!A139)-9)</f>
        <v>#VALUE!</v>
      </c>
      <c r="B139" s="36" t="str">
        <f ca="true">+IF(ISTEXT('Data Summary'!B139),'Data Summary'!B139,"")</f>
        <v/>
      </c>
      <c r="C139" s="346"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47" t="e">
        <f ca="true">+RIGHT('Data Summary'!A140,LEN('Data Summary'!A140)-9)</f>
        <v>#VALUE!</v>
      </c>
      <c r="B140" s="36" t="str">
        <f ca="true">+IF(ISTEXT('Data Summary'!B140),'Data Summary'!B140,"")</f>
        <v/>
      </c>
      <c r="C140" s="346"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47" t="e">
        <f ca="true">+RIGHT('Data Summary'!A141,LEN('Data Summary'!A141)-9)</f>
        <v>#VALUE!</v>
      </c>
      <c r="B141" s="36" t="str">
        <f ca="true">+IF(ISTEXT('Data Summary'!B141),'Data Summary'!B141,"")</f>
        <v/>
      </c>
      <c r="C141" s="346"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47" t="e">
        <f ca="true">+RIGHT('Data Summary'!A142,LEN('Data Summary'!A142)-9)</f>
        <v>#VALUE!</v>
      </c>
      <c r="B142" s="36" t="str">
        <f ca="true">+IF(ISTEXT('Data Summary'!B142),'Data Summary'!B142,"")</f>
        <v/>
      </c>
      <c r="C142" s="346"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47" t="e">
        <f ca="true">+RIGHT('Data Summary'!A143,LEN('Data Summary'!A143)-9)</f>
        <v>#VALUE!</v>
      </c>
      <c r="B143" s="36" t="str">
        <f ca="true">+IF(ISTEXT('Data Summary'!B143),'Data Summary'!B143,"")</f>
        <v/>
      </c>
      <c r="C143" s="346"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47" t="e">
        <f ca="true">+RIGHT('Data Summary'!A144,LEN('Data Summary'!A144)-9)</f>
        <v>#VALUE!</v>
      </c>
      <c r="B144" s="36" t="str">
        <f ca="true">+IF(ISTEXT('Data Summary'!B144),'Data Summary'!B144,"")</f>
        <v/>
      </c>
      <c r="C144" s="346"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47" t="e">
        <f ca="true">+RIGHT('Data Summary'!A145,LEN('Data Summary'!A145)-9)</f>
        <v>#VALUE!</v>
      </c>
      <c r="B145" s="36" t="str">
        <f ca="true">+IF(ISTEXT('Data Summary'!B145),'Data Summary'!B145,"")</f>
        <v/>
      </c>
      <c r="C145" s="346"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47" t="e">
        <f ca="true">+RIGHT('Data Summary'!A146,LEN('Data Summary'!A146)-9)</f>
        <v>#VALUE!</v>
      </c>
      <c r="B146" s="36" t="str">
        <f ca="true">+IF(ISTEXT('Data Summary'!B146),'Data Summary'!B146,"")</f>
        <v/>
      </c>
      <c r="C146" s="346"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47" t="e">
        <f ca="true">+RIGHT('Data Summary'!A147,LEN('Data Summary'!A147)-9)</f>
        <v>#VALUE!</v>
      </c>
      <c r="B147" s="36" t="str">
        <f ca="true">+IF(ISTEXT('Data Summary'!B147),'Data Summary'!B147,"")</f>
        <v/>
      </c>
      <c r="C147" s="346"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47" t="e">
        <f ca="true">+RIGHT('Data Summary'!A148,LEN('Data Summary'!A148)-9)</f>
        <v>#VALUE!</v>
      </c>
      <c r="B148" s="36" t="str">
        <f ca="true">+IF(ISTEXT('Data Summary'!B148),'Data Summary'!B148,"")</f>
        <v/>
      </c>
      <c r="C148" s="346"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47" t="e">
        <f ca="true">+RIGHT('Data Summary'!A149,LEN('Data Summary'!A149)-9)</f>
        <v>#VALUE!</v>
      </c>
      <c r="B149" s="36" t="str">
        <f ca="true">+IF(ISTEXT('Data Summary'!B149),'Data Summary'!B149,"")</f>
        <v/>
      </c>
      <c r="C149" s="346"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47" t="e">
        <f ca="true">+RIGHT('Data Summary'!A150,LEN('Data Summary'!A150)-9)</f>
        <v>#VALUE!</v>
      </c>
      <c r="B150" s="36" t="str">
        <f ca="true">+IF(ISTEXT('Data Summary'!B150),'Data Summary'!B150,"")</f>
        <v/>
      </c>
      <c r="C150" s="346"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47" t="e">
        <f ca="true">+RIGHT('Data Summary'!A151,LEN('Data Summary'!A151)-9)</f>
        <v>#VALUE!</v>
      </c>
      <c r="B151" s="36" t="str">
        <f ca="true">+IF(ISTEXT('Data Summary'!B151),'Data Summary'!B151,"")</f>
        <v/>
      </c>
      <c r="C151" s="346"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47" t="e">
        <f ca="true">+RIGHT('Data Summary'!A152,LEN('Data Summary'!A152)-9)</f>
        <v>#VALUE!</v>
      </c>
      <c r="B152" s="36" t="str">
        <f ca="true">+IF(ISTEXT('Data Summary'!B152),'Data Summary'!B152,"")</f>
        <v/>
      </c>
      <c r="C152" s="346"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47" t="e">
        <f ca="true">+RIGHT('Data Summary'!A153,LEN('Data Summary'!A153)-9)</f>
        <v>#VALUE!</v>
      </c>
      <c r="B153" s="36" t="str">
        <f ca="true">+IF(ISTEXT('Data Summary'!B153),'Data Summary'!B153,"")</f>
        <v/>
      </c>
      <c r="C153" s="346"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47" t="e">
        <f ca="true">+RIGHT('Data Summary'!A154,LEN('Data Summary'!A154)-9)</f>
        <v>#VALUE!</v>
      </c>
      <c r="B154" s="36" t="str">
        <f ca="true">+IF(ISTEXT('Data Summary'!B154),'Data Summary'!B154,"")</f>
        <v/>
      </c>
      <c r="C154" s="346"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47" t="e">
        <f ca="true">+RIGHT('Data Summary'!A155,LEN('Data Summary'!A155)-9)</f>
        <v>#VALUE!</v>
      </c>
      <c r="B155" s="36" t="str">
        <f ca="true">+IF(ISTEXT('Data Summary'!B155),'Data Summary'!B155,"")</f>
        <v/>
      </c>
      <c r="C155" s="346"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47" t="e">
        <f ca="true">+RIGHT('Data Summary'!A156,LEN('Data Summary'!A156)-9)</f>
        <v>#VALUE!</v>
      </c>
      <c r="B156" s="36" t="str">
        <f ca="true">+IF(ISTEXT('Data Summary'!B156),'Data Summary'!B156,"")</f>
        <v/>
      </c>
      <c r="C156" s="346"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47" t="e">
        <f ca="true">+RIGHT('Data Summary'!A157,LEN('Data Summary'!A157)-9)</f>
        <v>#VALUE!</v>
      </c>
      <c r="B157" s="36" t="str">
        <f ca="true">+IF(ISTEXT('Data Summary'!B157),'Data Summary'!B157,"")</f>
        <v/>
      </c>
      <c r="C157" s="346"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47" t="e">
        <f ca="true">+RIGHT('Data Summary'!A158,LEN('Data Summary'!A158)-9)</f>
        <v>#VALUE!</v>
      </c>
      <c r="B158" s="36" t="str">
        <f ca="true">+IF(ISTEXT('Data Summary'!B158),'Data Summary'!B158,"")</f>
        <v/>
      </c>
      <c r="C158" s="346"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47" t="e">
        <f ca="true">+RIGHT('Data Summary'!A159,LEN('Data Summary'!A159)-9)</f>
        <v>#VALUE!</v>
      </c>
      <c r="B159" s="36" t="str">
        <f ca="true">+IF(ISTEXT('Data Summary'!B159),'Data Summary'!B159,"")</f>
        <v/>
      </c>
      <c r="C159" s="346"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47" t="e">
        <f ca="true">+RIGHT('Data Summary'!A160,LEN('Data Summary'!A160)-9)</f>
        <v>#VALUE!</v>
      </c>
      <c r="B160" s="36" t="str">
        <f ca="true">+IF(ISTEXT('Data Summary'!B160),'Data Summary'!B160,"")</f>
        <v/>
      </c>
      <c r="C160" s="346"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47" t="e">
        <f ca="true">+RIGHT('Data Summary'!A161,LEN('Data Summary'!A161)-9)</f>
        <v>#VALUE!</v>
      </c>
      <c r="B161" s="36" t="str">
        <f ca="true">+IF(ISTEXT('Data Summary'!B161),'Data Summary'!B161,"")</f>
        <v/>
      </c>
      <c r="C161" s="346"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47" t="e">
        <f ca="true">+RIGHT('Data Summary'!A162,LEN('Data Summary'!A162)-9)</f>
        <v>#VALUE!</v>
      </c>
      <c r="B162" s="36" t="str">
        <f ca="true">+IF(ISTEXT('Data Summary'!B162),'Data Summary'!B162,"")</f>
        <v/>
      </c>
      <c r="C162" s="346"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47" t="e">
        <f ca="true">+RIGHT('Data Summary'!A163,LEN('Data Summary'!A163)-9)</f>
        <v>#VALUE!</v>
      </c>
      <c r="B163" s="36" t="str">
        <f ca="true">+IF(ISTEXT('Data Summary'!B163),'Data Summary'!B163,"")</f>
        <v/>
      </c>
      <c r="C163" s="346"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47" t="e">
        <f ca="true">+RIGHT('Data Summary'!A164,LEN('Data Summary'!A164)-9)</f>
        <v>#VALUE!</v>
      </c>
      <c r="B164" s="36" t="str">
        <f ca="true">+IF(ISTEXT('Data Summary'!B164),'Data Summary'!B164,"")</f>
        <v/>
      </c>
      <c r="C164" s="346"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47" t="e">
        <f ca="true">+RIGHT('Data Summary'!A165,LEN('Data Summary'!A165)-9)</f>
        <v>#VALUE!</v>
      </c>
      <c r="B165" s="36" t="str">
        <f ca="true">+IF(ISTEXT('Data Summary'!B165),'Data Summary'!B165,"")</f>
        <v/>
      </c>
      <c r="C165" s="346"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47" t="e">
        <f ca="true">+RIGHT('Data Summary'!A166,LEN('Data Summary'!A166)-9)</f>
        <v>#VALUE!</v>
      </c>
      <c r="B166" s="36" t="str">
        <f ca="true">+IF(ISTEXT('Data Summary'!B166),'Data Summary'!B166,"")</f>
        <v/>
      </c>
      <c r="C166" s="346"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47" t="e">
        <f ca="true">+RIGHT('Data Summary'!A167,LEN('Data Summary'!A167)-9)</f>
        <v>#VALUE!</v>
      </c>
      <c r="B167" s="36" t="str">
        <f ca="true">+IF(ISTEXT('Data Summary'!B167),'Data Summary'!B167,"")</f>
        <v/>
      </c>
      <c r="C167" s="346"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47" t="e">
        <f ca="true">+RIGHT('Data Summary'!A168,LEN('Data Summary'!A168)-9)</f>
        <v>#VALUE!</v>
      </c>
      <c r="B168" s="36" t="str">
        <f ca="true">+IF(ISTEXT('Data Summary'!B168),'Data Summary'!B168,"")</f>
        <v/>
      </c>
      <c r="C168" s="346"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47" t="e">
        <f ca="true">+RIGHT('Data Summary'!A169,LEN('Data Summary'!A169)-9)</f>
        <v>#VALUE!</v>
      </c>
      <c r="B169" s="36" t="str">
        <f ca="true">+IF(ISTEXT('Data Summary'!B169),'Data Summary'!B169,"")</f>
        <v/>
      </c>
      <c r="C169" s="346"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47" t="e">
        <f ca="true">+RIGHT('Data Summary'!A170,LEN('Data Summary'!A170)-9)</f>
        <v>#VALUE!</v>
      </c>
      <c r="B170" s="36" t="str">
        <f ca="true">+IF(ISTEXT('Data Summary'!B170),'Data Summary'!B170,"")</f>
        <v/>
      </c>
      <c r="C170" s="346"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47" t="e">
        <f ca="true">+RIGHT('Data Summary'!A171,LEN('Data Summary'!A171)-9)</f>
        <v>#VALUE!</v>
      </c>
      <c r="B171" s="36" t="str">
        <f ca="true">+IF(ISTEXT('Data Summary'!B171),'Data Summary'!B171,"")</f>
        <v/>
      </c>
      <c r="C171" s="346"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47" t="e">
        <f ca="true">+RIGHT('Data Summary'!A172,LEN('Data Summary'!A172)-9)</f>
        <v>#VALUE!</v>
      </c>
      <c r="B172" s="36" t="str">
        <f ca="true">+IF(ISTEXT('Data Summary'!B172),'Data Summary'!B172,"")</f>
        <v/>
      </c>
      <c r="C172" s="346"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47" t="e">
        <f ca="true">+RIGHT('Data Summary'!A173,LEN('Data Summary'!A173)-9)</f>
        <v>#VALUE!</v>
      </c>
      <c r="B173" s="36" t="str">
        <f ca="true">+IF(ISTEXT('Data Summary'!B173),'Data Summary'!B173,"")</f>
        <v/>
      </c>
      <c r="C173" s="346"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47" t="e">
        <f ca="true">+RIGHT('Data Summary'!A174,LEN('Data Summary'!A174)-9)</f>
        <v>#VALUE!</v>
      </c>
      <c r="B174" s="36" t="str">
        <f ca="true">+IF(ISTEXT('Data Summary'!B174),'Data Summary'!B174,"")</f>
        <v/>
      </c>
      <c r="C174" s="346"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47" t="e">
        <f ca="true">+RIGHT('Data Summary'!A175,LEN('Data Summary'!A175)-9)</f>
        <v>#VALUE!</v>
      </c>
      <c r="B175" s="36" t="str">
        <f ca="true">+IF(ISTEXT('Data Summary'!B175),'Data Summary'!B175,"")</f>
        <v/>
      </c>
      <c r="C175" s="346"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47" t="e">
        <f ca="true">+RIGHT('Data Summary'!A176,LEN('Data Summary'!A176)-9)</f>
        <v>#VALUE!</v>
      </c>
      <c r="B176" s="36" t="str">
        <f ca="true">+IF(ISTEXT('Data Summary'!B176),'Data Summary'!B176,"")</f>
        <v/>
      </c>
      <c r="C176" s="346"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47" t="e">
        <f ca="true">+RIGHT('Data Summary'!A177,LEN('Data Summary'!A177)-9)</f>
        <v>#VALUE!</v>
      </c>
      <c r="B177" s="36" t="str">
        <f ca="true">+IF(ISTEXT('Data Summary'!B177),'Data Summary'!B177,"")</f>
        <v/>
      </c>
      <c r="C177" s="346"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47" t="e">
        <f ca="true">+RIGHT('Data Summary'!A178,LEN('Data Summary'!A178)-9)</f>
        <v>#VALUE!</v>
      </c>
      <c r="B178" s="36" t="str">
        <f ca="true">+IF(ISTEXT('Data Summary'!B178),'Data Summary'!B178,"")</f>
        <v/>
      </c>
      <c r="C178" s="346"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47" t="e">
        <f ca="true">+RIGHT('Data Summary'!A179,LEN('Data Summary'!A179)-9)</f>
        <v>#VALUE!</v>
      </c>
      <c r="B179" s="36" t="str">
        <f ca="true">+IF(ISTEXT('Data Summary'!B179),'Data Summary'!B179,"")</f>
        <v/>
      </c>
      <c r="C179" s="346"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47" t="e">
        <f ca="true">+RIGHT('Data Summary'!A180,LEN('Data Summary'!A180)-9)</f>
        <v>#VALUE!</v>
      </c>
      <c r="B180" s="36" t="str">
        <f ca="true">+IF(ISTEXT('Data Summary'!B180),'Data Summary'!B180,"")</f>
        <v/>
      </c>
      <c r="C180" s="346"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47" t="e">
        <f ca="true">+RIGHT('Data Summary'!A181,LEN('Data Summary'!A181)-9)</f>
        <v>#VALUE!</v>
      </c>
      <c r="B181" s="36" t="str">
        <f ca="true">+IF(ISTEXT('Data Summary'!B181),'Data Summary'!B181,"")</f>
        <v/>
      </c>
      <c r="C181" s="346"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47" t="e">
        <f ca="true">+RIGHT('Data Summary'!A182,LEN('Data Summary'!A182)-9)</f>
        <v>#VALUE!</v>
      </c>
      <c r="B182" s="36" t="str">
        <f ca="true">+IF(ISTEXT('Data Summary'!B182),'Data Summary'!B182,"")</f>
        <v/>
      </c>
      <c r="C182" s="346"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47" t="e">
        <f ca="true">+RIGHT('Data Summary'!A183,LEN('Data Summary'!A183)-9)</f>
        <v>#VALUE!</v>
      </c>
      <c r="B183" s="36" t="str">
        <f ca="true">+IF(ISTEXT('Data Summary'!B183),'Data Summary'!B183,"")</f>
        <v/>
      </c>
      <c r="C183" s="346"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47" t="e">
        <f ca="true">+RIGHT('Data Summary'!A184,LEN('Data Summary'!A184)-9)</f>
        <v>#VALUE!</v>
      </c>
      <c r="B184" s="36" t="str">
        <f ca="true">+IF(ISTEXT('Data Summary'!B184),'Data Summary'!B184,"")</f>
        <v/>
      </c>
      <c r="C184" s="346"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47" t="e">
        <f ca="true">+RIGHT('Data Summary'!A185,LEN('Data Summary'!A185)-9)</f>
        <v>#VALUE!</v>
      </c>
      <c r="B185" s="36" t="str">
        <f ca="true">+IF(ISTEXT('Data Summary'!B185),'Data Summary'!B185,"")</f>
        <v/>
      </c>
      <c r="C185" s="346"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47" t="e">
        <f ca="true">+RIGHT('Data Summary'!A186,LEN('Data Summary'!A186)-9)</f>
        <v>#VALUE!</v>
      </c>
      <c r="B186" s="36" t="str">
        <f ca="true">+IF(ISTEXT('Data Summary'!B186),'Data Summary'!B186,"")</f>
        <v/>
      </c>
      <c r="C186" s="346"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47" t="e">
        <f ca="true">+RIGHT('Data Summary'!A187,LEN('Data Summary'!A187)-9)</f>
        <v>#VALUE!</v>
      </c>
      <c r="B187" s="36" t="str">
        <f ca="true">+IF(ISTEXT('Data Summary'!B187),'Data Summary'!B187,"")</f>
        <v/>
      </c>
      <c r="C187" s="346"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47" t="e">
        <f ca="true">+RIGHT('Data Summary'!A188,LEN('Data Summary'!A188)-9)</f>
        <v>#VALUE!</v>
      </c>
      <c r="B188" s="36" t="str">
        <f ca="true">+IF(ISTEXT('Data Summary'!B188),'Data Summary'!B188,"")</f>
        <v/>
      </c>
      <c r="C188" s="346"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47" t="e">
        <f ca="true">+RIGHT('Data Summary'!A189,LEN('Data Summary'!A189)-9)</f>
        <v>#VALUE!</v>
      </c>
      <c r="B189" s="36" t="str">
        <f ca="true">+IF(ISTEXT('Data Summary'!B189),'Data Summary'!B189,"")</f>
        <v/>
      </c>
      <c r="C189" s="346"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47" t="e">
        <f ca="true">+RIGHT('Data Summary'!A190,LEN('Data Summary'!A190)-9)</f>
        <v>#VALUE!</v>
      </c>
      <c r="B190" s="36" t="str">
        <f ca="true">+IF(ISTEXT('Data Summary'!B190),'Data Summary'!B190,"")</f>
        <v/>
      </c>
      <c r="C190" s="346"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47" t="e">
        <f ca="true">+RIGHT('Data Summary'!A191,LEN('Data Summary'!A191)-9)</f>
        <v>#VALUE!</v>
      </c>
      <c r="B191" s="36" t="str">
        <f ca="true">+IF(ISTEXT('Data Summary'!B191),'Data Summary'!B191,"")</f>
        <v/>
      </c>
      <c r="C191" s="346"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47" t="e">
        <f ca="true">+RIGHT('Data Summary'!A192,LEN('Data Summary'!A192)-9)</f>
        <v>#VALUE!</v>
      </c>
      <c r="B192" s="36" t="str">
        <f ca="true">+IF(ISTEXT('Data Summary'!B192),'Data Summary'!B192,"")</f>
        <v/>
      </c>
      <c r="C192" s="346"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47" t="e">
        <f ca="true">+RIGHT('Data Summary'!A193,LEN('Data Summary'!A193)-9)</f>
        <v>#VALUE!</v>
      </c>
      <c r="B193" s="36" t="str">
        <f ca="true">+IF(ISTEXT('Data Summary'!B193),'Data Summary'!B193,"")</f>
        <v/>
      </c>
      <c r="C193" s="346"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47" t="e">
        <f ca="true">+RIGHT('Data Summary'!A194,LEN('Data Summary'!A194)-9)</f>
        <v>#VALUE!</v>
      </c>
      <c r="B194" s="36" t="str">
        <f ca="true">+IF(ISTEXT('Data Summary'!B194),'Data Summary'!B194,"")</f>
        <v/>
      </c>
      <c r="C194" s="346"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47" t="e">
        <f ca="true">+RIGHT('Data Summary'!A195,LEN('Data Summary'!A195)-9)</f>
        <v>#VALUE!</v>
      </c>
      <c r="B195" s="36" t="str">
        <f ca="true">+IF(ISTEXT('Data Summary'!B195),'Data Summary'!B195,"")</f>
        <v/>
      </c>
      <c r="C195" s="346"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47" t="e">
        <f ca="true">+RIGHT('Data Summary'!A196,LEN('Data Summary'!A196)-9)</f>
        <v>#VALUE!</v>
      </c>
      <c r="B196" s="36" t="str">
        <f ca="true">+IF(ISTEXT('Data Summary'!B196),'Data Summary'!B196,"")</f>
        <v/>
      </c>
      <c r="C196" s="346"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47" t="e">
        <f ca="true">+RIGHT('Data Summary'!A197,LEN('Data Summary'!A197)-9)</f>
        <v>#VALUE!</v>
      </c>
      <c r="B197" s="36" t="str">
        <f ca="true">+IF(ISTEXT('Data Summary'!B197),'Data Summary'!B197,"")</f>
        <v/>
      </c>
      <c r="C197" s="346"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47" t="e">
        <f ca="true">+RIGHT('Data Summary'!A198,LEN('Data Summary'!A198)-9)</f>
        <v>#VALUE!</v>
      </c>
      <c r="B198" s="36" t="str">
        <f ca="true">+IF(ISTEXT('Data Summary'!B198),'Data Summary'!B198,"")</f>
        <v/>
      </c>
      <c r="C198" s="346"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47" t="e">
        <f ca="true">+RIGHT('Data Summary'!A199,LEN('Data Summary'!A199)-9)</f>
        <v>#VALUE!</v>
      </c>
      <c r="B199" s="36" t="str">
        <f ca="true">+IF(ISTEXT('Data Summary'!B199),'Data Summary'!B199,"")</f>
        <v/>
      </c>
      <c r="C199" s="346"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47" t="e">
        <f ca="true">+RIGHT('Data Summary'!A200,LEN('Data Summary'!A200)-9)</f>
        <v>#VALUE!</v>
      </c>
      <c r="B200" s="36" t="str">
        <f ca="true">+IF(ISTEXT('Data Summary'!B200),'Data Summary'!B200,"")</f>
        <v/>
      </c>
      <c r="C200" s="346"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47" t="e">
        <f ca="true">+RIGHT('Data Summary'!A201,LEN('Data Summary'!A201)-9)</f>
        <v>#VALUE!</v>
      </c>
      <c r="B201" s="36" t="str">
        <f ca="true">+IF(ISTEXT('Data Summary'!B201),'Data Summary'!B201,"")</f>
        <v/>
      </c>
      <c r="C201" s="346"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47" t="e">
        <f ca="true">+RIGHT('Data Summary'!A202,LEN('Data Summary'!A202)-9)</f>
        <v>#VALUE!</v>
      </c>
      <c r="B202" s="36" t="str">
        <f ca="true">+IF(ISTEXT('Data Summary'!B202),'Data Summary'!B202,"")</f>
        <v/>
      </c>
      <c r="C202" s="346"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47" t="e">
        <f ca="true">+RIGHT('Data Summary'!A203,LEN('Data Summary'!A203)-9)</f>
        <v>#VALUE!</v>
      </c>
      <c r="B203" s="36" t="str">
        <f ca="true">+IF(ISTEXT('Data Summary'!B203),'Data Summary'!B203,"")</f>
        <v/>
      </c>
      <c r="C203" s="346"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47" t="e">
        <f ca="true">+RIGHT('Data Summary'!A204,LEN('Data Summary'!A204)-9)</f>
        <v>#VALUE!</v>
      </c>
      <c r="B204" s="36" t="str">
        <f ca="true">+IF(ISTEXT('Data Summary'!B204),'Data Summary'!B204,"")</f>
        <v/>
      </c>
      <c r="C204" s="346"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47" t="e">
        <f ca="true">+RIGHT('Data Summary'!A205,LEN('Data Summary'!A205)-9)</f>
        <v>#VALUE!</v>
      </c>
      <c r="B205" s="36" t="str">
        <f ca="true">+IF(ISTEXT('Data Summary'!B205),'Data Summary'!B205,"")</f>
        <v/>
      </c>
      <c r="C205" s="346"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47" t="e">
        <f ca="true">+RIGHT('Data Summary'!A206,LEN('Data Summary'!A206)-9)</f>
        <v>#VALUE!</v>
      </c>
      <c r="B206" s="36" t="str">
        <f ca="true">+IF(ISTEXT('Data Summary'!B206),'Data Summary'!B206,"")</f>
        <v/>
      </c>
      <c r="C206" s="346"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47" t="e">
        <f ca="true">+RIGHT('Data Summary'!A207,LEN('Data Summary'!A207)-9)</f>
        <v>#VALUE!</v>
      </c>
      <c r="B207" s="36" t="str">
        <f ca="true">+IF(ISTEXT('Data Summary'!B207),'Data Summary'!B207,"")</f>
        <v/>
      </c>
      <c r="C207" s="346"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B3392-3F3D-46F3-87B6-62161BC023DA}">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8" customWidth="true"/>
    <col min="2" max="2" width="7.5" style="194" customWidth="true"/>
    <col min="3" max="8" width="8.75" style="158" customWidth="true"/>
    <col min="9" max="9" width="9.375" style="158" customWidth="true"/>
    <col min="10" max="10" width="13.375" style="158" customWidth="true"/>
    <col min="11" max="11" width="7.5" style="158" customWidth="true"/>
    <col min="12" max="17" width="8.625" style="158" customWidth="true"/>
    <col min="18" max="18" width="6.5" style="158" customWidth="true"/>
    <col min="19" max="19" width="13.375" style="158" customWidth="true"/>
    <col min="20" max="20" width="7.5" style="158" customWidth="true"/>
    <col min="21" max="26" width="9.125" style="158" customWidth="true"/>
    <col min="27" max="16384" width="9" style="158"/>
  </cols>
  <sheetData>
    <row xmlns:x14ac="http://schemas.microsoft.com/office/spreadsheetml/2009/9/ac" r="1" ht="15.75" x14ac:dyDescent="0.25">
      <c r="A1" s="154" t="s">
        <v>48</v>
      </c>
      <c r="B1" s="155"/>
      <c r="C1" s="156"/>
      <c r="D1" s="156"/>
      <c r="E1" s="156"/>
      <c r="F1" s="156"/>
      <c r="G1" s="156"/>
      <c r="H1" s="571"/>
      <c r="I1" s="571"/>
      <c r="J1" s="571"/>
      <c r="K1" s="571"/>
      <c r="L1" s="571"/>
      <c r="M1" s="571"/>
      <c r="N1" s="571"/>
      <c r="O1" s="571"/>
      <c r="P1" s="571"/>
      <c r="Q1" s="156"/>
      <c r="R1" s="156"/>
      <c r="S1" s="156"/>
      <c r="T1" s="157"/>
      <c r="U1" s="157"/>
      <c r="V1" s="157"/>
      <c r="W1" s="157"/>
      <c r="X1" s="157"/>
      <c r="Y1" s="157"/>
      <c r="Z1" s="157"/>
      <c r="AA1" s="157"/>
    </row>
    <row xmlns:x14ac="http://schemas.microsoft.com/office/spreadsheetml/2009/9/ac" r="2" s="161" customFormat="true" ht="26.25" customHeight="true" x14ac:dyDescent="0.25">
      <c r="A2" s="159" t="s">
        <v>13</v>
      </c>
      <c r="B2" s="160"/>
      <c r="J2" s="159" t="s">
        <v>14</v>
      </c>
      <c r="R2" s="162"/>
      <c r="S2" s="163" t="s">
        <v>15</v>
      </c>
      <c r="W2" s="162"/>
      <c r="X2" s="162"/>
      <c r="Y2" s="164"/>
      <c r="Z2" s="164"/>
      <c r="AD2" s="165"/>
      <c r="AE2" s="165"/>
      <c r="AF2" s="165"/>
      <c r="AG2" s="165"/>
      <c r="AH2" s="165"/>
      <c r="AI2" s="165"/>
    </row>
    <row xmlns:x14ac="http://schemas.microsoft.com/office/spreadsheetml/2009/9/ac" r="3" ht="15.75" x14ac:dyDescent="0.25">
      <c r="A3" s="166"/>
      <c r="B3" s="167" t="s">
        <v>4</v>
      </c>
      <c r="C3" s="162" t="s">
        <v>7</v>
      </c>
      <c r="D3" s="162" t="s">
        <v>2</v>
      </c>
      <c r="E3" s="162" t="s">
        <v>1</v>
      </c>
      <c r="F3" s="162" t="s">
        <v>54</v>
      </c>
      <c r="G3" s="162" t="s">
        <v>17</v>
      </c>
      <c r="H3" s="162" t="s">
        <v>18</v>
      </c>
      <c r="I3" s="168"/>
      <c r="J3" s="166"/>
      <c r="K3" s="167" t="s">
        <v>4</v>
      </c>
      <c r="L3" s="162" t="s">
        <v>7</v>
      </c>
      <c r="M3" s="162" t="s">
        <v>2</v>
      </c>
      <c r="N3" s="162" t="s">
        <v>1</v>
      </c>
      <c r="O3" s="162" t="s">
        <v>54</v>
      </c>
      <c r="P3" s="162" t="s">
        <v>17</v>
      </c>
      <c r="Q3" s="162" t="s">
        <v>18</v>
      </c>
      <c r="R3" s="164"/>
      <c r="S3" s="169"/>
      <c r="T3" s="167" t="s">
        <v>4</v>
      </c>
      <c r="U3" s="162" t="s">
        <v>7</v>
      </c>
      <c r="V3" s="162" t="s">
        <v>2</v>
      </c>
      <c r="W3" s="162" t="s">
        <v>1</v>
      </c>
      <c r="X3" s="162" t="s">
        <v>54</v>
      </c>
      <c r="Y3" s="162" t="s">
        <v>17</v>
      </c>
      <c r="Z3" s="162" t="s">
        <v>18</v>
      </c>
      <c r="AB3" s="165"/>
      <c r="AC3" s="165"/>
      <c r="AD3" s="165"/>
      <c r="AE3" s="165"/>
      <c r="AF3" s="165"/>
      <c r="AG3" s="165"/>
    </row>
    <row xmlns:x14ac="http://schemas.microsoft.com/office/spreadsheetml/2009/9/ac" r="4" ht="15.75" x14ac:dyDescent="0.25">
      <c r="A4" s="166" t="s">
        <v>34</v>
      </c>
      <c r="B4" s="10">
        <v>2023</v>
      </c>
      <c r="C4" s="10">
        <v>84.17128228</v>
      </c>
      <c r="D4" s="10"/>
      <c r="E4" s="10"/>
      <c r="F4" s="10"/>
      <c r="G4" s="10">
        <v>86.034970000000001</v>
      </c>
      <c r="H4" s="10">
        <v>75.648647310000001</v>
      </c>
      <c r="I4" s="168"/>
      <c r="J4" s="166" t="s">
        <v>34</v>
      </c>
      <c r="K4" s="10">
        <v>2023</v>
      </c>
      <c r="L4" s="10">
        <v>85.068100380000004</v>
      </c>
      <c r="M4" s="10">
        <v>93.306515289999993</v>
      </c>
      <c r="N4" s="10">
        <v>95.766273369999993</v>
      </c>
      <c r="O4" s="10">
        <v>97.559406519999996</v>
      </c>
      <c r="P4" s="10">
        <v>81.85539584</v>
      </c>
      <c r="Q4" s="10">
        <v>96.029688859999993</v>
      </c>
      <c r="R4" s="165"/>
      <c r="S4" s="166" t="s">
        <v>34</v>
      </c>
      <c r="T4" s="10">
        <v>2023</v>
      </c>
      <c r="U4" s="10">
        <v>82.967007249999995</v>
      </c>
      <c r="V4" s="10"/>
      <c r="W4" s="10"/>
      <c r="X4" s="10"/>
      <c r="Y4" s="10">
        <v>80.195726870000001</v>
      </c>
      <c r="Z4" s="10">
        <v>91.128078900000006</v>
      </c>
      <c r="AA4" s="165"/>
      <c r="AB4" s="165"/>
      <c r="AC4" s="165"/>
      <c r="AD4" s="165"/>
      <c r="AE4" s="165"/>
      <c r="AF4" s="165"/>
      <c r="AG4" s="165"/>
    </row>
    <row xmlns:x14ac="http://schemas.microsoft.com/office/spreadsheetml/2009/9/ac" r="5" ht="15.75" x14ac:dyDescent="0.25">
      <c r="A5" s="166" t="s">
        <v>35</v>
      </c>
      <c r="B5" s="10">
        <v>2023</v>
      </c>
      <c r="C5" s="10">
        <v>7.3083816879999999</v>
      </c>
      <c r="D5" s="10"/>
      <c r="E5" s="10"/>
      <c r="F5" s="10"/>
      <c r="G5" s="10">
        <v>4.1926082349999998</v>
      </c>
      <c r="H5" s="10">
        <v>19.121933720000001</v>
      </c>
      <c r="I5" s="168"/>
      <c r="J5" s="166" t="s">
        <v>35</v>
      </c>
      <c r="K5" s="10">
        <v>2023</v>
      </c>
      <c r="L5" s="10">
        <v>11.325338479999999</v>
      </c>
      <c r="M5" s="10">
        <v>3.2686300519999998</v>
      </c>
      <c r="N5" s="10">
        <v>9.2273597400000004E-2</v>
      </c>
      <c r="O5" s="10">
        <v>0</v>
      </c>
      <c r="P5" s="10">
        <v>14.816785729999999</v>
      </c>
      <c r="Q5" s="10">
        <v>0</v>
      </c>
      <c r="R5" s="165"/>
      <c r="S5" s="166" t="s">
        <v>35</v>
      </c>
      <c r="T5" s="10">
        <v>2023</v>
      </c>
      <c r="U5" s="10">
        <v>0</v>
      </c>
      <c r="V5" s="10"/>
      <c r="W5" s="10"/>
      <c r="X5" s="10"/>
      <c r="Y5" s="10">
        <v>0</v>
      </c>
      <c r="Z5" s="10">
        <v>1.987206665</v>
      </c>
      <c r="AA5" s="165"/>
      <c r="AB5" s="165"/>
      <c r="AC5" s="165"/>
      <c r="AD5" s="165"/>
      <c r="AE5" s="165"/>
      <c r="AF5" s="165"/>
      <c r="AG5" s="165"/>
    </row>
    <row xmlns:x14ac="http://schemas.microsoft.com/office/spreadsheetml/2009/9/ac" r="6" s="161" customFormat="true" ht="15.75" x14ac:dyDescent="0.25">
      <c r="A6" s="166" t="s">
        <v>36</v>
      </c>
      <c r="B6" s="10">
        <v>2023</v>
      </c>
      <c r="C6" s="10">
        <v>8.5203360329999995</v>
      </c>
      <c r="D6" s="10">
        <v>13.489316690000001</v>
      </c>
      <c r="E6" s="10">
        <v>4.1757366019999997</v>
      </c>
      <c r="F6" s="10">
        <v>2.4634800829999999</v>
      </c>
      <c r="G6" s="10">
        <v>9.7724217650000007</v>
      </c>
      <c r="H6" s="10">
        <v>5.2294189680000001</v>
      </c>
      <c r="I6" s="168"/>
      <c r="J6" s="166" t="s">
        <v>36</v>
      </c>
      <c r="K6" s="10">
        <v>2023</v>
      </c>
      <c r="L6" s="10">
        <v>3.606561138</v>
      </c>
      <c r="M6" s="10">
        <v>3.424854657</v>
      </c>
      <c r="N6" s="10">
        <v>4.1414530330000003</v>
      </c>
      <c r="O6" s="10">
        <v>2.4405934779999998</v>
      </c>
      <c r="P6" s="10">
        <v>3.3278184359999998</v>
      </c>
      <c r="Q6" s="10">
        <v>3.9703111419999999</v>
      </c>
      <c r="R6" s="164"/>
      <c r="S6" s="166" t="s">
        <v>36</v>
      </c>
      <c r="T6" s="10">
        <v>2023</v>
      </c>
      <c r="U6" s="10">
        <v>17.032992749999998</v>
      </c>
      <c r="V6" s="10">
        <v>15.217989469999999</v>
      </c>
      <c r="W6" s="10">
        <v>9.4454063510000008</v>
      </c>
      <c r="X6" s="10">
        <v>3.1774733400000001</v>
      </c>
      <c r="Y6" s="10">
        <v>19.804273129999999</v>
      </c>
      <c r="Z6" s="10">
        <v>6.8847144309999999</v>
      </c>
      <c r="AA6" s="165"/>
      <c r="AB6" s="165"/>
      <c r="AC6" s="165"/>
      <c r="AD6" s="165"/>
      <c r="AE6" s="165"/>
      <c r="AF6" s="165"/>
      <c r="AG6" s="165"/>
    </row>
    <row xmlns:x14ac="http://schemas.microsoft.com/office/spreadsheetml/2009/9/ac" r="7" s="161" customFormat="true" ht="15.75" x14ac:dyDescent="0.25">
      <c r="A7" s="170" t="s">
        <v>241</v>
      </c>
      <c r="B7" s="10">
        <v>2023</v>
      </c>
      <c r="C7" s="10">
        <v>0</v>
      </c>
      <c r="D7" s="10">
        <v>86.510683310000005</v>
      </c>
      <c r="E7" s="10">
        <v>95.824263400000007</v>
      </c>
      <c r="F7" s="10">
        <v>97.536519920000003</v>
      </c>
      <c r="G7" s="10">
        <v>0</v>
      </c>
      <c r="H7" s="10">
        <v>0</v>
      </c>
      <c r="I7" s="165"/>
      <c r="J7" s="170" t="s">
        <v>241</v>
      </c>
      <c r="K7" s="10">
        <v>2023</v>
      </c>
      <c r="L7" s="10">
        <v>0</v>
      </c>
      <c r="M7" s="10">
        <v>0</v>
      </c>
      <c r="N7" s="10">
        <v>0</v>
      </c>
      <c r="O7" s="10">
        <v>0</v>
      </c>
      <c r="P7" s="10">
        <v>0</v>
      </c>
      <c r="Q7" s="10">
        <v>0</v>
      </c>
      <c r="R7" s="165"/>
      <c r="S7" s="170" t="s">
        <v>241</v>
      </c>
      <c r="T7" s="10">
        <v>2023</v>
      </c>
      <c r="U7" s="10">
        <v>0</v>
      </c>
      <c r="V7" s="10">
        <v>84.782010529999994</v>
      </c>
      <c r="W7" s="10">
        <v>90.554593650000001</v>
      </c>
      <c r="X7" s="10">
        <v>96.822526659999994</v>
      </c>
      <c r="Y7" s="10">
        <v>0</v>
      </c>
      <c r="Z7" s="10">
        <v>0</v>
      </c>
      <c r="AA7" s="171"/>
    </row>
    <row xmlns:x14ac="http://schemas.microsoft.com/office/spreadsheetml/2009/9/ac" r="8" s="161" customFormat="true" ht="15.75" x14ac:dyDescent="0.25">
      <c r="A8" s="172"/>
      <c r="B8" s="173"/>
      <c r="H8" s="171"/>
      <c r="I8" s="171"/>
      <c r="J8" s="171"/>
      <c r="K8" s="171"/>
      <c r="L8" s="171"/>
      <c r="M8" s="171"/>
      <c r="N8" s="171"/>
      <c r="O8" s="171"/>
      <c r="P8" s="171"/>
      <c r="Q8" s="171"/>
      <c r="R8" s="171"/>
      <c r="S8" s="171"/>
      <c r="T8" s="171"/>
      <c r="U8" s="171"/>
      <c r="V8" s="171"/>
      <c r="W8" s="171"/>
      <c r="X8" s="171"/>
      <c r="Y8" s="171"/>
      <c r="Z8" s="171"/>
      <c r="AA8" s="171"/>
    </row>
    <row xmlns:x14ac="http://schemas.microsoft.com/office/spreadsheetml/2009/9/ac" r="9" s="161" customFormat="true" ht="15.75" x14ac:dyDescent="0.25">
      <c r="A9" s="172"/>
      <c r="B9" s="173"/>
      <c r="H9" s="171"/>
      <c r="I9" s="171"/>
      <c r="J9" s="171"/>
      <c r="K9" s="171"/>
      <c r="L9" s="171"/>
      <c r="M9" s="171"/>
      <c r="N9" s="171"/>
      <c r="O9" s="171"/>
      <c r="P9" s="171"/>
      <c r="Q9" s="171"/>
      <c r="R9" s="171"/>
      <c r="S9" s="171"/>
      <c r="T9" s="171"/>
      <c r="U9" s="171"/>
      <c r="V9" s="171"/>
      <c r="W9" s="171"/>
      <c r="X9" s="171"/>
      <c r="Y9" s="171"/>
      <c r="Z9" s="171"/>
      <c r="AA9" s="171"/>
    </row>
    <row xmlns:x14ac="http://schemas.microsoft.com/office/spreadsheetml/2009/9/ac" r="10" s="161" customFormat="true" ht="15.75" x14ac:dyDescent="0.25">
      <c r="A10" s="174"/>
      <c r="B10" s="173"/>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row>
    <row xmlns:x14ac="http://schemas.microsoft.com/office/spreadsheetml/2009/9/ac" r="11" ht="15.75" x14ac:dyDescent="0.25">
      <c r="A11" s="175"/>
      <c r="B11" s="176"/>
      <c r="C11" s="171"/>
      <c r="D11" s="171"/>
      <c r="E11" s="171"/>
      <c r="F11" s="171"/>
      <c r="G11" s="171"/>
      <c r="H11" s="171"/>
      <c r="I11" s="171"/>
      <c r="J11" s="171"/>
      <c r="K11" s="171"/>
      <c r="L11" s="171"/>
      <c r="M11" s="171"/>
      <c r="N11" s="171"/>
      <c r="O11" s="171"/>
      <c r="P11" s="171"/>
      <c r="Q11" s="171"/>
    </row>
    <row xmlns:x14ac="http://schemas.microsoft.com/office/spreadsheetml/2009/9/ac" r="12" ht="15.75" x14ac:dyDescent="0.25">
      <c r="A12" s="177" t="s">
        <v>49</v>
      </c>
      <c r="B12" s="178"/>
      <c r="C12" s="179"/>
      <c r="D12" s="179"/>
      <c r="E12" s="179"/>
      <c r="F12" s="179"/>
      <c r="G12" s="179"/>
      <c r="H12" s="179"/>
      <c r="I12" s="179"/>
      <c r="J12" s="179"/>
      <c r="K12" s="179"/>
      <c r="L12" s="179"/>
      <c r="M12" s="179"/>
      <c r="N12" s="179"/>
      <c r="O12" s="179"/>
      <c r="P12" s="179"/>
      <c r="Q12" s="179"/>
      <c r="R12" s="180"/>
      <c r="S12" s="180"/>
      <c r="T12" s="180"/>
      <c r="U12" s="180"/>
      <c r="V12" s="180"/>
    </row>
    <row xmlns:x14ac="http://schemas.microsoft.com/office/spreadsheetml/2009/9/ac" r="13" s="183" customFormat="true" x14ac:dyDescent="0.2">
      <c r="A13" s="181" t="s">
        <v>50</v>
      </c>
      <c r="B13" s="182" t="s">
        <v>41</v>
      </c>
      <c r="C13" s="181" t="s">
        <v>89</v>
      </c>
      <c r="D13" s="181" t="s">
        <v>51</v>
      </c>
      <c r="E13" s="181" t="s">
        <v>186</v>
      </c>
      <c r="F13" s="181" t="s">
        <v>90</v>
      </c>
      <c r="G13" s="181" t="s">
        <v>91</v>
      </c>
      <c r="H13" s="181" t="s">
        <v>92</v>
      </c>
      <c r="I13" s="181" t="s">
        <v>93</v>
      </c>
      <c r="J13" s="181" t="s">
        <v>238</v>
      </c>
      <c r="K13" s="181" t="s">
        <v>187</v>
      </c>
      <c r="L13" s="181" t="s">
        <v>94</v>
      </c>
      <c r="M13" s="181" t="s">
        <v>95</v>
      </c>
      <c r="N13" s="181" t="s">
        <v>96</v>
      </c>
      <c r="O13" s="183" t="s">
        <v>97</v>
      </c>
      <c r="P13" s="183" t="s">
        <v>239</v>
      </c>
      <c r="Q13" s="181" t="s">
        <v>123</v>
      </c>
      <c r="R13" s="181" t="s">
        <v>158</v>
      </c>
      <c r="S13" s="184" t="s">
        <v>98</v>
      </c>
      <c r="T13" s="185" t="s">
        <v>99</v>
      </c>
      <c r="U13" s="185" t="s">
        <v>100</v>
      </c>
      <c r="V13" s="185" t="s">
        <v>240</v>
      </c>
    </row>
    <row xmlns:x14ac="http://schemas.microsoft.com/office/spreadsheetml/2009/9/ac" r="14" s="188" customFormat="true" ht="12" x14ac:dyDescent="0.2">
      <c r="A14" s="186" t="s">
        <v>159</v>
      </c>
      <c r="B14" s="10">
        <v>2000</v>
      </c>
      <c r="C14" s="187" t="s">
        <v>7</v>
      </c>
      <c r="D14" s="10">
        <v>1081438</v>
      </c>
      <c r="E14" s="10">
        <v>99.623599393130917</v>
      </c>
      <c r="F14" s="10">
        <v>89.606883742968236</v>
      </c>
      <c r="G14" s="10"/>
      <c r="H14" s="10"/>
      <c r="I14" s="10">
        <v>10.39311625703176</v>
      </c>
      <c r="J14" s="10">
        <v>89.606883742968236</v>
      </c>
      <c r="K14" s="10">
        <v>99.718371397188406</v>
      </c>
      <c r="L14" s="10"/>
      <c r="M14" s="10">
        <v>43.539742130512423</v>
      </c>
      <c r="N14" s="10"/>
      <c r="O14" s="10"/>
      <c r="P14" s="10">
        <v>56.460257869487577</v>
      </c>
      <c r="Q14" s="10"/>
      <c r="R14" s="10">
        <v>51.457410445162168</v>
      </c>
      <c r="S14" s="10"/>
      <c r="T14" s="10"/>
      <c r="U14" s="10">
        <v>48.542589554837832</v>
      </c>
      <c r="V14" s="10">
        <v>51.457410445162168</v>
      </c>
    </row>
    <row xmlns:x14ac="http://schemas.microsoft.com/office/spreadsheetml/2009/9/ac" r="15" s="188" customFormat="true" ht="12" x14ac:dyDescent="0.2">
      <c r="A15" s="186" t="s">
        <v>159</v>
      </c>
      <c r="B15" s="10">
        <v>2001</v>
      </c>
      <c r="C15" s="187" t="s">
        <v>7</v>
      </c>
      <c r="D15" s="10">
        <v>1088523</v>
      </c>
      <c r="E15" s="10">
        <v>99.623599393130917</v>
      </c>
      <c r="F15" s="10">
        <v>89.606883742968236</v>
      </c>
      <c r="G15" s="10"/>
      <c r="H15" s="10"/>
      <c r="I15" s="10">
        <v>10.39311625703176</v>
      </c>
      <c r="J15" s="10">
        <v>89.606883742968236</v>
      </c>
      <c r="K15" s="10">
        <v>99.718371397188406</v>
      </c>
      <c r="L15" s="10"/>
      <c r="M15" s="10">
        <v>43.539742130512423</v>
      </c>
      <c r="N15" s="10"/>
      <c r="O15" s="10"/>
      <c r="P15" s="10">
        <v>56.460257869487577</v>
      </c>
      <c r="Q15" s="10"/>
      <c r="R15" s="10">
        <v>51.457410445162168</v>
      </c>
      <c r="S15" s="10"/>
      <c r="T15" s="10"/>
      <c r="U15" s="10">
        <v>48.542589554837832</v>
      </c>
      <c r="V15" s="10">
        <v>51.457410445162168</v>
      </c>
    </row>
    <row xmlns:x14ac="http://schemas.microsoft.com/office/spreadsheetml/2009/9/ac" r="16" s="188" customFormat="true" ht="12" x14ac:dyDescent="0.2">
      <c r="A16" s="186" t="s">
        <v>159</v>
      </c>
      <c r="B16" s="10">
        <v>2002</v>
      </c>
      <c r="C16" s="187" t="s">
        <v>7</v>
      </c>
      <c r="D16" s="10">
        <v>1085399</v>
      </c>
      <c r="E16" s="10">
        <v>99.623599393130917</v>
      </c>
      <c r="F16" s="10">
        <v>89.606883742968236</v>
      </c>
      <c r="G16" s="10"/>
      <c r="H16" s="10"/>
      <c r="I16" s="10">
        <v>10.39311625703176</v>
      </c>
      <c r="J16" s="10">
        <v>89.606883742968236</v>
      </c>
      <c r="K16" s="10">
        <v>99.718371397188406</v>
      </c>
      <c r="L16" s="10"/>
      <c r="M16" s="10">
        <v>45.517282999492181</v>
      </c>
      <c r="N16" s="10"/>
      <c r="O16" s="10"/>
      <c r="P16" s="10">
        <v>54.482717000507819</v>
      </c>
      <c r="Q16" s="10"/>
      <c r="R16" s="10">
        <v>52.957867435806747</v>
      </c>
      <c r="S16" s="10"/>
      <c r="T16" s="10"/>
      <c r="U16" s="10">
        <v>47.042132564193253</v>
      </c>
      <c r="V16" s="10">
        <v>52.957867435806747</v>
      </c>
    </row>
    <row xmlns:x14ac="http://schemas.microsoft.com/office/spreadsheetml/2009/9/ac" r="17" s="188" customFormat="true" ht="12" x14ac:dyDescent="0.2">
      <c r="A17" s="186" t="s">
        <v>159</v>
      </c>
      <c r="B17" s="10">
        <v>2003</v>
      </c>
      <c r="C17" s="187" t="s">
        <v>7</v>
      </c>
      <c r="D17" s="10">
        <v>1075998</v>
      </c>
      <c r="E17" s="10">
        <v>99.623599393130917</v>
      </c>
      <c r="F17" s="10">
        <v>89.606883742968236</v>
      </c>
      <c r="G17" s="10"/>
      <c r="H17" s="10"/>
      <c r="I17" s="10">
        <v>10.39311625703176</v>
      </c>
      <c r="J17" s="10">
        <v>89.606883742968236</v>
      </c>
      <c r="K17" s="10">
        <v>99.718371397188406</v>
      </c>
      <c r="L17" s="10"/>
      <c r="M17" s="10">
        <v>47.494823868472388</v>
      </c>
      <c r="N17" s="10"/>
      <c r="O17" s="10"/>
      <c r="P17" s="10">
        <v>52.505176131527612</v>
      </c>
      <c r="Q17" s="10"/>
      <c r="R17" s="10">
        <v>54.458324426450872</v>
      </c>
      <c r="S17" s="10"/>
      <c r="T17" s="10"/>
      <c r="U17" s="10">
        <v>45.541675573549128</v>
      </c>
      <c r="V17" s="10">
        <v>54.458324426450872</v>
      </c>
    </row>
    <row xmlns:x14ac="http://schemas.microsoft.com/office/spreadsheetml/2009/9/ac" r="18" s="188" customFormat="true" ht="12" x14ac:dyDescent="0.2">
      <c r="A18" s="186" t="s">
        <v>159</v>
      </c>
      <c r="B18" s="10">
        <v>2004</v>
      </c>
      <c r="C18" s="187" t="s">
        <v>7</v>
      </c>
      <c r="D18" s="10">
        <v>1073089</v>
      </c>
      <c r="E18" s="10">
        <v>99.623599393130917</v>
      </c>
      <c r="F18" s="10">
        <v>89.606883742968236</v>
      </c>
      <c r="G18" s="10"/>
      <c r="H18" s="10"/>
      <c r="I18" s="10">
        <v>10.39311625703176</v>
      </c>
      <c r="J18" s="10">
        <v>89.606883742968236</v>
      </c>
      <c r="K18" s="10">
        <v>99.718371397188406</v>
      </c>
      <c r="L18" s="10"/>
      <c r="M18" s="10">
        <v>49.472364737452608</v>
      </c>
      <c r="N18" s="10"/>
      <c r="O18" s="10"/>
      <c r="P18" s="10">
        <v>50.527635262547392</v>
      </c>
      <c r="Q18" s="10"/>
      <c r="R18" s="10">
        <v>55.958781417095452</v>
      </c>
      <c r="S18" s="10"/>
      <c r="T18" s="10"/>
      <c r="U18" s="10">
        <v>44.041218582904548</v>
      </c>
      <c r="V18" s="10">
        <v>55.958781417095452</v>
      </c>
    </row>
    <row xmlns:x14ac="http://schemas.microsoft.com/office/spreadsheetml/2009/9/ac" r="19" s="188" customFormat="true" ht="12" x14ac:dyDescent="0.2">
      <c r="A19" s="186" t="s">
        <v>159</v>
      </c>
      <c r="B19" s="10">
        <v>2005</v>
      </c>
      <c r="C19" s="187" t="s">
        <v>7</v>
      </c>
      <c r="D19" s="10">
        <v>1070647</v>
      </c>
      <c r="E19" s="10">
        <v>99.623599393130917</v>
      </c>
      <c r="F19" s="10">
        <v>89.705451123169681</v>
      </c>
      <c r="G19" s="10"/>
      <c r="H19" s="10"/>
      <c r="I19" s="10">
        <v>10.294548876830319</v>
      </c>
      <c r="J19" s="10">
        <v>89.705451123169681</v>
      </c>
      <c r="K19" s="10">
        <v>99.718371397188406</v>
      </c>
      <c r="L19" s="10"/>
      <c r="M19" s="10">
        <v>51.449905606432367</v>
      </c>
      <c r="N19" s="10"/>
      <c r="O19" s="10"/>
      <c r="P19" s="10">
        <v>48.550094393567633</v>
      </c>
      <c r="Q19" s="10"/>
      <c r="R19" s="10">
        <v>57.459238407740031</v>
      </c>
      <c r="S19" s="10"/>
      <c r="T19" s="10"/>
      <c r="U19" s="10">
        <v>42.540761592259969</v>
      </c>
      <c r="V19" s="10">
        <v>57.459238407740031</v>
      </c>
    </row>
    <row xmlns:x14ac="http://schemas.microsoft.com/office/spreadsheetml/2009/9/ac" r="20" s="188" customFormat="true" ht="12" x14ac:dyDescent="0.2">
      <c r="A20" s="186" t="s">
        <v>159</v>
      </c>
      <c r="B20" s="10">
        <v>2006</v>
      </c>
      <c r="C20" s="187" t="s">
        <v>7</v>
      </c>
      <c r="D20" s="10">
        <v>1062130</v>
      </c>
      <c r="E20" s="10">
        <v>99.623599393130917</v>
      </c>
      <c r="F20" s="10">
        <v>89.804018503371125</v>
      </c>
      <c r="G20" s="10"/>
      <c r="H20" s="10"/>
      <c r="I20" s="10">
        <v>10.195981496628869</v>
      </c>
      <c r="J20" s="10">
        <v>89.804018503371125</v>
      </c>
      <c r="K20" s="10">
        <v>99.718371397188406</v>
      </c>
      <c r="L20" s="10"/>
      <c r="M20" s="10">
        <v>53.42744647541258</v>
      </c>
      <c r="N20" s="10"/>
      <c r="O20" s="10"/>
      <c r="P20" s="10">
        <v>46.57255352458742</v>
      </c>
      <c r="Q20" s="10"/>
      <c r="R20" s="10">
        <v>58.959695398384611</v>
      </c>
      <c r="S20" s="10"/>
      <c r="T20" s="10"/>
      <c r="U20" s="10">
        <v>41.040304601615389</v>
      </c>
      <c r="V20" s="10">
        <v>58.959695398384611</v>
      </c>
    </row>
    <row xmlns:x14ac="http://schemas.microsoft.com/office/spreadsheetml/2009/9/ac" r="21" s="188" customFormat="true" ht="12" x14ac:dyDescent="0.2">
      <c r="A21" s="186" t="s">
        <v>159</v>
      </c>
      <c r="B21" s="10">
        <v>2007</v>
      </c>
      <c r="C21" s="187" t="s">
        <v>7</v>
      </c>
      <c r="D21" s="10">
        <v>1047670</v>
      </c>
      <c r="E21" s="10">
        <v>99.623599393130917</v>
      </c>
      <c r="F21" s="10">
        <v>89.90258588357257</v>
      </c>
      <c r="G21" s="10"/>
      <c r="H21" s="10"/>
      <c r="I21" s="10">
        <v>10.09741411642743</v>
      </c>
      <c r="J21" s="10">
        <v>89.90258588357257</v>
      </c>
      <c r="K21" s="10">
        <v>99.718371397188406</v>
      </c>
      <c r="L21" s="10"/>
      <c r="M21" s="10">
        <v>55.404987344392786</v>
      </c>
      <c r="N21" s="10"/>
      <c r="O21" s="10"/>
      <c r="P21" s="10">
        <v>44.595012655607214</v>
      </c>
      <c r="Q21" s="10"/>
      <c r="R21" s="10">
        <v>60.46015238902919</v>
      </c>
      <c r="S21" s="10"/>
      <c r="T21" s="10"/>
      <c r="U21" s="10">
        <v>39.53984761097081</v>
      </c>
      <c r="V21" s="10">
        <v>60.46015238902919</v>
      </c>
    </row>
    <row xmlns:x14ac="http://schemas.microsoft.com/office/spreadsheetml/2009/9/ac" r="22" s="188" customFormat="true" ht="12" x14ac:dyDescent="0.2">
      <c r="A22" s="186" t="s">
        <v>159</v>
      </c>
      <c r="B22" s="10">
        <v>2008</v>
      </c>
      <c r="C22" s="187" t="s">
        <v>7</v>
      </c>
      <c r="D22" s="10">
        <v>1038192</v>
      </c>
      <c r="E22" s="10">
        <v>99.623599393130917</v>
      </c>
      <c r="F22" s="10">
        <v>90.001153263774015</v>
      </c>
      <c r="G22" s="10"/>
      <c r="H22" s="10"/>
      <c r="I22" s="10">
        <v>9.9988467362259854</v>
      </c>
      <c r="J22" s="10">
        <v>90.001153263774015</v>
      </c>
      <c r="K22" s="10">
        <v>99.718371397188406</v>
      </c>
      <c r="L22" s="10">
        <v>97.093383701223615</v>
      </c>
      <c r="M22" s="10">
        <v>57.382528213372552</v>
      </c>
      <c r="N22" s="10">
        <v>39.710855487851063</v>
      </c>
      <c r="O22" s="10">
        <v>2.9066162987763851</v>
      </c>
      <c r="P22" s="10">
        <v>0</v>
      </c>
      <c r="Q22" s="10">
        <v>77.253079568247813</v>
      </c>
      <c r="R22" s="10">
        <v>61.96060937967377</v>
      </c>
      <c r="S22" s="10"/>
      <c r="T22" s="10"/>
      <c r="U22" s="10">
        <v>38.03939062032623</v>
      </c>
      <c r="V22" s="10">
        <v>61.96060937967377</v>
      </c>
    </row>
    <row xmlns:x14ac="http://schemas.microsoft.com/office/spreadsheetml/2009/9/ac" r="23" s="188" customFormat="true" ht="12" x14ac:dyDescent="0.2">
      <c r="A23" s="186" t="s">
        <v>159</v>
      </c>
      <c r="B23" s="10">
        <v>2009</v>
      </c>
      <c r="C23" s="187" t="s">
        <v>7</v>
      </c>
      <c r="D23" s="10">
        <v>1028277</v>
      </c>
      <c r="E23" s="10">
        <v>99.623599393130917</v>
      </c>
      <c r="F23" s="10">
        <v>90.099720643975488</v>
      </c>
      <c r="G23" s="10"/>
      <c r="H23" s="10"/>
      <c r="I23" s="10">
        <v>9.9002793560245124</v>
      </c>
      <c r="J23" s="10">
        <v>90.099720643975488</v>
      </c>
      <c r="K23" s="10">
        <v>99.718371397188406</v>
      </c>
      <c r="L23" s="10">
        <v>97.093383701223615</v>
      </c>
      <c r="M23" s="10">
        <v>59.360069082352773</v>
      </c>
      <c r="N23" s="10">
        <v>37.73331461887085</v>
      </c>
      <c r="O23" s="10">
        <v>2.9066162987763851</v>
      </c>
      <c r="P23" s="10">
        <v>0</v>
      </c>
      <c r="Q23" s="10">
        <v>77.253079568247813</v>
      </c>
      <c r="R23" s="10">
        <v>63.461066370318349</v>
      </c>
      <c r="S23" s="10"/>
      <c r="T23" s="10"/>
      <c r="U23" s="10">
        <v>36.538933629681651</v>
      </c>
      <c r="V23" s="10">
        <v>63.461066370318349</v>
      </c>
    </row>
    <row xmlns:x14ac="http://schemas.microsoft.com/office/spreadsheetml/2009/9/ac" r="24" s="188" customFormat="true" ht="12" x14ac:dyDescent="0.2">
      <c r="A24" s="186" t="s">
        <v>159</v>
      </c>
      <c r="B24" s="10">
        <v>2010</v>
      </c>
      <c r="C24" s="187" t="s">
        <v>7</v>
      </c>
      <c r="D24" s="10">
        <v>1016582</v>
      </c>
      <c r="E24" s="10">
        <v>99.623599393130917</v>
      </c>
      <c r="F24" s="10">
        <v>90.198288024176932</v>
      </c>
      <c r="G24" s="10">
        <v>84.171282278921197</v>
      </c>
      <c r="H24" s="10">
        <v>6.0270057452557353</v>
      </c>
      <c r="I24" s="10">
        <v>9.8017119758230677</v>
      </c>
      <c r="J24" s="10">
        <v>0</v>
      </c>
      <c r="K24" s="10">
        <v>99.718371397188406</v>
      </c>
      <c r="L24" s="10">
        <v>97.093383701223615</v>
      </c>
      <c r="M24" s="10">
        <v>61.337609951332979</v>
      </c>
      <c r="N24" s="10">
        <v>35.755773749890643</v>
      </c>
      <c r="O24" s="10">
        <v>2.9066162987763851</v>
      </c>
      <c r="P24" s="10">
        <v>0</v>
      </c>
      <c r="Q24" s="10">
        <v>77.253079568247813</v>
      </c>
      <c r="R24" s="10">
        <v>64.961523360962929</v>
      </c>
      <c r="S24" s="10">
        <v>64.961523360962929</v>
      </c>
      <c r="T24" s="10">
        <v>0</v>
      </c>
      <c r="U24" s="10">
        <v>35.038476639037071</v>
      </c>
      <c r="V24" s="10">
        <v>0</v>
      </c>
    </row>
    <row xmlns:x14ac="http://schemas.microsoft.com/office/spreadsheetml/2009/9/ac" r="25" s="188" customFormat="true" ht="12" x14ac:dyDescent="0.2">
      <c r="A25" s="186" t="s">
        <v>159</v>
      </c>
      <c r="B25" s="10">
        <v>2011</v>
      </c>
      <c r="C25" s="187" t="s">
        <v>7</v>
      </c>
      <c r="D25" s="10">
        <v>1006091</v>
      </c>
      <c r="E25" s="10">
        <v>99.623599393130917</v>
      </c>
      <c r="F25" s="10">
        <v>90.296855404378377</v>
      </c>
      <c r="G25" s="10">
        <v>84.171282278921197</v>
      </c>
      <c r="H25" s="10">
        <v>6.1255731254571799</v>
      </c>
      <c r="I25" s="10">
        <v>9.7031445956216231</v>
      </c>
      <c r="J25" s="10">
        <v>0</v>
      </c>
      <c r="K25" s="10">
        <v>99.718371397188406</v>
      </c>
      <c r="L25" s="10">
        <v>97.093383701223615</v>
      </c>
      <c r="M25" s="10">
        <v>63.315150820313193</v>
      </c>
      <c r="N25" s="10">
        <v>33.778232880910423</v>
      </c>
      <c r="O25" s="10">
        <v>2.9066162987763851</v>
      </c>
      <c r="P25" s="10">
        <v>0</v>
      </c>
      <c r="Q25" s="10">
        <v>77.253079568247813</v>
      </c>
      <c r="R25" s="10">
        <v>66.461980351607053</v>
      </c>
      <c r="S25" s="10">
        <v>66.461980351607053</v>
      </c>
      <c r="T25" s="10">
        <v>0</v>
      </c>
      <c r="U25" s="10">
        <v>33.538019648392947</v>
      </c>
      <c r="V25" s="10">
        <v>0</v>
      </c>
    </row>
    <row xmlns:x14ac="http://schemas.microsoft.com/office/spreadsheetml/2009/9/ac" r="26" s="188" customFormat="true" ht="12" x14ac:dyDescent="0.2">
      <c r="A26" s="186" t="s">
        <v>159</v>
      </c>
      <c r="B26" s="10">
        <v>2012</v>
      </c>
      <c r="C26" s="187" t="s">
        <v>7</v>
      </c>
      <c r="D26" s="10">
        <v>998137</v>
      </c>
      <c r="E26" s="10">
        <v>99.623599393130917</v>
      </c>
      <c r="F26" s="10">
        <v>90.395422784579821</v>
      </c>
      <c r="G26" s="10">
        <v>84.171282278921197</v>
      </c>
      <c r="H26" s="10">
        <v>6.2241405056586254</v>
      </c>
      <c r="I26" s="10">
        <v>9.6045772154201785</v>
      </c>
      <c r="J26" s="10">
        <v>0</v>
      </c>
      <c r="K26" s="10">
        <v>99.718371397188406</v>
      </c>
      <c r="L26" s="10">
        <v>97.093383701223615</v>
      </c>
      <c r="M26" s="10">
        <v>65.292691689292951</v>
      </c>
      <c r="N26" s="10">
        <v>31.800692011930661</v>
      </c>
      <c r="O26" s="10">
        <v>2.9066162987763851</v>
      </c>
      <c r="P26" s="10">
        <v>0</v>
      </c>
      <c r="Q26" s="10">
        <v>77.253079568247813</v>
      </c>
      <c r="R26" s="10">
        <v>67.962437342251633</v>
      </c>
      <c r="S26" s="10">
        <v>67.962437342251633</v>
      </c>
      <c r="T26" s="10">
        <v>0</v>
      </c>
      <c r="U26" s="10">
        <v>32.037562657748367</v>
      </c>
      <c r="V26" s="10">
        <v>0</v>
      </c>
    </row>
    <row xmlns:x14ac="http://schemas.microsoft.com/office/spreadsheetml/2009/9/ac" r="27" s="188" customFormat="true" ht="12" x14ac:dyDescent="0.2">
      <c r="A27" s="186" t="s">
        <v>159</v>
      </c>
      <c r="B27" s="10">
        <v>2013</v>
      </c>
      <c r="C27" s="187" t="s">
        <v>7</v>
      </c>
      <c r="D27" s="10">
        <v>991945</v>
      </c>
      <c r="E27" s="10">
        <v>99.66194747211577</v>
      </c>
      <c r="F27" s="10">
        <v>90.493990164781266</v>
      </c>
      <c r="G27" s="10">
        <v>84.171282278921197</v>
      </c>
      <c r="H27" s="10">
        <v>6.3227078858600692</v>
      </c>
      <c r="I27" s="10">
        <v>9.5060098352187339</v>
      </c>
      <c r="J27" s="10">
        <v>0</v>
      </c>
      <c r="K27" s="10">
        <v>99.748488846082665</v>
      </c>
      <c r="L27" s="10">
        <v>97.029752352209357</v>
      </c>
      <c r="M27" s="10">
        <v>67.270232558273165</v>
      </c>
      <c r="N27" s="10">
        <v>29.759519793936189</v>
      </c>
      <c r="O27" s="10">
        <v>2.970247647790643</v>
      </c>
      <c r="P27" s="10">
        <v>0</v>
      </c>
      <c r="Q27" s="10">
        <v>78.279573321704447</v>
      </c>
      <c r="R27" s="10">
        <v>69.462894332896212</v>
      </c>
      <c r="S27" s="10">
        <v>69.462894332896212</v>
      </c>
      <c r="T27" s="10">
        <v>0</v>
      </c>
      <c r="U27" s="10">
        <v>30.537105667103791</v>
      </c>
      <c r="V27" s="10">
        <v>0</v>
      </c>
    </row>
    <row xmlns:x14ac="http://schemas.microsoft.com/office/spreadsheetml/2009/9/ac" r="28" s="188" customFormat="true" ht="12" x14ac:dyDescent="0.2">
      <c r="A28" s="186" t="s">
        <v>159</v>
      </c>
      <c r="B28" s="10">
        <v>2014</v>
      </c>
      <c r="C28" s="187" t="s">
        <v>7</v>
      </c>
      <c r="D28" s="10">
        <v>986305</v>
      </c>
      <c r="E28" s="10">
        <v>99.700295551100623</v>
      </c>
      <c r="F28" s="10">
        <v>90.592557544982711</v>
      </c>
      <c r="G28" s="10">
        <v>84.171282278921197</v>
      </c>
      <c r="H28" s="10">
        <v>6.4212752660615138</v>
      </c>
      <c r="I28" s="10">
        <v>9.4074424550172893</v>
      </c>
      <c r="J28" s="10">
        <v>0</v>
      </c>
      <c r="K28" s="10">
        <v>99.77860629497691</v>
      </c>
      <c r="L28" s="10">
        <v>96.966121003195127</v>
      </c>
      <c r="M28" s="10">
        <v>69.247773427253378</v>
      </c>
      <c r="N28" s="10">
        <v>27.718347575941749</v>
      </c>
      <c r="O28" s="10">
        <v>3.0338789968048729</v>
      </c>
      <c r="P28" s="10">
        <v>0</v>
      </c>
      <c r="Q28" s="10">
        <v>79.306067075161081</v>
      </c>
      <c r="R28" s="10">
        <v>70.963351323540792</v>
      </c>
      <c r="S28" s="10">
        <v>70.963351323540792</v>
      </c>
      <c r="T28" s="10">
        <v>0</v>
      </c>
      <c r="U28" s="10">
        <v>29.036648676459212</v>
      </c>
      <c r="V28" s="10">
        <v>0</v>
      </c>
    </row>
    <row xmlns:x14ac="http://schemas.microsoft.com/office/spreadsheetml/2009/9/ac" r="29" s="188" customFormat="true" ht="12" x14ac:dyDescent="0.2">
      <c r="A29" s="186" t="s">
        <v>159</v>
      </c>
      <c r="B29" s="10">
        <v>2015</v>
      </c>
      <c r="C29" s="187" t="s">
        <v>7</v>
      </c>
      <c r="D29" s="10">
        <v>978757</v>
      </c>
      <c r="E29" s="10">
        <v>99.738643630085477</v>
      </c>
      <c r="F29" s="10">
        <v>90.691124925184184</v>
      </c>
      <c r="G29" s="10">
        <v>84.171282278921197</v>
      </c>
      <c r="H29" s="10">
        <v>6.5198426462629868</v>
      </c>
      <c r="I29" s="10">
        <v>9.3088750748158162</v>
      </c>
      <c r="J29" s="10">
        <v>0</v>
      </c>
      <c r="K29" s="10">
        <v>99.808723743871155</v>
      </c>
      <c r="L29" s="10">
        <v>96.902489654180869</v>
      </c>
      <c r="M29" s="10">
        <v>71.225314296233137</v>
      </c>
      <c r="N29" s="10">
        <v>25.677175357947728</v>
      </c>
      <c r="O29" s="10">
        <v>3.0975103458191309</v>
      </c>
      <c r="P29" s="10">
        <v>0</v>
      </c>
      <c r="Q29" s="10">
        <v>80.332560828617716</v>
      </c>
      <c r="R29" s="10">
        <v>72.463808314185371</v>
      </c>
      <c r="S29" s="10">
        <v>72.463808314185371</v>
      </c>
      <c r="T29" s="10">
        <v>0</v>
      </c>
      <c r="U29" s="10">
        <v>27.536191685814629</v>
      </c>
      <c r="V29" s="10">
        <v>0</v>
      </c>
    </row>
    <row xmlns:x14ac="http://schemas.microsoft.com/office/spreadsheetml/2009/9/ac" r="30" s="188" customFormat="true" ht="12" x14ac:dyDescent="0.2">
      <c r="A30" s="186" t="s">
        <v>159</v>
      </c>
      <c r="B30" s="10">
        <v>2016</v>
      </c>
      <c r="C30" s="187" t="s">
        <v>7</v>
      </c>
      <c r="D30" s="10">
        <v>974677</v>
      </c>
      <c r="E30" s="10">
        <v>99.77699170907033</v>
      </c>
      <c r="F30" s="10">
        <v>90.789692305385628</v>
      </c>
      <c r="G30" s="10">
        <v>84.171282278921197</v>
      </c>
      <c r="H30" s="10">
        <v>6.6184100264644314</v>
      </c>
      <c r="I30" s="10">
        <v>9.2103076946143716</v>
      </c>
      <c r="J30" s="10">
        <v>0</v>
      </c>
      <c r="K30" s="10">
        <v>99.838841192765415</v>
      </c>
      <c r="L30" s="10">
        <v>96.838858305166639</v>
      </c>
      <c r="M30" s="10">
        <v>73.20285516521335</v>
      </c>
      <c r="N30" s="10">
        <v>23.636003139953289</v>
      </c>
      <c r="O30" s="10">
        <v>3.1611416948333608</v>
      </c>
      <c r="P30" s="10">
        <v>0</v>
      </c>
      <c r="Q30" s="10">
        <v>81.359054582073895</v>
      </c>
      <c r="R30" s="10">
        <v>73.964265304829951</v>
      </c>
      <c r="S30" s="10">
        <v>73.964265304829951</v>
      </c>
      <c r="T30" s="10">
        <v>0</v>
      </c>
      <c r="U30" s="10">
        <v>26.035734695170049</v>
      </c>
      <c r="V30" s="10">
        <v>0</v>
      </c>
    </row>
    <row xmlns:x14ac="http://schemas.microsoft.com/office/spreadsheetml/2009/9/ac" r="31" s="188" customFormat="true" ht="12" x14ac:dyDescent="0.2">
      <c r="A31" s="186" t="s">
        <v>159</v>
      </c>
      <c r="B31" s="10">
        <v>2017</v>
      </c>
      <c r="C31" s="187" t="s">
        <v>7</v>
      </c>
      <c r="D31" s="10">
        <v>969647</v>
      </c>
      <c r="E31" s="10">
        <v>99.815339788055184</v>
      </c>
      <c r="F31" s="10">
        <v>90.888259685587073</v>
      </c>
      <c r="G31" s="10">
        <v>84.171282278921197</v>
      </c>
      <c r="H31" s="10">
        <v>6.7169774066658761</v>
      </c>
      <c r="I31" s="10">
        <v>9.111740314412927</v>
      </c>
      <c r="J31" s="10">
        <v>0</v>
      </c>
      <c r="K31" s="10">
        <v>99.868958641659674</v>
      </c>
      <c r="L31" s="10">
        <v>96.77522695615238</v>
      </c>
      <c r="M31" s="10">
        <v>75.180396034193564</v>
      </c>
      <c r="N31" s="10">
        <v>21.59483092195882</v>
      </c>
      <c r="O31" s="10">
        <v>3.2247730438476201</v>
      </c>
      <c r="P31" s="10">
        <v>0</v>
      </c>
      <c r="Q31" s="10">
        <v>82.38554833553053</v>
      </c>
      <c r="R31" s="10">
        <v>75.46472229547453</v>
      </c>
      <c r="S31" s="10">
        <v>75.46472229547453</v>
      </c>
      <c r="T31" s="10">
        <v>0</v>
      </c>
      <c r="U31" s="10">
        <v>24.53527770452547</v>
      </c>
      <c r="V31" s="10">
        <v>0</v>
      </c>
    </row>
    <row xmlns:x14ac="http://schemas.microsoft.com/office/spreadsheetml/2009/9/ac" r="32" s="188" customFormat="true" ht="12" x14ac:dyDescent="0.2">
      <c r="A32" s="186" t="s">
        <v>159</v>
      </c>
      <c r="B32" s="10">
        <v>2018</v>
      </c>
      <c r="C32" s="187" t="s">
        <v>7</v>
      </c>
      <c r="D32" s="10">
        <v>966346</v>
      </c>
      <c r="E32" s="10">
        <v>99.853687867040037</v>
      </c>
      <c r="F32" s="10">
        <v>90.986827065788518</v>
      </c>
      <c r="G32" s="10">
        <v>84.171282278921197</v>
      </c>
      <c r="H32" s="10">
        <v>6.8155447868673207</v>
      </c>
      <c r="I32" s="10">
        <v>9.0131729342114824</v>
      </c>
      <c r="J32" s="10">
        <v>0</v>
      </c>
      <c r="K32" s="10">
        <v>99.899076090553933</v>
      </c>
      <c r="L32" s="10">
        <v>96.71159560713815</v>
      </c>
      <c r="M32" s="10">
        <v>77.157936903173322</v>
      </c>
      <c r="N32" s="10">
        <v>19.553658703964832</v>
      </c>
      <c r="O32" s="10">
        <v>3.28840439286185</v>
      </c>
      <c r="P32" s="10">
        <v>0</v>
      </c>
      <c r="Q32" s="10">
        <v>83.412042088987164</v>
      </c>
      <c r="R32" s="10">
        <v>76.96517928611911</v>
      </c>
      <c r="S32" s="10">
        <v>76.96517928611911</v>
      </c>
      <c r="T32" s="10">
        <v>0</v>
      </c>
      <c r="U32" s="10">
        <v>23.03482071388089</v>
      </c>
      <c r="V32" s="10">
        <v>0</v>
      </c>
    </row>
    <row xmlns:x14ac="http://schemas.microsoft.com/office/spreadsheetml/2009/9/ac" r="33" s="188" customFormat="true" ht="12" x14ac:dyDescent="0.2">
      <c r="A33" s="186" t="s">
        <v>159</v>
      </c>
      <c r="B33" s="10">
        <v>2019</v>
      </c>
      <c r="C33" s="187" t="s">
        <v>7</v>
      </c>
      <c r="D33" s="10">
        <v>966183</v>
      </c>
      <c r="E33" s="10">
        <v>99.892035946024876</v>
      </c>
      <c r="F33" s="10">
        <v>91.085394445989962</v>
      </c>
      <c r="G33" s="10">
        <v>84.171282278921197</v>
      </c>
      <c r="H33" s="10">
        <v>6.9141121670687653</v>
      </c>
      <c r="I33" s="10">
        <v>8.9146055540100377</v>
      </c>
      <c r="J33" s="10">
        <v>0</v>
      </c>
      <c r="K33" s="10">
        <v>99.929193539448192</v>
      </c>
      <c r="L33" s="10">
        <v>96.64796425812392</v>
      </c>
      <c r="M33" s="10">
        <v>79.135477772153536</v>
      </c>
      <c r="N33" s="10">
        <v>17.512486485970381</v>
      </c>
      <c r="O33" s="10">
        <v>3.35203574187608</v>
      </c>
      <c r="P33" s="10">
        <v>0</v>
      </c>
      <c r="Q33" s="10">
        <v>84.438535842443798</v>
      </c>
      <c r="R33" s="10">
        <v>78.465636276763234</v>
      </c>
      <c r="S33" s="10">
        <v>78.465636276763234</v>
      </c>
      <c r="T33" s="10">
        <v>0</v>
      </c>
      <c r="U33" s="10">
        <v>21.534363723236769</v>
      </c>
      <c r="V33" s="10">
        <v>0</v>
      </c>
    </row>
    <row xmlns:x14ac="http://schemas.microsoft.com/office/spreadsheetml/2009/9/ac" r="34" s="188" customFormat="true" ht="12" x14ac:dyDescent="0.2">
      <c r="A34" s="186" t="s">
        <v>159</v>
      </c>
      <c r="B34" s="10">
        <v>2020</v>
      </c>
      <c r="C34" s="187" t="s">
        <v>7</v>
      </c>
      <c r="D34" s="10">
        <v>970016</v>
      </c>
      <c r="E34" s="10">
        <v>99.930384025009729</v>
      </c>
      <c r="F34" s="10">
        <v>91.183961826191407</v>
      </c>
      <c r="G34" s="10">
        <v>84.171282278921197</v>
      </c>
      <c r="H34" s="10">
        <v>7.0126795472702099</v>
      </c>
      <c r="I34" s="10">
        <v>8.8160381738085931</v>
      </c>
      <c r="J34" s="10">
        <v>0</v>
      </c>
      <c r="K34" s="10">
        <v>99.959310988342438</v>
      </c>
      <c r="L34" s="10">
        <v>96.584332909109662</v>
      </c>
      <c r="M34" s="10">
        <v>81.113018641133749</v>
      </c>
      <c r="N34" s="10">
        <v>15.471314267975909</v>
      </c>
      <c r="O34" s="10">
        <v>3.4156670908903379</v>
      </c>
      <c r="P34" s="10">
        <v>0</v>
      </c>
      <c r="Q34" s="10">
        <v>85.465029595899978</v>
      </c>
      <c r="R34" s="10">
        <v>79.966093267407814</v>
      </c>
      <c r="S34" s="10">
        <v>79.966093267407814</v>
      </c>
      <c r="T34" s="10">
        <v>0</v>
      </c>
      <c r="U34" s="10">
        <v>20.03390673259219</v>
      </c>
      <c r="V34" s="10">
        <v>0</v>
      </c>
    </row>
    <row xmlns:x14ac="http://schemas.microsoft.com/office/spreadsheetml/2009/9/ac" r="35" s="188" customFormat="true" ht="12" x14ac:dyDescent="0.2">
      <c r="A35" s="186" t="s">
        <v>159</v>
      </c>
      <c r="B35" s="10">
        <v>2021</v>
      </c>
      <c r="C35" s="187" t="s">
        <v>7</v>
      </c>
      <c r="D35" s="10">
        <v>970697</v>
      </c>
      <c r="E35" s="10">
        <v>99.968732103994583</v>
      </c>
      <c r="F35" s="10">
        <v>91.28252920639288</v>
      </c>
      <c r="G35" s="10">
        <v>84.171282278921197</v>
      </c>
      <c r="H35" s="10">
        <v>7.111246927471683</v>
      </c>
      <c r="I35" s="10">
        <v>8.7174707936071201</v>
      </c>
      <c r="J35" s="10">
        <v>0</v>
      </c>
      <c r="K35" s="10">
        <v>99.989428437236683</v>
      </c>
      <c r="L35" s="10">
        <v>96.520701560095432</v>
      </c>
      <c r="M35" s="10">
        <v>83.090559510113508</v>
      </c>
      <c r="N35" s="10">
        <v>13.430142049981921</v>
      </c>
      <c r="O35" s="10">
        <v>3.4792984399045679</v>
      </c>
      <c r="P35" s="10">
        <v>0</v>
      </c>
      <c r="Q35" s="10">
        <v>86.491523349356612</v>
      </c>
      <c r="R35" s="10">
        <v>81.466550258052393</v>
      </c>
      <c r="S35" s="10">
        <v>81.466550258052393</v>
      </c>
      <c r="T35" s="10">
        <v>0</v>
      </c>
      <c r="U35" s="10">
        <v>18.53344974194761</v>
      </c>
      <c r="V35" s="10">
        <v>0</v>
      </c>
    </row>
    <row xmlns:x14ac="http://schemas.microsoft.com/office/spreadsheetml/2009/9/ac" r="36" s="188" customFormat="true" ht="12" x14ac:dyDescent="0.2">
      <c r="A36" s="186" t="s">
        <v>159</v>
      </c>
      <c r="B36" s="10">
        <v>2022</v>
      </c>
      <c r="C36" s="187" t="s">
        <v>7</v>
      </c>
      <c r="D36" s="10">
        <v>972225</v>
      </c>
      <c r="E36" s="10">
        <v>100</v>
      </c>
      <c r="F36" s="10">
        <v>91.381096586594325</v>
      </c>
      <c r="G36" s="10">
        <v>84.171282278921197</v>
      </c>
      <c r="H36" s="10">
        <v>7.2098143076731276</v>
      </c>
      <c r="I36" s="10">
        <v>8.6189034134056755</v>
      </c>
      <c r="J36" s="10">
        <v>0</v>
      </c>
      <c r="K36" s="10">
        <v>100</v>
      </c>
      <c r="L36" s="10">
        <v>96.457070211081174</v>
      </c>
      <c r="M36" s="10">
        <v>85.068100379093721</v>
      </c>
      <c r="N36" s="10">
        <v>11.388969831987451</v>
      </c>
      <c r="O36" s="10">
        <v>3.5429297889188258</v>
      </c>
      <c r="P36" s="10">
        <v>0</v>
      </c>
      <c r="Q36" s="10">
        <v>87.518017102813246</v>
      </c>
      <c r="R36" s="10">
        <v>82.967007248696973</v>
      </c>
      <c r="S36" s="10">
        <v>82.967007248696973</v>
      </c>
      <c r="T36" s="10">
        <v>0</v>
      </c>
      <c r="U36" s="10">
        <v>17.032992751303031</v>
      </c>
      <c r="V36" s="10">
        <v>0</v>
      </c>
    </row>
    <row xmlns:x14ac="http://schemas.microsoft.com/office/spreadsheetml/2009/9/ac" r="37" s="188" customFormat="true" ht="12" x14ac:dyDescent="0.2">
      <c r="A37" s="186" t="s">
        <v>159</v>
      </c>
      <c r="B37" s="10">
        <v>2023</v>
      </c>
      <c r="C37" s="187" t="s">
        <v>7</v>
      </c>
      <c r="D37" s="10">
        <v>938591</v>
      </c>
      <c r="E37" s="10">
        <v>100</v>
      </c>
      <c r="F37" s="10">
        <v>91.479663966795769</v>
      </c>
      <c r="G37" s="10">
        <v>84.171282278921197</v>
      </c>
      <c r="H37" s="10">
        <v>7.3083816878745722</v>
      </c>
      <c r="I37" s="10">
        <v>8.5203360332042308</v>
      </c>
      <c r="J37" s="10">
        <v>0</v>
      </c>
      <c r="K37" s="10">
        <v>100</v>
      </c>
      <c r="L37" s="10">
        <v>96.393438862066944</v>
      </c>
      <c r="M37" s="10">
        <v>85.068100379093721</v>
      </c>
      <c r="N37" s="10">
        <v>11.325338482973221</v>
      </c>
      <c r="O37" s="10">
        <v>3.6065611379330562</v>
      </c>
      <c r="P37" s="10">
        <v>0</v>
      </c>
      <c r="Q37" s="10">
        <v>87.518017102813246</v>
      </c>
      <c r="R37" s="10">
        <v>82.967007248696973</v>
      </c>
      <c r="S37" s="10">
        <v>82.967007248696973</v>
      </c>
      <c r="T37" s="10">
        <v>0</v>
      </c>
      <c r="U37" s="10">
        <v>17.032992751303031</v>
      </c>
      <c r="V37" s="10">
        <v>0</v>
      </c>
    </row>
    <row xmlns:x14ac="http://schemas.microsoft.com/office/spreadsheetml/2009/9/ac" r="38" s="188" customFormat="true" ht="12" x14ac:dyDescent="0.2">
      <c r="A38" s="186" t="s">
        <v>159</v>
      </c>
      <c r="B38" s="10">
        <v>2024</v>
      </c>
      <c r="C38" s="187"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8" customFormat="true" ht="12" x14ac:dyDescent="0.2">
      <c r="A39" s="186" t="s">
        <v>159</v>
      </c>
      <c r="B39" s="10">
        <v>2025</v>
      </c>
      <c r="C39" s="187"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8" customFormat="true" ht="12" x14ac:dyDescent="0.2">
      <c r="A40" s="186" t="s">
        <v>159</v>
      </c>
      <c r="B40" s="10">
        <v>2026</v>
      </c>
      <c r="C40" s="187"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8" customFormat="true" ht="12" x14ac:dyDescent="0.2">
      <c r="A41" s="186" t="s">
        <v>159</v>
      </c>
      <c r="B41" s="10">
        <v>2027</v>
      </c>
      <c r="C41" s="187"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8" customFormat="true" ht="12" x14ac:dyDescent="0.2">
      <c r="A42" s="186" t="s">
        <v>159</v>
      </c>
      <c r="B42" s="10">
        <v>2028</v>
      </c>
      <c r="C42" s="187"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8" customFormat="true" ht="12" x14ac:dyDescent="0.2">
      <c r="A43" s="186" t="s">
        <v>159</v>
      </c>
      <c r="B43" s="10">
        <v>2029</v>
      </c>
      <c r="C43" s="187"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8" customFormat="true" ht="12" x14ac:dyDescent="0.2">
      <c r="A44" s="186" t="s">
        <v>159</v>
      </c>
      <c r="B44" s="10">
        <v>2030</v>
      </c>
      <c r="C44" s="187"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8" customFormat="true" ht="12" x14ac:dyDescent="0.2">
      <c r="A45" s="186" t="s">
        <v>159</v>
      </c>
      <c r="B45" s="10">
        <v>2000</v>
      </c>
      <c r="C45" s="187" t="s">
        <v>1</v>
      </c>
      <c r="D45" s="10">
        <v>638610.74762825004</v>
      </c>
      <c r="E45" s="10">
        <v>99.510637156922527</v>
      </c>
      <c r="F45" s="10">
        <v>93.92747924220123</v>
      </c>
      <c r="G45" s="10"/>
      <c r="H45" s="10"/>
      <c r="I45" s="10">
        <v>6.0725207577987703</v>
      </c>
      <c r="J45" s="10">
        <v>93.92747924220123</v>
      </c>
      <c r="K45" s="10">
        <v>99.58808821303208</v>
      </c>
      <c r="L45" s="10"/>
      <c r="M45" s="10"/>
      <c r="N45" s="10"/>
      <c r="O45" s="10"/>
      <c r="P45" s="10">
        <v>100</v>
      </c>
      <c r="Q45" s="10"/>
      <c r="R45" s="10"/>
      <c r="S45" s="10"/>
      <c r="T45" s="10"/>
      <c r="U45" s="10"/>
      <c r="V45" s="10">
        <v>100</v>
      </c>
    </row>
    <row xmlns:x14ac="http://schemas.microsoft.com/office/spreadsheetml/2009/9/ac" r="46" s="188" customFormat="true" ht="12" x14ac:dyDescent="0.2">
      <c r="A46" s="186" t="s">
        <v>159</v>
      </c>
      <c r="B46" s="10">
        <v>2001</v>
      </c>
      <c r="C46" s="187" t="s">
        <v>1</v>
      </c>
      <c r="D46" s="10">
        <v>657576.7426390457</v>
      </c>
      <c r="E46" s="10">
        <v>99.510637156922527</v>
      </c>
      <c r="F46" s="10">
        <v>93.92747924220123</v>
      </c>
      <c r="G46" s="10"/>
      <c r="H46" s="10"/>
      <c r="I46" s="10">
        <v>6.0725207577987703</v>
      </c>
      <c r="J46" s="10">
        <v>93.92747924220123</v>
      </c>
      <c r="K46" s="10">
        <v>99.58808821303208</v>
      </c>
      <c r="L46" s="10"/>
      <c r="M46" s="10"/>
      <c r="N46" s="10"/>
      <c r="O46" s="10"/>
      <c r="P46" s="10">
        <v>100</v>
      </c>
      <c r="Q46" s="10"/>
      <c r="R46" s="10"/>
      <c r="S46" s="10"/>
      <c r="T46" s="10"/>
      <c r="U46" s="10"/>
      <c r="V46" s="10">
        <v>100</v>
      </c>
    </row>
    <row xmlns:x14ac="http://schemas.microsoft.com/office/spreadsheetml/2009/9/ac" r="47" s="188" customFormat="true" ht="12" x14ac:dyDescent="0.2">
      <c r="A47" s="186" t="s">
        <v>159</v>
      </c>
      <c r="B47" s="10">
        <v>2002</v>
      </c>
      <c r="C47" s="187" t="s">
        <v>1</v>
      </c>
      <c r="D47" s="10">
        <v>670266.42658317566</v>
      </c>
      <c r="E47" s="10">
        <v>99.510637156922527</v>
      </c>
      <c r="F47" s="10">
        <v>93.92747924220123</v>
      </c>
      <c r="G47" s="10"/>
      <c r="H47" s="10"/>
      <c r="I47" s="10">
        <v>6.0725207577987703</v>
      </c>
      <c r="J47" s="10">
        <v>93.92747924220123</v>
      </c>
      <c r="K47" s="10">
        <v>99.58808821303208</v>
      </c>
      <c r="L47" s="10"/>
      <c r="M47" s="10"/>
      <c r="N47" s="10"/>
      <c r="O47" s="10"/>
      <c r="P47" s="10">
        <v>100</v>
      </c>
      <c r="Q47" s="10"/>
      <c r="R47" s="10"/>
      <c r="S47" s="10"/>
      <c r="T47" s="10"/>
      <c r="U47" s="10"/>
      <c r="V47" s="10">
        <v>100</v>
      </c>
    </row>
    <row xmlns:x14ac="http://schemas.microsoft.com/office/spreadsheetml/2009/9/ac" r="48" s="188" customFormat="true" ht="12" x14ac:dyDescent="0.2">
      <c r="A48" s="186" t="s">
        <v>159</v>
      </c>
      <c r="B48" s="10">
        <v>2003</v>
      </c>
      <c r="C48" s="187" t="s">
        <v>1</v>
      </c>
      <c r="D48" s="10">
        <v>678739.5581021118</v>
      </c>
      <c r="E48" s="10">
        <v>99.510637156922527</v>
      </c>
      <c r="F48" s="10">
        <v>93.92747924220123</v>
      </c>
      <c r="G48" s="10"/>
      <c r="H48" s="10"/>
      <c r="I48" s="10">
        <v>6.0725207577987703</v>
      </c>
      <c r="J48" s="10">
        <v>93.92747924220123</v>
      </c>
      <c r="K48" s="10">
        <v>99.58808821303208</v>
      </c>
      <c r="L48" s="10"/>
      <c r="M48" s="10"/>
      <c r="N48" s="10"/>
      <c r="O48" s="10"/>
      <c r="P48" s="10">
        <v>100</v>
      </c>
      <c r="Q48" s="10"/>
      <c r="R48" s="10"/>
      <c r="S48" s="10"/>
      <c r="T48" s="10"/>
      <c r="U48" s="10"/>
      <c r="V48" s="10">
        <v>100</v>
      </c>
    </row>
    <row xmlns:x14ac="http://schemas.microsoft.com/office/spreadsheetml/2009/9/ac" r="49" s="188" customFormat="true" ht="12" x14ac:dyDescent="0.2">
      <c r="A49" s="186" t="s">
        <v>159</v>
      </c>
      <c r="B49" s="10">
        <v>2004</v>
      </c>
      <c r="C49" s="187" t="s">
        <v>1</v>
      </c>
      <c r="D49" s="10">
        <v>690940.55055969243</v>
      </c>
      <c r="E49" s="10">
        <v>99.510637156922527</v>
      </c>
      <c r="F49" s="10">
        <v>93.92747924220123</v>
      </c>
      <c r="G49" s="10"/>
      <c r="H49" s="10"/>
      <c r="I49" s="10">
        <v>6.0725207577987703</v>
      </c>
      <c r="J49" s="10">
        <v>93.92747924220123</v>
      </c>
      <c r="K49" s="10">
        <v>99.58808821303208</v>
      </c>
      <c r="L49" s="10"/>
      <c r="M49" s="10"/>
      <c r="N49" s="10"/>
      <c r="O49" s="10"/>
      <c r="P49" s="10">
        <v>100</v>
      </c>
      <c r="Q49" s="10"/>
      <c r="R49" s="10"/>
      <c r="S49" s="10"/>
      <c r="T49" s="10"/>
      <c r="U49" s="10"/>
      <c r="V49" s="10">
        <v>100</v>
      </c>
    </row>
    <row xmlns:x14ac="http://schemas.microsoft.com/office/spreadsheetml/2009/9/ac" r="50" s="188" customFormat="true" ht="12" x14ac:dyDescent="0.2">
      <c r="A50" s="186" t="s">
        <v>159</v>
      </c>
      <c r="B50" s="10">
        <v>2005</v>
      </c>
      <c r="C50" s="187" t="s">
        <v>1</v>
      </c>
      <c r="D50" s="10">
        <v>703115.26647338877</v>
      </c>
      <c r="E50" s="10">
        <v>99.510637156922527</v>
      </c>
      <c r="F50" s="10">
        <v>93.51543502382583</v>
      </c>
      <c r="G50" s="10"/>
      <c r="H50" s="10"/>
      <c r="I50" s="10">
        <v>6.4845649761741697</v>
      </c>
      <c r="J50" s="10">
        <v>93.51543502382583</v>
      </c>
      <c r="K50" s="10">
        <v>99.58808821303208</v>
      </c>
      <c r="L50" s="10"/>
      <c r="M50" s="10"/>
      <c r="N50" s="10"/>
      <c r="O50" s="10"/>
      <c r="P50" s="10">
        <v>100</v>
      </c>
      <c r="Q50" s="10"/>
      <c r="R50" s="10"/>
      <c r="S50" s="10"/>
      <c r="T50" s="10"/>
      <c r="U50" s="10"/>
      <c r="V50" s="10">
        <v>100</v>
      </c>
    </row>
    <row xmlns:x14ac="http://schemas.microsoft.com/office/spreadsheetml/2009/9/ac" r="51" s="188" customFormat="true" ht="12" x14ac:dyDescent="0.2">
      <c r="A51" s="186" t="s">
        <v>159</v>
      </c>
      <c r="B51" s="10">
        <v>2006</v>
      </c>
      <c r="C51" s="187" t="s">
        <v>1</v>
      </c>
      <c r="D51" s="10">
        <v>710936.68956909177</v>
      </c>
      <c r="E51" s="10">
        <v>99.510637156922527</v>
      </c>
      <c r="F51" s="10">
        <v>93.103390805450431</v>
      </c>
      <c r="G51" s="10"/>
      <c r="H51" s="10"/>
      <c r="I51" s="10">
        <v>6.8966091945495691</v>
      </c>
      <c r="J51" s="10">
        <v>93.103390805450431</v>
      </c>
      <c r="K51" s="10">
        <v>99.58808821303208</v>
      </c>
      <c r="L51" s="10"/>
      <c r="M51" s="10"/>
      <c r="N51" s="10"/>
      <c r="O51" s="10"/>
      <c r="P51" s="10">
        <v>100</v>
      </c>
      <c r="Q51" s="10"/>
      <c r="R51" s="10"/>
      <c r="S51" s="10"/>
      <c r="T51" s="10"/>
      <c r="U51" s="10"/>
      <c r="V51" s="10">
        <v>100</v>
      </c>
    </row>
    <row xmlns:x14ac="http://schemas.microsoft.com/office/spreadsheetml/2009/9/ac" r="52" s="188" customFormat="true" ht="12" x14ac:dyDescent="0.2">
      <c r="A52" s="186" t="s">
        <v>159</v>
      </c>
      <c r="B52" s="10">
        <v>2007</v>
      </c>
      <c r="C52" s="187" t="s">
        <v>1</v>
      </c>
      <c r="D52" s="10">
        <v>714238.58352737431</v>
      </c>
      <c r="E52" s="10">
        <v>99.510637156922527</v>
      </c>
      <c r="F52" s="10">
        <v>92.691346587075031</v>
      </c>
      <c r="G52" s="10"/>
      <c r="H52" s="10"/>
      <c r="I52" s="10">
        <v>7.3086534129249694</v>
      </c>
      <c r="J52" s="10">
        <v>92.691346587075031</v>
      </c>
      <c r="K52" s="10">
        <v>99.58808821303208</v>
      </c>
      <c r="L52" s="10"/>
      <c r="M52" s="10"/>
      <c r="N52" s="10"/>
      <c r="O52" s="10"/>
      <c r="P52" s="10">
        <v>100</v>
      </c>
      <c r="Q52" s="10"/>
      <c r="R52" s="10"/>
      <c r="S52" s="10"/>
      <c r="T52" s="10"/>
      <c r="U52" s="10"/>
      <c r="V52" s="10">
        <v>100</v>
      </c>
    </row>
    <row xmlns:x14ac="http://schemas.microsoft.com/office/spreadsheetml/2009/9/ac" r="53" s="188" customFormat="true" ht="12" x14ac:dyDescent="0.2">
      <c r="A53" s="186" t="s">
        <v>159</v>
      </c>
      <c r="B53" s="10">
        <v>2008</v>
      </c>
      <c r="C53" s="187" t="s">
        <v>1</v>
      </c>
      <c r="D53" s="10">
        <v>720401.42246337887</v>
      </c>
      <c r="E53" s="10">
        <v>99.510637156922527</v>
      </c>
      <c r="F53" s="10">
        <v>92.279302368699632</v>
      </c>
      <c r="G53" s="10"/>
      <c r="H53" s="10"/>
      <c r="I53" s="10">
        <v>7.7206976313003679</v>
      </c>
      <c r="J53" s="10">
        <v>92.279302368699632</v>
      </c>
      <c r="K53" s="10">
        <v>99.58808821303208</v>
      </c>
      <c r="L53" s="10">
        <v>96.669775139218117</v>
      </c>
      <c r="M53" s="10">
        <v>44.590887022402967</v>
      </c>
      <c r="N53" s="10">
        <v>52.078888116815151</v>
      </c>
      <c r="O53" s="10">
        <v>3.330224860781883</v>
      </c>
      <c r="P53" s="10">
        <v>0</v>
      </c>
      <c r="Q53" s="10">
        <v>70.233981421787576</v>
      </c>
      <c r="R53" s="10">
        <v>53.426529728269998</v>
      </c>
      <c r="S53" s="10"/>
      <c r="T53" s="10"/>
      <c r="U53" s="10">
        <v>46.573470271730002</v>
      </c>
      <c r="V53" s="10">
        <v>53.426529728269998</v>
      </c>
    </row>
    <row xmlns:x14ac="http://schemas.microsoft.com/office/spreadsheetml/2009/9/ac" r="54" s="188" customFormat="true" ht="12" x14ac:dyDescent="0.2">
      <c r="A54" s="186" t="s">
        <v>159</v>
      </c>
      <c r="B54" s="10">
        <v>2009</v>
      </c>
      <c r="C54" s="187" t="s">
        <v>1</v>
      </c>
      <c r="D54" s="10">
        <v>725706.46136947628</v>
      </c>
      <c r="E54" s="10">
        <v>99.510637156922527</v>
      </c>
      <c r="F54" s="10">
        <v>91.867258150324233</v>
      </c>
      <c r="G54" s="10"/>
      <c r="H54" s="10"/>
      <c r="I54" s="10">
        <v>8.1327418496757673</v>
      </c>
      <c r="J54" s="10">
        <v>91.867258150324233</v>
      </c>
      <c r="K54" s="10">
        <v>99.58808821303208</v>
      </c>
      <c r="L54" s="10">
        <v>96.669775139218117</v>
      </c>
      <c r="M54" s="10">
        <v>44.590887022402967</v>
      </c>
      <c r="N54" s="10">
        <v>52.078888116815151</v>
      </c>
      <c r="O54" s="10">
        <v>3.330224860781883</v>
      </c>
      <c r="P54" s="10">
        <v>0</v>
      </c>
      <c r="Q54" s="10">
        <v>70.233981421787576</v>
      </c>
      <c r="R54" s="10">
        <v>53.426529728269998</v>
      </c>
      <c r="S54" s="10"/>
      <c r="T54" s="10"/>
      <c r="U54" s="10">
        <v>46.573470271730002</v>
      </c>
      <c r="V54" s="10">
        <v>53.426529728269998</v>
      </c>
    </row>
    <row xmlns:x14ac="http://schemas.microsoft.com/office/spreadsheetml/2009/9/ac" r="55" s="188" customFormat="true" ht="12" x14ac:dyDescent="0.2">
      <c r="A55" s="186" t="s">
        <v>159</v>
      </c>
      <c r="B55" s="10">
        <v>2010</v>
      </c>
      <c r="C55" s="187" t="s">
        <v>1</v>
      </c>
      <c r="D55" s="10">
        <v>729255.2641404724</v>
      </c>
      <c r="E55" s="10">
        <v>99.510637156922527</v>
      </c>
      <c r="F55" s="10">
        <v>91.455213931948833</v>
      </c>
      <c r="G55" s="10"/>
      <c r="H55" s="10"/>
      <c r="I55" s="10">
        <v>8.5447860680511667</v>
      </c>
      <c r="J55" s="10">
        <v>91.455213931948833</v>
      </c>
      <c r="K55" s="10">
        <v>99.58808821303208</v>
      </c>
      <c r="L55" s="10">
        <v>96.669775139218117</v>
      </c>
      <c r="M55" s="10">
        <v>44.590887022402967</v>
      </c>
      <c r="N55" s="10">
        <v>52.078888116815151</v>
      </c>
      <c r="O55" s="10">
        <v>3.330224860781883</v>
      </c>
      <c r="P55" s="10">
        <v>0</v>
      </c>
      <c r="Q55" s="10">
        <v>70.233981421787576</v>
      </c>
      <c r="R55" s="10">
        <v>53.426529728269998</v>
      </c>
      <c r="S55" s="10"/>
      <c r="T55" s="10"/>
      <c r="U55" s="10">
        <v>46.573470271730002</v>
      </c>
      <c r="V55" s="10">
        <v>53.426529728269998</v>
      </c>
    </row>
    <row xmlns:x14ac="http://schemas.microsoft.com/office/spreadsheetml/2009/9/ac" r="56" s="188" customFormat="true" ht="12" x14ac:dyDescent="0.2">
      <c r="A56" s="186" t="s">
        <v>159</v>
      </c>
      <c r="B56" s="10">
        <v>2011</v>
      </c>
      <c r="C56" s="187" t="s">
        <v>1</v>
      </c>
      <c r="D56" s="10">
        <v>733118.35180770874</v>
      </c>
      <c r="E56" s="10">
        <v>99.510637156922527</v>
      </c>
      <c r="F56" s="10">
        <v>91.043169713573434</v>
      </c>
      <c r="G56" s="10"/>
      <c r="H56" s="10"/>
      <c r="I56" s="10">
        <v>8.9568302864265661</v>
      </c>
      <c r="J56" s="10">
        <v>91.043169713573434</v>
      </c>
      <c r="K56" s="10">
        <v>99.58808821303208</v>
      </c>
      <c r="L56" s="10">
        <v>96.669775139218117</v>
      </c>
      <c r="M56" s="10">
        <v>44.590887022402967</v>
      </c>
      <c r="N56" s="10">
        <v>52.078888116815151</v>
      </c>
      <c r="O56" s="10">
        <v>3.330224860781883</v>
      </c>
      <c r="P56" s="10">
        <v>0</v>
      </c>
      <c r="Q56" s="10">
        <v>70.233981421787576</v>
      </c>
      <c r="R56" s="10">
        <v>53.426529728269998</v>
      </c>
      <c r="S56" s="10"/>
      <c r="T56" s="10"/>
      <c r="U56" s="10">
        <v>46.573470271730002</v>
      </c>
      <c r="V56" s="10">
        <v>53.426529728269998</v>
      </c>
    </row>
    <row xmlns:x14ac="http://schemas.microsoft.com/office/spreadsheetml/2009/9/ac" r="57" s="188" customFormat="true" ht="12" x14ac:dyDescent="0.2">
      <c r="A57" s="186" t="s">
        <v>159</v>
      </c>
      <c r="B57" s="10">
        <v>2012</v>
      </c>
      <c r="C57" s="187" t="s">
        <v>1</v>
      </c>
      <c r="D57" s="10">
        <v>738082.37749099731</v>
      </c>
      <c r="E57" s="10">
        <v>99.510637156922527</v>
      </c>
      <c r="F57" s="10">
        <v>90.631125495198035</v>
      </c>
      <c r="G57" s="10"/>
      <c r="H57" s="10"/>
      <c r="I57" s="10">
        <v>9.3688745048019655</v>
      </c>
      <c r="J57" s="10">
        <v>90.631125495198035</v>
      </c>
      <c r="K57" s="10">
        <v>99.58808821303208</v>
      </c>
      <c r="L57" s="10">
        <v>96.669775139218117</v>
      </c>
      <c r="M57" s="10">
        <v>44.590887022402967</v>
      </c>
      <c r="N57" s="10">
        <v>52.078888116815151</v>
      </c>
      <c r="O57" s="10">
        <v>3.330224860781883</v>
      </c>
      <c r="P57" s="10">
        <v>0</v>
      </c>
      <c r="Q57" s="10">
        <v>70.233981421787576</v>
      </c>
      <c r="R57" s="10">
        <v>53.426529728269998</v>
      </c>
      <c r="S57" s="10"/>
      <c r="T57" s="10"/>
      <c r="U57" s="10">
        <v>46.573470271730002</v>
      </c>
      <c r="V57" s="10">
        <v>53.426529728269998</v>
      </c>
    </row>
    <row xmlns:x14ac="http://schemas.microsoft.com/office/spreadsheetml/2009/9/ac" r="58" s="188" customFormat="true" ht="12" x14ac:dyDescent="0.2">
      <c r="A58" s="186" t="s">
        <v>159</v>
      </c>
      <c r="B58" s="10">
        <v>2013</v>
      </c>
      <c r="C58" s="187" t="s">
        <v>1</v>
      </c>
      <c r="D58" s="10">
        <v>743661.17860870354</v>
      </c>
      <c r="E58" s="10">
        <v>99.570165247630769</v>
      </c>
      <c r="F58" s="10">
        <v>90.219081276822635</v>
      </c>
      <c r="G58" s="10"/>
      <c r="H58" s="10"/>
      <c r="I58" s="10">
        <v>9.7809187231773649</v>
      </c>
      <c r="J58" s="10">
        <v>90.219081276822635</v>
      </c>
      <c r="K58" s="10">
        <v>99.637290093591517</v>
      </c>
      <c r="L58" s="10">
        <v>96.660312159615671</v>
      </c>
      <c r="M58" s="10">
        <v>49.462449849233963</v>
      </c>
      <c r="N58" s="10">
        <v>47.197862310381709</v>
      </c>
      <c r="O58" s="10">
        <v>3.3396878403843289</v>
      </c>
      <c r="P58" s="10">
        <v>0</v>
      </c>
      <c r="Q58" s="10">
        <v>71.688784332673094</v>
      </c>
      <c r="R58" s="10">
        <v>56.745321570075248</v>
      </c>
      <c r="S58" s="10"/>
      <c r="T58" s="10"/>
      <c r="U58" s="10">
        <v>43.254678429924752</v>
      </c>
      <c r="V58" s="10">
        <v>56.745321570075248</v>
      </c>
    </row>
    <row xmlns:x14ac="http://schemas.microsoft.com/office/spreadsheetml/2009/9/ac" r="59" s="188" customFormat="true" ht="12" x14ac:dyDescent="0.2">
      <c r="A59" s="186" t="s">
        <v>159</v>
      </c>
      <c r="B59" s="10">
        <v>2014</v>
      </c>
      <c r="C59" s="187" t="s">
        <v>1</v>
      </c>
      <c r="D59" s="10">
        <v>749009.89871177671</v>
      </c>
      <c r="E59" s="10">
        <v>99.62969333833901</v>
      </c>
      <c r="F59" s="10">
        <v>89.807037058447122</v>
      </c>
      <c r="G59" s="10"/>
      <c r="H59" s="10"/>
      <c r="I59" s="10">
        <v>10.19296294155288</v>
      </c>
      <c r="J59" s="10">
        <v>89.807037058447122</v>
      </c>
      <c r="K59" s="10">
        <v>99.686491974150968</v>
      </c>
      <c r="L59" s="10">
        <v>96.650849180013211</v>
      </c>
      <c r="M59" s="10">
        <v>54.334012676064958</v>
      </c>
      <c r="N59" s="10">
        <v>42.316836503948252</v>
      </c>
      <c r="O59" s="10">
        <v>3.349150819986789</v>
      </c>
      <c r="P59" s="10">
        <v>0</v>
      </c>
      <c r="Q59" s="10">
        <v>73.143587243558613</v>
      </c>
      <c r="R59" s="10">
        <v>60.064113411880498</v>
      </c>
      <c r="S59" s="10"/>
      <c r="T59" s="10"/>
      <c r="U59" s="10">
        <v>39.935886588119502</v>
      </c>
      <c r="V59" s="10">
        <v>60.064113411880498</v>
      </c>
    </row>
    <row xmlns:x14ac="http://schemas.microsoft.com/office/spreadsheetml/2009/9/ac" r="60" s="188" customFormat="true" ht="12" x14ac:dyDescent="0.2">
      <c r="A60" s="186" t="s">
        <v>159</v>
      </c>
      <c r="B60" s="10">
        <v>2015</v>
      </c>
      <c r="C60" s="187" t="s">
        <v>1</v>
      </c>
      <c r="D60" s="10">
        <v>752292.20056091307</v>
      </c>
      <c r="E60" s="10">
        <v>99.689221429047265</v>
      </c>
      <c r="F60" s="10">
        <v>89.394992840071723</v>
      </c>
      <c r="G60" s="10"/>
      <c r="H60" s="10"/>
      <c r="I60" s="10">
        <v>10.605007159928279</v>
      </c>
      <c r="J60" s="10">
        <v>89.394992840071723</v>
      </c>
      <c r="K60" s="10">
        <v>99.735693854710405</v>
      </c>
      <c r="L60" s="10">
        <v>96.64138620041075</v>
      </c>
      <c r="M60" s="10">
        <v>59.205575502895947</v>
      </c>
      <c r="N60" s="10">
        <v>37.435810697514803</v>
      </c>
      <c r="O60" s="10">
        <v>3.35861379958925</v>
      </c>
      <c r="P60" s="10">
        <v>0</v>
      </c>
      <c r="Q60" s="10">
        <v>74.598390154444132</v>
      </c>
      <c r="R60" s="10">
        <v>63.382905253684839</v>
      </c>
      <c r="S60" s="10"/>
      <c r="T60" s="10"/>
      <c r="U60" s="10">
        <v>36.617094746315161</v>
      </c>
      <c r="V60" s="10">
        <v>63.382905253684839</v>
      </c>
    </row>
    <row xmlns:x14ac="http://schemas.microsoft.com/office/spreadsheetml/2009/9/ac" r="61" s="188" customFormat="true" ht="12" x14ac:dyDescent="0.2">
      <c r="A61" s="186" t="s">
        <v>159</v>
      </c>
      <c r="B61" s="10">
        <v>2016</v>
      </c>
      <c r="C61" s="187" t="s">
        <v>1</v>
      </c>
      <c r="D61" s="10">
        <v>757665.17189895629</v>
      </c>
      <c r="E61" s="10">
        <v>99.748749519755506</v>
      </c>
      <c r="F61" s="10">
        <v>88.982948621696323</v>
      </c>
      <c r="G61" s="10"/>
      <c r="H61" s="10"/>
      <c r="I61" s="10">
        <v>11.01705137830368</v>
      </c>
      <c r="J61" s="10">
        <v>88.982948621696323</v>
      </c>
      <c r="K61" s="10">
        <v>99.784895735269856</v>
      </c>
      <c r="L61" s="10">
        <v>96.631923220808304</v>
      </c>
      <c r="M61" s="10">
        <v>64.077138329728768</v>
      </c>
      <c r="N61" s="10">
        <v>32.554784891079542</v>
      </c>
      <c r="O61" s="10">
        <v>3.3680767791916959</v>
      </c>
      <c r="P61" s="10">
        <v>0</v>
      </c>
      <c r="Q61" s="10">
        <v>76.053193065329651</v>
      </c>
      <c r="R61" s="10">
        <v>66.70169709549009</v>
      </c>
      <c r="S61" s="10"/>
      <c r="T61" s="10"/>
      <c r="U61" s="10">
        <v>33.29830290450991</v>
      </c>
      <c r="V61" s="10">
        <v>66.70169709549009</v>
      </c>
    </row>
    <row xmlns:x14ac="http://schemas.microsoft.com/office/spreadsheetml/2009/9/ac" r="62" s="188" customFormat="true" ht="12" x14ac:dyDescent="0.2">
      <c r="A62" s="186" t="s">
        <v>159</v>
      </c>
      <c r="B62" s="10">
        <v>2017</v>
      </c>
      <c r="C62" s="187" t="s">
        <v>1</v>
      </c>
      <c r="D62" s="10">
        <v>761754.65952697757</v>
      </c>
      <c r="E62" s="10">
        <v>99.808277610463762</v>
      </c>
      <c r="F62" s="10">
        <v>88.570904403320924</v>
      </c>
      <c r="G62" s="10"/>
      <c r="H62" s="10"/>
      <c r="I62" s="10">
        <v>11.42909559667908</v>
      </c>
      <c r="J62" s="10">
        <v>88.570904403320924</v>
      </c>
      <c r="K62" s="10">
        <v>99.834097615829293</v>
      </c>
      <c r="L62" s="10">
        <v>96.622460241205843</v>
      </c>
      <c r="M62" s="10">
        <v>68.948701156559764</v>
      </c>
      <c r="N62" s="10">
        <v>27.673759084646079</v>
      </c>
      <c r="O62" s="10">
        <v>3.3775397587941569</v>
      </c>
      <c r="P62" s="10">
        <v>0</v>
      </c>
      <c r="Q62" s="10">
        <v>77.50799597621517</v>
      </c>
      <c r="R62" s="10">
        <v>70.020488937294431</v>
      </c>
      <c r="S62" s="10"/>
      <c r="T62" s="10"/>
      <c r="U62" s="10">
        <v>29.979511062705569</v>
      </c>
      <c r="V62" s="10">
        <v>70.020488937294431</v>
      </c>
    </row>
    <row xmlns:x14ac="http://schemas.microsoft.com/office/spreadsheetml/2009/9/ac" r="63" s="188" customFormat="true" ht="12" x14ac:dyDescent="0.2">
      <c r="A63" s="186" t="s">
        <v>159</v>
      </c>
      <c r="B63" s="10">
        <v>2018</v>
      </c>
      <c r="C63" s="187" t="s">
        <v>1</v>
      </c>
      <c r="D63" s="10">
        <v>766698.88101135253</v>
      </c>
      <c r="E63" s="10">
        <v>99.867805701172003</v>
      </c>
      <c r="F63" s="10">
        <v>88.158860184945524</v>
      </c>
      <c r="G63" s="10"/>
      <c r="H63" s="10"/>
      <c r="I63" s="10">
        <v>11.841139815054481</v>
      </c>
      <c r="J63" s="10">
        <v>88.158860184945524</v>
      </c>
      <c r="K63" s="10">
        <v>99.883299496388744</v>
      </c>
      <c r="L63" s="10">
        <v>96.612997261603397</v>
      </c>
      <c r="M63" s="10">
        <v>73.82026398339076</v>
      </c>
      <c r="N63" s="10">
        <v>22.792733278212641</v>
      </c>
      <c r="O63" s="10">
        <v>3.3870027383966028</v>
      </c>
      <c r="P63" s="10">
        <v>0</v>
      </c>
      <c r="Q63" s="10">
        <v>78.962798887101144</v>
      </c>
      <c r="R63" s="10">
        <v>73.339280779099681</v>
      </c>
      <c r="S63" s="10"/>
      <c r="T63" s="10"/>
      <c r="U63" s="10">
        <v>26.660719220900319</v>
      </c>
      <c r="V63" s="10">
        <v>73.339280779099681</v>
      </c>
    </row>
    <row xmlns:x14ac="http://schemas.microsoft.com/office/spreadsheetml/2009/9/ac" r="64" s="188" customFormat="true" ht="12" x14ac:dyDescent="0.2">
      <c r="A64" s="186" t="s">
        <v>159</v>
      </c>
      <c r="B64" s="10">
        <v>2019</v>
      </c>
      <c r="C64" s="187" t="s">
        <v>1</v>
      </c>
      <c r="D64" s="10">
        <v>773680.66428703314</v>
      </c>
      <c r="E64" s="10">
        <v>99.927333791880258</v>
      </c>
      <c r="F64" s="10">
        <v>87.746815966570125</v>
      </c>
      <c r="G64" s="10"/>
      <c r="H64" s="10"/>
      <c r="I64" s="10">
        <v>12.25318403342987</v>
      </c>
      <c r="J64" s="10">
        <v>87.746815966570125</v>
      </c>
      <c r="K64" s="10">
        <v>99.932501376948181</v>
      </c>
      <c r="L64" s="10">
        <v>96.603534282000936</v>
      </c>
      <c r="M64" s="10">
        <v>78.691826810221755</v>
      </c>
      <c r="N64" s="10">
        <v>17.911707471779181</v>
      </c>
      <c r="O64" s="10">
        <v>3.3964657179990638</v>
      </c>
      <c r="P64" s="10">
        <v>0</v>
      </c>
      <c r="Q64" s="10">
        <v>80.417601797986663</v>
      </c>
      <c r="R64" s="10">
        <v>76.658072620904022</v>
      </c>
      <c r="S64" s="10"/>
      <c r="T64" s="10"/>
      <c r="U64" s="10">
        <v>23.341927379095981</v>
      </c>
      <c r="V64" s="10">
        <v>76.658072620904022</v>
      </c>
    </row>
    <row xmlns:x14ac="http://schemas.microsoft.com/office/spreadsheetml/2009/9/ac" r="65" s="188" customFormat="true" ht="12" x14ac:dyDescent="0.2">
      <c r="A65" s="186" t="s">
        <v>159</v>
      </c>
      <c r="B65" s="10">
        <v>2020</v>
      </c>
      <c r="C65" s="187" t="s">
        <v>1</v>
      </c>
      <c r="D65" s="10">
        <v>783491.65947509767</v>
      </c>
      <c r="E65" s="10">
        <v>99.986861882588499</v>
      </c>
      <c r="F65" s="10">
        <v>87.334771748194726</v>
      </c>
      <c r="G65" s="10"/>
      <c r="H65" s="10"/>
      <c r="I65" s="10">
        <v>12.665228251805271</v>
      </c>
      <c r="J65" s="10">
        <v>87.334771748194726</v>
      </c>
      <c r="K65" s="10">
        <v>99.981703257507633</v>
      </c>
      <c r="L65" s="10">
        <v>96.594071302398476</v>
      </c>
      <c r="M65" s="10">
        <v>83.56338963705457</v>
      </c>
      <c r="N65" s="10">
        <v>13.030681665343909</v>
      </c>
      <c r="O65" s="10">
        <v>3.4059286976015239</v>
      </c>
      <c r="P65" s="10">
        <v>0</v>
      </c>
      <c r="Q65" s="10">
        <v>81.872404708872182</v>
      </c>
      <c r="R65" s="10">
        <v>79.976864462709273</v>
      </c>
      <c r="S65" s="10"/>
      <c r="T65" s="10"/>
      <c r="U65" s="10">
        <v>20.023135537290731</v>
      </c>
      <c r="V65" s="10">
        <v>79.976864462709273</v>
      </c>
    </row>
    <row xmlns:x14ac="http://schemas.microsoft.com/office/spreadsheetml/2009/9/ac" r="66" s="188" customFormat="true" ht="12" x14ac:dyDescent="0.2">
      <c r="A66" s="186" t="s">
        <v>159</v>
      </c>
      <c r="B66" s="10">
        <v>2021</v>
      </c>
      <c r="C66" s="187" t="s">
        <v>1</v>
      </c>
      <c r="D66" s="10">
        <v>790390.06187332154</v>
      </c>
      <c r="E66" s="10">
        <v>100</v>
      </c>
      <c r="F66" s="10">
        <v>86.922727529819326</v>
      </c>
      <c r="G66" s="10"/>
      <c r="H66" s="10"/>
      <c r="I66" s="10">
        <v>13.07727247018067</v>
      </c>
      <c r="J66" s="10">
        <v>86.922727529819326</v>
      </c>
      <c r="K66" s="10">
        <v>100</v>
      </c>
      <c r="L66" s="10">
        <v>96.584608322796029</v>
      </c>
      <c r="M66" s="10">
        <v>88.434952463885566</v>
      </c>
      <c r="N66" s="10">
        <v>8.1496558589104637</v>
      </c>
      <c r="O66" s="10">
        <v>3.4153916772039712</v>
      </c>
      <c r="P66" s="10">
        <v>0</v>
      </c>
      <c r="Q66" s="10">
        <v>83.327207619757701</v>
      </c>
      <c r="R66" s="10">
        <v>83.295656304514523</v>
      </c>
      <c r="S66" s="10"/>
      <c r="T66" s="10"/>
      <c r="U66" s="10">
        <v>16.70434369548548</v>
      </c>
      <c r="V66" s="10">
        <v>83.295656304514523</v>
      </c>
    </row>
    <row xmlns:x14ac="http://schemas.microsoft.com/office/spreadsheetml/2009/9/ac" r="67" s="188" customFormat="true" ht="12" x14ac:dyDescent="0.2">
      <c r="A67" s="186" t="s">
        <v>159</v>
      </c>
      <c r="B67" s="10">
        <v>2022</v>
      </c>
      <c r="C67" s="187" t="s">
        <v>1</v>
      </c>
      <c r="D67" s="10">
        <v>797632.83271980286</v>
      </c>
      <c r="E67" s="10">
        <v>100</v>
      </c>
      <c r="F67" s="10">
        <v>86.510683311443927</v>
      </c>
      <c r="G67" s="10"/>
      <c r="H67" s="10"/>
      <c r="I67" s="10">
        <v>13.48931668855607</v>
      </c>
      <c r="J67" s="10">
        <v>86.510683311443927</v>
      </c>
      <c r="K67" s="10">
        <v>100</v>
      </c>
      <c r="L67" s="10">
        <v>96.575145343193569</v>
      </c>
      <c r="M67" s="10">
        <v>93.306515290716561</v>
      </c>
      <c r="N67" s="10">
        <v>3.268630052477008</v>
      </c>
      <c r="O67" s="10">
        <v>3.4248546568064309</v>
      </c>
      <c r="P67" s="10">
        <v>0</v>
      </c>
      <c r="Q67" s="10">
        <v>84.78201053064322</v>
      </c>
      <c r="R67" s="10">
        <v>84.78201053064322</v>
      </c>
      <c r="S67" s="10"/>
      <c r="T67" s="10"/>
      <c r="U67" s="10">
        <v>15.21798946935678</v>
      </c>
      <c r="V67" s="10">
        <v>84.78201053064322</v>
      </c>
    </row>
    <row xmlns:x14ac="http://schemas.microsoft.com/office/spreadsheetml/2009/9/ac" r="68" s="188" customFormat="true" ht="12" x14ac:dyDescent="0.2">
      <c r="A68" s="186" t="s">
        <v>159</v>
      </c>
      <c r="B68" s="10">
        <v>2023</v>
      </c>
      <c r="C68" s="187" t="s">
        <v>1</v>
      </c>
      <c r="D68" s="10">
        <v>775482.67148750299</v>
      </c>
      <c r="E68" s="10">
        <v>100</v>
      </c>
      <c r="F68" s="10">
        <v>86.510683311443927</v>
      </c>
      <c r="G68" s="10"/>
      <c r="H68" s="10"/>
      <c r="I68" s="10">
        <v>13.48931668855607</v>
      </c>
      <c r="J68" s="10">
        <v>86.510683311443927</v>
      </c>
      <c r="K68" s="10">
        <v>100</v>
      </c>
      <c r="L68" s="10">
        <v>96.575145343193569</v>
      </c>
      <c r="M68" s="10">
        <v>93.306515290716561</v>
      </c>
      <c r="N68" s="10">
        <v>3.268630052477008</v>
      </c>
      <c r="O68" s="10">
        <v>3.4248546568064309</v>
      </c>
      <c r="P68" s="10">
        <v>0</v>
      </c>
      <c r="Q68" s="10">
        <v>84.78201053064322</v>
      </c>
      <c r="R68" s="10">
        <v>84.78201053064322</v>
      </c>
      <c r="S68" s="10"/>
      <c r="T68" s="10"/>
      <c r="U68" s="10">
        <v>15.21798946935678</v>
      </c>
      <c r="V68" s="10">
        <v>84.78201053064322</v>
      </c>
    </row>
    <row xmlns:x14ac="http://schemas.microsoft.com/office/spreadsheetml/2009/9/ac" r="69" s="188" customFormat="true" ht="12" x14ac:dyDescent="0.2">
      <c r="A69" s="186" t="s">
        <v>159</v>
      </c>
      <c r="B69" s="10">
        <v>2024</v>
      </c>
      <c r="C69" s="187"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8" customFormat="true" ht="12" x14ac:dyDescent="0.2">
      <c r="A70" s="186" t="s">
        <v>159</v>
      </c>
      <c r="B70" s="10">
        <v>2025</v>
      </c>
      <c r="C70" s="187"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8" customFormat="true" ht="12" x14ac:dyDescent="0.2">
      <c r="A71" s="186" t="s">
        <v>159</v>
      </c>
      <c r="B71" s="10">
        <v>2026</v>
      </c>
      <c r="C71" s="187"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8" customFormat="true" ht="12" x14ac:dyDescent="0.2">
      <c r="A72" s="186" t="s">
        <v>159</v>
      </c>
      <c r="B72" s="10">
        <v>2027</v>
      </c>
      <c r="C72" s="187"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8" customFormat="true" ht="12" x14ac:dyDescent="0.2">
      <c r="A73" s="186" t="s">
        <v>159</v>
      </c>
      <c r="B73" s="10">
        <v>2028</v>
      </c>
      <c r="C73" s="187"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8" customFormat="true" ht="12" x14ac:dyDescent="0.2">
      <c r="A74" s="186" t="s">
        <v>159</v>
      </c>
      <c r="B74" s="10">
        <v>2029</v>
      </c>
      <c r="C74" s="187"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8" customFormat="true" ht="12" x14ac:dyDescent="0.2">
      <c r="A75" s="186" t="s">
        <v>159</v>
      </c>
      <c r="B75" s="10">
        <v>2030</v>
      </c>
      <c r="C75" s="187"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8" customFormat="true" ht="12" x14ac:dyDescent="0.2">
      <c r="A76" s="186" t="s">
        <v>159</v>
      </c>
      <c r="B76" s="10">
        <v>2000</v>
      </c>
      <c r="C76" s="187" t="s">
        <v>2</v>
      </c>
      <c r="D76" s="10">
        <v>442827.25237175002</v>
      </c>
      <c r="E76" s="10">
        <v>99.618978466272239</v>
      </c>
      <c r="F76" s="10">
        <v>87.527713134442592</v>
      </c>
      <c r="G76" s="10"/>
      <c r="H76" s="10"/>
      <c r="I76" s="10">
        <v>12.472286865557409</v>
      </c>
      <c r="J76" s="10">
        <v>87.527713134442592</v>
      </c>
      <c r="K76" s="10">
        <v>99.784917929066921</v>
      </c>
      <c r="L76" s="10"/>
      <c r="M76" s="10"/>
      <c r="N76" s="10"/>
      <c r="O76" s="10"/>
      <c r="P76" s="10">
        <v>100</v>
      </c>
      <c r="Q76" s="10"/>
      <c r="R76" s="10"/>
      <c r="S76" s="10"/>
      <c r="T76" s="10"/>
      <c r="U76" s="10"/>
      <c r="V76" s="10">
        <v>100</v>
      </c>
    </row>
    <row xmlns:x14ac="http://schemas.microsoft.com/office/spreadsheetml/2009/9/ac" r="77" s="188" customFormat="true" ht="12" x14ac:dyDescent="0.2">
      <c r="A77" s="186" t="s">
        <v>159</v>
      </c>
      <c r="B77" s="10">
        <v>2001</v>
      </c>
      <c r="C77" s="187" t="s">
        <v>2</v>
      </c>
      <c r="D77" s="10">
        <v>430946.2573609543</v>
      </c>
      <c r="E77" s="10">
        <v>99.618978466272239</v>
      </c>
      <c r="F77" s="10">
        <v>87.527713134442592</v>
      </c>
      <c r="G77" s="10"/>
      <c r="H77" s="10"/>
      <c r="I77" s="10">
        <v>12.472286865557409</v>
      </c>
      <c r="J77" s="10">
        <v>87.527713134442592</v>
      </c>
      <c r="K77" s="10">
        <v>99.784917929066921</v>
      </c>
      <c r="L77" s="10"/>
      <c r="M77" s="10"/>
      <c r="N77" s="10"/>
      <c r="O77" s="10"/>
      <c r="P77" s="10">
        <v>100</v>
      </c>
      <c r="Q77" s="10"/>
      <c r="R77" s="10"/>
      <c r="S77" s="10"/>
      <c r="T77" s="10"/>
      <c r="U77" s="10"/>
      <c r="V77" s="10">
        <v>100</v>
      </c>
    </row>
    <row xmlns:x14ac="http://schemas.microsoft.com/office/spreadsheetml/2009/9/ac" r="78" s="188" customFormat="true" ht="12" x14ac:dyDescent="0.2">
      <c r="A78" s="186" t="s">
        <v>159</v>
      </c>
      <c r="B78" s="10">
        <v>2002</v>
      </c>
      <c r="C78" s="187" t="s">
        <v>2</v>
      </c>
      <c r="D78" s="10">
        <v>415132.57341682428</v>
      </c>
      <c r="E78" s="10">
        <v>99.618978466272239</v>
      </c>
      <c r="F78" s="10">
        <v>87.527713134442592</v>
      </c>
      <c r="G78" s="10"/>
      <c r="H78" s="10"/>
      <c r="I78" s="10">
        <v>12.472286865557409</v>
      </c>
      <c r="J78" s="10">
        <v>87.527713134442592</v>
      </c>
      <c r="K78" s="10">
        <v>99.784917929066921</v>
      </c>
      <c r="L78" s="10"/>
      <c r="M78" s="10"/>
      <c r="N78" s="10"/>
      <c r="O78" s="10"/>
      <c r="P78" s="10">
        <v>100</v>
      </c>
      <c r="Q78" s="10"/>
      <c r="R78" s="10"/>
      <c r="S78" s="10"/>
      <c r="T78" s="10"/>
      <c r="U78" s="10"/>
      <c r="V78" s="10">
        <v>100</v>
      </c>
    </row>
    <row xmlns:x14ac="http://schemas.microsoft.com/office/spreadsheetml/2009/9/ac" r="79" s="188" customFormat="true" ht="12" x14ac:dyDescent="0.2">
      <c r="A79" s="186" t="s">
        <v>159</v>
      </c>
      <c r="B79" s="10">
        <v>2003</v>
      </c>
      <c r="C79" s="187" t="s">
        <v>2</v>
      </c>
      <c r="D79" s="10">
        <v>397258.4418978882</v>
      </c>
      <c r="E79" s="10">
        <v>99.618978466272239</v>
      </c>
      <c r="F79" s="10">
        <v>87.527713134442592</v>
      </c>
      <c r="G79" s="10"/>
      <c r="H79" s="10"/>
      <c r="I79" s="10">
        <v>12.472286865557409</v>
      </c>
      <c r="J79" s="10">
        <v>87.527713134442592</v>
      </c>
      <c r="K79" s="10">
        <v>99.784917929066921</v>
      </c>
      <c r="L79" s="10"/>
      <c r="M79" s="10"/>
      <c r="N79" s="10"/>
      <c r="O79" s="10"/>
      <c r="P79" s="10">
        <v>100</v>
      </c>
      <c r="Q79" s="10"/>
      <c r="R79" s="10"/>
      <c r="S79" s="10"/>
      <c r="T79" s="10"/>
      <c r="U79" s="10"/>
      <c r="V79" s="10">
        <v>100</v>
      </c>
    </row>
    <row xmlns:x14ac="http://schemas.microsoft.com/office/spreadsheetml/2009/9/ac" r="80" s="188" customFormat="true" ht="12" x14ac:dyDescent="0.2">
      <c r="A80" s="186" t="s">
        <v>159</v>
      </c>
      <c r="B80" s="10">
        <v>2004</v>
      </c>
      <c r="C80" s="187" t="s">
        <v>2</v>
      </c>
      <c r="D80" s="10">
        <v>382148.44944030762</v>
      </c>
      <c r="E80" s="10">
        <v>99.618978466272239</v>
      </c>
      <c r="F80" s="10">
        <v>87.527713134442592</v>
      </c>
      <c r="G80" s="10"/>
      <c r="H80" s="10"/>
      <c r="I80" s="10">
        <v>12.472286865557409</v>
      </c>
      <c r="J80" s="10">
        <v>87.527713134442592</v>
      </c>
      <c r="K80" s="10">
        <v>99.784917929066921</v>
      </c>
      <c r="L80" s="10"/>
      <c r="M80" s="10"/>
      <c r="N80" s="10"/>
      <c r="O80" s="10"/>
      <c r="P80" s="10">
        <v>100</v>
      </c>
      <c r="Q80" s="10"/>
      <c r="R80" s="10"/>
      <c r="S80" s="10"/>
      <c r="T80" s="10"/>
      <c r="U80" s="10"/>
      <c r="V80" s="10">
        <v>100</v>
      </c>
    </row>
    <row xmlns:x14ac="http://schemas.microsoft.com/office/spreadsheetml/2009/9/ac" r="81" s="188" customFormat="true" ht="12" x14ac:dyDescent="0.2">
      <c r="A81" s="186" t="s">
        <v>159</v>
      </c>
      <c r="B81" s="10">
        <v>2005</v>
      </c>
      <c r="C81" s="187" t="s">
        <v>2</v>
      </c>
      <c r="D81" s="10">
        <v>367531.73352661141</v>
      </c>
      <c r="E81" s="10">
        <v>99.618978466272239</v>
      </c>
      <c r="F81" s="10">
        <v>87.988632593525836</v>
      </c>
      <c r="G81" s="10"/>
      <c r="H81" s="10"/>
      <c r="I81" s="10">
        <v>12.011367406474159</v>
      </c>
      <c r="J81" s="10">
        <v>87.988632593525836</v>
      </c>
      <c r="K81" s="10">
        <v>99.784917929066921</v>
      </c>
      <c r="L81" s="10"/>
      <c r="M81" s="10"/>
      <c r="N81" s="10"/>
      <c r="O81" s="10"/>
      <c r="P81" s="10">
        <v>100</v>
      </c>
      <c r="Q81" s="10"/>
      <c r="R81" s="10"/>
      <c r="S81" s="10"/>
      <c r="T81" s="10"/>
      <c r="U81" s="10"/>
      <c r="V81" s="10">
        <v>100</v>
      </c>
    </row>
    <row xmlns:x14ac="http://schemas.microsoft.com/office/spreadsheetml/2009/9/ac" r="82" s="188" customFormat="true" ht="12" x14ac:dyDescent="0.2">
      <c r="A82" s="186" t="s">
        <v>159</v>
      </c>
      <c r="B82" s="10">
        <v>2006</v>
      </c>
      <c r="C82" s="187" t="s">
        <v>2</v>
      </c>
      <c r="D82" s="10">
        <v>351193.31043090823</v>
      </c>
      <c r="E82" s="10">
        <v>99.618978466272239</v>
      </c>
      <c r="F82" s="10">
        <v>88.449552052609079</v>
      </c>
      <c r="G82" s="10"/>
      <c r="H82" s="10"/>
      <c r="I82" s="10">
        <v>11.55044794739092</v>
      </c>
      <c r="J82" s="10">
        <v>88.449552052609079</v>
      </c>
      <c r="K82" s="10">
        <v>99.784917929066921</v>
      </c>
      <c r="L82" s="10"/>
      <c r="M82" s="10"/>
      <c r="N82" s="10"/>
      <c r="O82" s="10"/>
      <c r="P82" s="10">
        <v>100</v>
      </c>
      <c r="Q82" s="10"/>
      <c r="R82" s="10"/>
      <c r="S82" s="10"/>
      <c r="T82" s="10"/>
      <c r="U82" s="10"/>
      <c r="V82" s="10">
        <v>100</v>
      </c>
    </row>
    <row xmlns:x14ac="http://schemas.microsoft.com/office/spreadsheetml/2009/9/ac" r="83" s="188" customFormat="true" ht="12" x14ac:dyDescent="0.2">
      <c r="A83" s="186" t="s">
        <v>159</v>
      </c>
      <c r="B83" s="10">
        <v>2007</v>
      </c>
      <c r="C83" s="187" t="s">
        <v>2</v>
      </c>
      <c r="D83" s="10">
        <v>333431.41647262569</v>
      </c>
      <c r="E83" s="10">
        <v>99.618978466272239</v>
      </c>
      <c r="F83" s="10">
        <v>88.910471511692322</v>
      </c>
      <c r="G83" s="10"/>
      <c r="H83" s="10"/>
      <c r="I83" s="10">
        <v>11.08952848830768</v>
      </c>
      <c r="J83" s="10">
        <v>88.910471511692322</v>
      </c>
      <c r="K83" s="10">
        <v>99.784917929066921</v>
      </c>
      <c r="L83" s="10"/>
      <c r="M83" s="10"/>
      <c r="N83" s="10"/>
      <c r="O83" s="10"/>
      <c r="P83" s="10">
        <v>100</v>
      </c>
      <c r="Q83" s="10"/>
      <c r="R83" s="10"/>
      <c r="S83" s="10"/>
      <c r="T83" s="10"/>
      <c r="U83" s="10"/>
      <c r="V83" s="10">
        <v>100</v>
      </c>
    </row>
    <row xmlns:x14ac="http://schemas.microsoft.com/office/spreadsheetml/2009/9/ac" r="84" s="188" customFormat="true" ht="12" x14ac:dyDescent="0.2">
      <c r="A84" s="186" t="s">
        <v>159</v>
      </c>
      <c r="B84" s="10">
        <v>2008</v>
      </c>
      <c r="C84" s="187" t="s">
        <v>2</v>
      </c>
      <c r="D84" s="10">
        <v>317790.57753662107</v>
      </c>
      <c r="E84" s="10">
        <v>99.618978466272239</v>
      </c>
      <c r="F84" s="10">
        <v>89.371390970775451</v>
      </c>
      <c r="G84" s="10"/>
      <c r="H84" s="10"/>
      <c r="I84" s="10">
        <v>10.628609029224551</v>
      </c>
      <c r="J84" s="10">
        <v>89.371390970775451</v>
      </c>
      <c r="K84" s="10">
        <v>99.784917929066921</v>
      </c>
      <c r="L84" s="10">
        <v>97.904138900453006</v>
      </c>
      <c r="M84" s="10">
        <v>68.568700700329828</v>
      </c>
      <c r="N84" s="10">
        <v>29.335438200123178</v>
      </c>
      <c r="O84" s="10">
        <v>2.095861099546994</v>
      </c>
      <c r="P84" s="10">
        <v>0</v>
      </c>
      <c r="Q84" s="10">
        <v>86.023231375103819</v>
      </c>
      <c r="R84" s="10">
        <v>71.997566027473113</v>
      </c>
      <c r="S84" s="10"/>
      <c r="T84" s="10"/>
      <c r="U84" s="10">
        <v>28.002433972526891</v>
      </c>
      <c r="V84" s="10">
        <v>71.997566027473113</v>
      </c>
    </row>
    <row xmlns:x14ac="http://schemas.microsoft.com/office/spreadsheetml/2009/9/ac" r="85" s="188" customFormat="true" ht="12" x14ac:dyDescent="0.2">
      <c r="A85" s="186" t="s">
        <v>159</v>
      </c>
      <c r="B85" s="10">
        <v>2009</v>
      </c>
      <c r="C85" s="187" t="s">
        <v>2</v>
      </c>
      <c r="D85" s="10">
        <v>302570.53863052372</v>
      </c>
      <c r="E85" s="10">
        <v>99.618978466272239</v>
      </c>
      <c r="F85" s="10">
        <v>89.832310429858694</v>
      </c>
      <c r="G85" s="10"/>
      <c r="H85" s="10"/>
      <c r="I85" s="10">
        <v>10.167689570141309</v>
      </c>
      <c r="J85" s="10">
        <v>89.832310429858694</v>
      </c>
      <c r="K85" s="10">
        <v>99.784917929066921</v>
      </c>
      <c r="L85" s="10">
        <v>97.904138900453006</v>
      </c>
      <c r="M85" s="10">
        <v>68.568700700329828</v>
      </c>
      <c r="N85" s="10">
        <v>29.335438200123178</v>
      </c>
      <c r="O85" s="10">
        <v>2.095861099546994</v>
      </c>
      <c r="P85" s="10">
        <v>0</v>
      </c>
      <c r="Q85" s="10">
        <v>86.023231375103819</v>
      </c>
      <c r="R85" s="10">
        <v>71.997566027473113</v>
      </c>
      <c r="S85" s="10"/>
      <c r="T85" s="10"/>
      <c r="U85" s="10">
        <v>28.002433972526891</v>
      </c>
      <c r="V85" s="10">
        <v>71.997566027473113</v>
      </c>
    </row>
    <row xmlns:x14ac="http://schemas.microsoft.com/office/spreadsheetml/2009/9/ac" r="86" s="188" customFormat="true" ht="12" x14ac:dyDescent="0.2">
      <c r="A86" s="186" t="s">
        <v>159</v>
      </c>
      <c r="B86" s="10">
        <v>2010</v>
      </c>
      <c r="C86" s="187" t="s">
        <v>2</v>
      </c>
      <c r="D86" s="10">
        <v>287326.7358595276</v>
      </c>
      <c r="E86" s="10">
        <v>99.618978466272239</v>
      </c>
      <c r="F86" s="10">
        <v>90.293229888941937</v>
      </c>
      <c r="G86" s="10"/>
      <c r="H86" s="10"/>
      <c r="I86" s="10">
        <v>9.7067701110580629</v>
      </c>
      <c r="J86" s="10">
        <v>90.293229888941937</v>
      </c>
      <c r="K86" s="10">
        <v>99.784917929066921</v>
      </c>
      <c r="L86" s="10">
        <v>97.904138900453006</v>
      </c>
      <c r="M86" s="10">
        <v>68.568700700329828</v>
      </c>
      <c r="N86" s="10">
        <v>29.335438200123178</v>
      </c>
      <c r="O86" s="10">
        <v>2.095861099546994</v>
      </c>
      <c r="P86" s="10">
        <v>0</v>
      </c>
      <c r="Q86" s="10">
        <v>86.023231375103819</v>
      </c>
      <c r="R86" s="10">
        <v>71.997566027473113</v>
      </c>
      <c r="S86" s="10"/>
      <c r="T86" s="10"/>
      <c r="U86" s="10">
        <v>28.002433972526891</v>
      </c>
      <c r="V86" s="10">
        <v>71.997566027473113</v>
      </c>
    </row>
    <row xmlns:x14ac="http://schemas.microsoft.com/office/spreadsheetml/2009/9/ac" r="87" s="188" customFormat="true" ht="12" x14ac:dyDescent="0.2">
      <c r="A87" s="186" t="s">
        <v>159</v>
      </c>
      <c r="B87" s="10">
        <v>2011</v>
      </c>
      <c r="C87" s="187" t="s">
        <v>2</v>
      </c>
      <c r="D87" s="10">
        <v>272972.64819229132</v>
      </c>
      <c r="E87" s="10">
        <v>99.618978466272239</v>
      </c>
      <c r="F87" s="10">
        <v>90.75414934802518</v>
      </c>
      <c r="G87" s="10"/>
      <c r="H87" s="10"/>
      <c r="I87" s="10">
        <v>9.2458506519748198</v>
      </c>
      <c r="J87" s="10">
        <v>90.75414934802518</v>
      </c>
      <c r="K87" s="10">
        <v>99.784917929066921</v>
      </c>
      <c r="L87" s="10">
        <v>97.904138900453006</v>
      </c>
      <c r="M87" s="10">
        <v>68.568700700329828</v>
      </c>
      <c r="N87" s="10">
        <v>29.335438200123178</v>
      </c>
      <c r="O87" s="10">
        <v>2.095861099546994</v>
      </c>
      <c r="P87" s="10">
        <v>0</v>
      </c>
      <c r="Q87" s="10">
        <v>86.023231375103819</v>
      </c>
      <c r="R87" s="10">
        <v>71.997566027473113</v>
      </c>
      <c r="S87" s="10"/>
      <c r="T87" s="10"/>
      <c r="U87" s="10">
        <v>28.002433972526891</v>
      </c>
      <c r="V87" s="10">
        <v>71.997566027473113</v>
      </c>
    </row>
    <row xmlns:x14ac="http://schemas.microsoft.com/office/spreadsheetml/2009/9/ac" r="88" s="188" customFormat="true" ht="12" x14ac:dyDescent="0.2">
      <c r="A88" s="186" t="s">
        <v>159</v>
      </c>
      <c r="B88" s="10">
        <v>2012</v>
      </c>
      <c r="C88" s="187" t="s">
        <v>2</v>
      </c>
      <c r="D88" s="10">
        <v>260054.62250900269</v>
      </c>
      <c r="E88" s="10">
        <v>99.618978466272239</v>
      </c>
      <c r="F88" s="10">
        <v>91.215068807108423</v>
      </c>
      <c r="G88" s="10"/>
      <c r="H88" s="10"/>
      <c r="I88" s="10">
        <v>8.7849311928915768</v>
      </c>
      <c r="J88" s="10">
        <v>91.215068807108423</v>
      </c>
      <c r="K88" s="10">
        <v>99.784917929066921</v>
      </c>
      <c r="L88" s="10">
        <v>97.904138900453006</v>
      </c>
      <c r="M88" s="10">
        <v>68.568700700329828</v>
      </c>
      <c r="N88" s="10">
        <v>29.335438200123178</v>
      </c>
      <c r="O88" s="10">
        <v>2.095861099546994</v>
      </c>
      <c r="P88" s="10">
        <v>0</v>
      </c>
      <c r="Q88" s="10">
        <v>86.023231375103819</v>
      </c>
      <c r="R88" s="10">
        <v>71.997566027473113</v>
      </c>
      <c r="S88" s="10"/>
      <c r="T88" s="10"/>
      <c r="U88" s="10">
        <v>28.002433972526891</v>
      </c>
      <c r="V88" s="10">
        <v>71.997566027473113</v>
      </c>
    </row>
    <row xmlns:x14ac="http://schemas.microsoft.com/office/spreadsheetml/2009/9/ac" r="89" s="188" customFormat="true" ht="12" x14ac:dyDescent="0.2">
      <c r="A89" s="186" t="s">
        <v>159</v>
      </c>
      <c r="B89" s="10">
        <v>2013</v>
      </c>
      <c r="C89" s="187" t="s">
        <v>2</v>
      </c>
      <c r="D89" s="10">
        <v>248283.8213912964</v>
      </c>
      <c r="E89" s="10">
        <v>99.666881605617689</v>
      </c>
      <c r="F89" s="10">
        <v>91.675988266191666</v>
      </c>
      <c r="G89" s="10"/>
      <c r="H89" s="10"/>
      <c r="I89" s="10">
        <v>8.3240117338083337</v>
      </c>
      <c r="J89" s="10">
        <v>91.675988266191666</v>
      </c>
      <c r="K89" s="10">
        <v>99.814405499437555</v>
      </c>
      <c r="L89" s="10">
        <v>97.699579707124428</v>
      </c>
      <c r="M89" s="10">
        <v>71.288457967277282</v>
      </c>
      <c r="N89" s="10">
        <v>26.41112173984715</v>
      </c>
      <c r="O89" s="10">
        <v>2.3004202928755721</v>
      </c>
      <c r="P89" s="10">
        <v>0</v>
      </c>
      <c r="Q89" s="10">
        <v>86.476367602535333</v>
      </c>
      <c r="R89" s="10">
        <v>74.218050094036698</v>
      </c>
      <c r="S89" s="10"/>
      <c r="T89" s="10"/>
      <c r="U89" s="10">
        <v>25.781949905963302</v>
      </c>
      <c r="V89" s="10">
        <v>74.218050094036698</v>
      </c>
    </row>
    <row xmlns:x14ac="http://schemas.microsoft.com/office/spreadsheetml/2009/9/ac" r="90" s="188" customFormat="true" ht="12" x14ac:dyDescent="0.2">
      <c r="A90" s="186" t="s">
        <v>159</v>
      </c>
      <c r="B90" s="10">
        <v>2014</v>
      </c>
      <c r="C90" s="187" t="s">
        <v>2</v>
      </c>
      <c r="D90" s="10">
        <v>237295.10128822329</v>
      </c>
      <c r="E90" s="10">
        <v>99.714784744963154</v>
      </c>
      <c r="F90" s="10">
        <v>92.136907725274909</v>
      </c>
      <c r="G90" s="10"/>
      <c r="H90" s="10"/>
      <c r="I90" s="10">
        <v>7.8630922747250906</v>
      </c>
      <c r="J90" s="10">
        <v>92.136907725274909</v>
      </c>
      <c r="K90" s="10">
        <v>99.843893069808203</v>
      </c>
      <c r="L90" s="10">
        <v>97.495020513795907</v>
      </c>
      <c r="M90" s="10">
        <v>74.008215234223826</v>
      </c>
      <c r="N90" s="10">
        <v>23.486805279572081</v>
      </c>
      <c r="O90" s="10">
        <v>2.5049794862040931</v>
      </c>
      <c r="P90" s="10">
        <v>0</v>
      </c>
      <c r="Q90" s="10">
        <v>86.929503829966734</v>
      </c>
      <c r="R90" s="10">
        <v>76.438534160600284</v>
      </c>
      <c r="S90" s="10"/>
      <c r="T90" s="10"/>
      <c r="U90" s="10">
        <v>23.56146583939972</v>
      </c>
      <c r="V90" s="10">
        <v>76.438534160600284</v>
      </c>
    </row>
    <row xmlns:x14ac="http://schemas.microsoft.com/office/spreadsheetml/2009/9/ac" r="91" s="188" customFormat="true" ht="12" x14ac:dyDescent="0.2">
      <c r="A91" s="186" t="s">
        <v>159</v>
      </c>
      <c r="B91" s="10">
        <v>2015</v>
      </c>
      <c r="C91" s="187" t="s">
        <v>2</v>
      </c>
      <c r="D91" s="10">
        <v>226464.7994390869</v>
      </c>
      <c r="E91" s="10">
        <v>99.762687884308619</v>
      </c>
      <c r="F91" s="10">
        <v>92.597827184358152</v>
      </c>
      <c r="G91" s="10"/>
      <c r="H91" s="10"/>
      <c r="I91" s="10">
        <v>7.4021728156418476</v>
      </c>
      <c r="J91" s="10">
        <v>92.597827184358152</v>
      </c>
      <c r="K91" s="10">
        <v>99.873380640178837</v>
      </c>
      <c r="L91" s="10">
        <v>97.290461320467386</v>
      </c>
      <c r="M91" s="10">
        <v>76.72797250117037</v>
      </c>
      <c r="N91" s="10">
        <v>20.56248881929702</v>
      </c>
      <c r="O91" s="10">
        <v>2.709538679532614</v>
      </c>
      <c r="P91" s="10">
        <v>0</v>
      </c>
      <c r="Q91" s="10">
        <v>87.382640057398248</v>
      </c>
      <c r="R91" s="10">
        <v>78.65901822716387</v>
      </c>
      <c r="S91" s="10"/>
      <c r="T91" s="10"/>
      <c r="U91" s="10">
        <v>21.34098177283613</v>
      </c>
      <c r="V91" s="10">
        <v>78.65901822716387</v>
      </c>
    </row>
    <row xmlns:x14ac="http://schemas.microsoft.com/office/spreadsheetml/2009/9/ac" r="92" s="188" customFormat="true" ht="12" x14ac:dyDescent="0.2">
      <c r="A92" s="186" t="s">
        <v>159</v>
      </c>
      <c r="B92" s="10">
        <v>2016</v>
      </c>
      <c r="C92" s="187" t="s">
        <v>2</v>
      </c>
      <c r="D92" s="10">
        <v>217011.82810104371</v>
      </c>
      <c r="E92" s="10">
        <v>99.810591023654084</v>
      </c>
      <c r="F92" s="10">
        <v>93.058746643441395</v>
      </c>
      <c r="G92" s="10"/>
      <c r="H92" s="10"/>
      <c r="I92" s="10">
        <v>6.9412533565586054</v>
      </c>
      <c r="J92" s="10">
        <v>93.058746643441395</v>
      </c>
      <c r="K92" s="10">
        <v>99.902868210549471</v>
      </c>
      <c r="L92" s="10">
        <v>97.085902127138866</v>
      </c>
      <c r="M92" s="10">
        <v>79.447729768116915</v>
      </c>
      <c r="N92" s="10">
        <v>17.638172359021951</v>
      </c>
      <c r="O92" s="10">
        <v>2.914097872861134</v>
      </c>
      <c r="P92" s="10">
        <v>0</v>
      </c>
      <c r="Q92" s="10">
        <v>87.835776284829763</v>
      </c>
      <c r="R92" s="10">
        <v>80.879502293728365</v>
      </c>
      <c r="S92" s="10"/>
      <c r="T92" s="10"/>
      <c r="U92" s="10">
        <v>19.120497706271639</v>
      </c>
      <c r="V92" s="10">
        <v>80.879502293728365</v>
      </c>
    </row>
    <row xmlns:x14ac="http://schemas.microsoft.com/office/spreadsheetml/2009/9/ac" r="93" s="188" customFormat="true" ht="12" x14ac:dyDescent="0.2">
      <c r="A93" s="186" t="s">
        <v>159</v>
      </c>
      <c r="B93" s="10">
        <v>2017</v>
      </c>
      <c r="C93" s="187" t="s">
        <v>2</v>
      </c>
      <c r="D93" s="10">
        <v>207892.34047302249</v>
      </c>
      <c r="E93" s="10">
        <v>99.858494162999548</v>
      </c>
      <c r="F93" s="10">
        <v>93.519666102524525</v>
      </c>
      <c r="G93" s="10"/>
      <c r="H93" s="10"/>
      <c r="I93" s="10">
        <v>6.4803338974754752</v>
      </c>
      <c r="J93" s="10">
        <v>93.519666102524525</v>
      </c>
      <c r="K93" s="10">
        <v>99.932355780920105</v>
      </c>
      <c r="L93" s="10">
        <v>96.881342933810345</v>
      </c>
      <c r="M93" s="10">
        <v>82.167487035064369</v>
      </c>
      <c r="N93" s="10">
        <v>14.71385589874598</v>
      </c>
      <c r="O93" s="10">
        <v>3.1186570661896549</v>
      </c>
      <c r="P93" s="10">
        <v>0</v>
      </c>
      <c r="Q93" s="10">
        <v>88.288912512261163</v>
      </c>
      <c r="R93" s="10">
        <v>83.09998636029195</v>
      </c>
      <c r="S93" s="10"/>
      <c r="T93" s="10"/>
      <c r="U93" s="10">
        <v>16.90001363970805</v>
      </c>
      <c r="V93" s="10">
        <v>83.09998636029195</v>
      </c>
    </row>
    <row xmlns:x14ac="http://schemas.microsoft.com/office/spreadsheetml/2009/9/ac" r="94" s="188" customFormat="true" ht="12" x14ac:dyDescent="0.2">
      <c r="A94" s="186" t="s">
        <v>159</v>
      </c>
      <c r="B94" s="10">
        <v>2018</v>
      </c>
      <c r="C94" s="187" t="s">
        <v>2</v>
      </c>
      <c r="D94" s="10">
        <v>199647.11898864739</v>
      </c>
      <c r="E94" s="10">
        <v>99.906397302345013</v>
      </c>
      <c r="F94" s="10">
        <v>93.980585561607768</v>
      </c>
      <c r="G94" s="10"/>
      <c r="H94" s="10"/>
      <c r="I94" s="10">
        <v>6.0194144383922321</v>
      </c>
      <c r="J94" s="10">
        <v>93.980585561607768</v>
      </c>
      <c r="K94" s="10">
        <v>99.961843351290753</v>
      </c>
      <c r="L94" s="10">
        <v>96.676783740481824</v>
      </c>
      <c r="M94" s="10">
        <v>84.887244302010913</v>
      </c>
      <c r="N94" s="10">
        <v>11.789539438470911</v>
      </c>
      <c r="O94" s="10">
        <v>3.3232162595181758</v>
      </c>
      <c r="P94" s="10">
        <v>0</v>
      </c>
      <c r="Q94" s="10">
        <v>88.742048739692677</v>
      </c>
      <c r="R94" s="10">
        <v>85.320470426855536</v>
      </c>
      <c r="S94" s="10"/>
      <c r="T94" s="10"/>
      <c r="U94" s="10">
        <v>14.67952957314446</v>
      </c>
      <c r="V94" s="10">
        <v>85.320470426855536</v>
      </c>
    </row>
    <row xmlns:x14ac="http://schemas.microsoft.com/office/spreadsheetml/2009/9/ac" r="95" s="188" customFormat="true" ht="12" x14ac:dyDescent="0.2">
      <c r="A95" s="186" t="s">
        <v>159</v>
      </c>
      <c r="B95" s="10">
        <v>2019</v>
      </c>
      <c r="C95" s="187" t="s">
        <v>2</v>
      </c>
      <c r="D95" s="10">
        <v>192502.33571296689</v>
      </c>
      <c r="E95" s="10">
        <v>99.954300441690478</v>
      </c>
      <c r="F95" s="10">
        <v>94.441505020691011</v>
      </c>
      <c r="G95" s="10"/>
      <c r="H95" s="10"/>
      <c r="I95" s="10">
        <v>5.5584949793089891</v>
      </c>
      <c r="J95" s="10">
        <v>94.441505020691011</v>
      </c>
      <c r="K95" s="10">
        <v>99.991330921661387</v>
      </c>
      <c r="L95" s="10">
        <v>96.472224547153303</v>
      </c>
      <c r="M95" s="10">
        <v>87.607001568957457</v>
      </c>
      <c r="N95" s="10">
        <v>8.8652229781958454</v>
      </c>
      <c r="O95" s="10">
        <v>3.5277754528466971</v>
      </c>
      <c r="P95" s="10">
        <v>0</v>
      </c>
      <c r="Q95" s="10">
        <v>89.195184967124192</v>
      </c>
      <c r="R95" s="10">
        <v>87.540954493419122</v>
      </c>
      <c r="S95" s="10"/>
      <c r="T95" s="10"/>
      <c r="U95" s="10">
        <v>12.45904550658088</v>
      </c>
      <c r="V95" s="10">
        <v>87.540954493419122</v>
      </c>
    </row>
    <row xmlns:x14ac="http://schemas.microsoft.com/office/spreadsheetml/2009/9/ac" r="96" s="188" customFormat="true" ht="12" x14ac:dyDescent="0.2">
      <c r="A96" s="186" t="s">
        <v>159</v>
      </c>
      <c r="B96" s="10">
        <v>2020</v>
      </c>
      <c r="C96" s="187" t="s">
        <v>2</v>
      </c>
      <c r="D96" s="10">
        <v>186524.34052490239</v>
      </c>
      <c r="E96" s="10">
        <v>100</v>
      </c>
      <c r="F96" s="10">
        <v>94.902424479774254</v>
      </c>
      <c r="G96" s="10"/>
      <c r="H96" s="10"/>
      <c r="I96" s="10">
        <v>5.097575520225746</v>
      </c>
      <c r="J96" s="10">
        <v>94.902424479774254</v>
      </c>
      <c r="K96" s="10">
        <v>100</v>
      </c>
      <c r="L96" s="10">
        <v>96.267665353824782</v>
      </c>
      <c r="M96" s="10">
        <v>90.326758835904911</v>
      </c>
      <c r="N96" s="10">
        <v>5.9409065179198706</v>
      </c>
      <c r="O96" s="10">
        <v>3.732334646175218</v>
      </c>
      <c r="P96" s="10">
        <v>0</v>
      </c>
      <c r="Q96" s="10">
        <v>89.648321194555592</v>
      </c>
      <c r="R96" s="10">
        <v>89.648321194555592</v>
      </c>
      <c r="S96" s="10"/>
      <c r="T96" s="10"/>
      <c r="U96" s="10">
        <v>10.35167880544441</v>
      </c>
      <c r="V96" s="10">
        <v>89.648321194555592</v>
      </c>
    </row>
    <row xmlns:x14ac="http://schemas.microsoft.com/office/spreadsheetml/2009/9/ac" r="97" s="188" customFormat="true" ht="12" x14ac:dyDescent="0.2">
      <c r="A97" s="186" t="s">
        <v>159</v>
      </c>
      <c r="B97" s="10">
        <v>2021</v>
      </c>
      <c r="C97" s="187" t="s">
        <v>2</v>
      </c>
      <c r="D97" s="10">
        <v>180306.93812667849</v>
      </c>
      <c r="E97" s="10">
        <v>100</v>
      </c>
      <c r="F97" s="10">
        <v>95.363343938857497</v>
      </c>
      <c r="G97" s="10"/>
      <c r="H97" s="10"/>
      <c r="I97" s="10">
        <v>4.6366560611425029</v>
      </c>
      <c r="J97" s="10">
        <v>95.363343938857497</v>
      </c>
      <c r="K97" s="10">
        <v>100</v>
      </c>
      <c r="L97" s="10">
        <v>96.063106160496204</v>
      </c>
      <c r="M97" s="10">
        <v>93.046516102851456</v>
      </c>
      <c r="N97" s="10">
        <v>3.016590057644748</v>
      </c>
      <c r="O97" s="10">
        <v>3.9368938395037958</v>
      </c>
      <c r="P97" s="10">
        <v>0</v>
      </c>
      <c r="Q97" s="10">
        <v>90.101457421987106</v>
      </c>
      <c r="R97" s="10">
        <v>90.101457421987106</v>
      </c>
      <c r="S97" s="10"/>
      <c r="T97" s="10"/>
      <c r="U97" s="10">
        <v>9.8985425780128935</v>
      </c>
      <c r="V97" s="10">
        <v>90.101457421987106</v>
      </c>
    </row>
    <row xmlns:x14ac="http://schemas.microsoft.com/office/spreadsheetml/2009/9/ac" r="98" s="188" customFormat="true" ht="12" x14ac:dyDescent="0.2">
      <c r="A98" s="186" t="s">
        <v>159</v>
      </c>
      <c r="B98" s="10">
        <v>2022</v>
      </c>
      <c r="C98" s="187" t="s">
        <v>2</v>
      </c>
      <c r="D98" s="10">
        <v>174592.16728019711</v>
      </c>
      <c r="E98" s="10">
        <v>100</v>
      </c>
      <c r="F98" s="10">
        <v>95.82426339794074</v>
      </c>
      <c r="G98" s="10"/>
      <c r="H98" s="10"/>
      <c r="I98" s="10">
        <v>4.1757366020592599</v>
      </c>
      <c r="J98" s="10">
        <v>95.82426339794074</v>
      </c>
      <c r="K98" s="10">
        <v>100</v>
      </c>
      <c r="L98" s="10">
        <v>95.858546967167683</v>
      </c>
      <c r="M98" s="10">
        <v>95.766273369798</v>
      </c>
      <c r="N98" s="10">
        <v>9.2273597369683102E-2</v>
      </c>
      <c r="O98" s="10">
        <v>4.1414530328323167</v>
      </c>
      <c r="P98" s="10">
        <v>0</v>
      </c>
      <c r="Q98" s="10">
        <v>90.554593649418621</v>
      </c>
      <c r="R98" s="10">
        <v>90.554593649418621</v>
      </c>
      <c r="S98" s="10"/>
      <c r="T98" s="10"/>
      <c r="U98" s="10">
        <v>9.4454063505813792</v>
      </c>
      <c r="V98" s="10">
        <v>90.554593649418621</v>
      </c>
    </row>
    <row xmlns:x14ac="http://schemas.microsoft.com/office/spreadsheetml/2009/9/ac" r="99" s="188" customFormat="true" ht="12" x14ac:dyDescent="0.2">
      <c r="A99" s="186" t="s">
        <v>159</v>
      </c>
      <c r="B99" s="10">
        <v>2023</v>
      </c>
      <c r="C99" s="187" t="s">
        <v>2</v>
      </c>
      <c r="D99" s="10">
        <v>163108.3285124969</v>
      </c>
      <c r="E99" s="10">
        <v>100</v>
      </c>
      <c r="F99" s="10">
        <v>95.82426339794074</v>
      </c>
      <c r="G99" s="10"/>
      <c r="H99" s="10"/>
      <c r="I99" s="10">
        <v>4.1757366020592599</v>
      </c>
      <c r="J99" s="10">
        <v>95.82426339794074</v>
      </c>
      <c r="K99" s="10">
        <v>100</v>
      </c>
      <c r="L99" s="10">
        <v>95.858546967167683</v>
      </c>
      <c r="M99" s="10">
        <v>95.766273369798</v>
      </c>
      <c r="N99" s="10">
        <v>9.2273597369683102E-2</v>
      </c>
      <c r="O99" s="10">
        <v>4.1414530328323167</v>
      </c>
      <c r="P99" s="10">
        <v>0</v>
      </c>
      <c r="Q99" s="10">
        <v>90.554593649418621</v>
      </c>
      <c r="R99" s="10">
        <v>90.554593649418621</v>
      </c>
      <c r="S99" s="10"/>
      <c r="T99" s="10"/>
      <c r="U99" s="10">
        <v>9.4454063505813792</v>
      </c>
      <c r="V99" s="10">
        <v>90.554593649418621</v>
      </c>
    </row>
    <row xmlns:x14ac="http://schemas.microsoft.com/office/spreadsheetml/2009/9/ac" r="100" s="188" customFormat="true" ht="12" x14ac:dyDescent="0.2">
      <c r="A100" s="186" t="s">
        <v>159</v>
      </c>
      <c r="B100" s="10">
        <v>2024</v>
      </c>
      <c r="C100" s="187"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8" customFormat="true" ht="12" x14ac:dyDescent="0.2">
      <c r="A101" s="186" t="s">
        <v>159</v>
      </c>
      <c r="B101" s="10">
        <v>2025</v>
      </c>
      <c r="C101" s="187"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8" customFormat="true" ht="12" x14ac:dyDescent="0.2">
      <c r="A102" s="186" t="s">
        <v>159</v>
      </c>
      <c r="B102" s="10">
        <v>2026</v>
      </c>
      <c r="C102" s="187"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8" customFormat="true" ht="12" x14ac:dyDescent="0.2">
      <c r="A103" s="186" t="s">
        <v>159</v>
      </c>
      <c r="B103" s="10">
        <v>2027</v>
      </c>
      <c r="C103" s="187"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8" customFormat="true" ht="12" x14ac:dyDescent="0.2">
      <c r="A104" s="186" t="s">
        <v>159</v>
      </c>
      <c r="B104" s="10">
        <v>2028</v>
      </c>
      <c r="C104" s="187"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8" customFormat="true" ht="12" x14ac:dyDescent="0.2">
      <c r="A105" s="186" t="s">
        <v>159</v>
      </c>
      <c r="B105" s="10">
        <v>2029</v>
      </c>
      <c r="C105" s="187"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8" customFormat="true" ht="12" x14ac:dyDescent="0.2">
      <c r="A106" s="186" t="s">
        <v>159</v>
      </c>
      <c r="B106" s="10">
        <v>2030</v>
      </c>
      <c r="C106" s="187"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8" customFormat="true" ht="12" x14ac:dyDescent="0.2">
      <c r="A107" s="186" t="s">
        <v>159</v>
      </c>
      <c r="B107" s="10">
        <v>2000</v>
      </c>
      <c r="C107" s="187" t="s">
        <v>16</v>
      </c>
      <c r="D107" s="10">
        <v>163292</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8" customFormat="true" ht="12" x14ac:dyDescent="0.2">
      <c r="A108" s="186" t="s">
        <v>159</v>
      </c>
      <c r="B108" s="10">
        <v>2001</v>
      </c>
      <c r="C108" s="187" t="s">
        <v>16</v>
      </c>
      <c r="D108" s="10">
        <v>161849</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8" customFormat="true" ht="12" x14ac:dyDescent="0.2">
      <c r="A109" s="186" t="s">
        <v>159</v>
      </c>
      <c r="B109" s="10">
        <v>2002</v>
      </c>
      <c r="C109" s="187" t="s">
        <v>16</v>
      </c>
      <c r="D109" s="10">
        <v>158306</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8" customFormat="true" ht="12" x14ac:dyDescent="0.2">
      <c r="A110" s="186" t="s">
        <v>159</v>
      </c>
      <c r="B110" s="10">
        <v>2003</v>
      </c>
      <c r="C110" s="189" t="s">
        <v>16</v>
      </c>
      <c r="D110" s="10">
        <v>155553</v>
      </c>
      <c r="E110" s="10"/>
      <c r="F110" s="10"/>
      <c r="G110" s="10"/>
      <c r="H110" s="10"/>
      <c r="I110" s="10"/>
      <c r="J110" s="10">
        <v>100</v>
      </c>
      <c r="K110" s="10"/>
      <c r="L110" s="10"/>
      <c r="M110" s="10"/>
      <c r="N110" s="10"/>
      <c r="O110" s="10"/>
      <c r="P110" s="10">
        <v>100</v>
      </c>
      <c r="Q110" s="10"/>
      <c r="R110" s="10"/>
      <c r="S110" s="10"/>
      <c r="T110" s="10"/>
      <c r="U110" s="10"/>
      <c r="V110" s="10">
        <v>100</v>
      </c>
      <c r="W110" s="190"/>
      <c r="X110" s="190"/>
      <c r="Y110" s="190"/>
      <c r="Z110" s="190"/>
      <c r="AA110" s="190"/>
      <c r="AB110" s="190"/>
      <c r="AC110" s="190"/>
      <c r="AD110" s="190"/>
      <c r="AE110" s="190"/>
    </row>
    <row xmlns:x14ac="http://schemas.microsoft.com/office/spreadsheetml/2009/9/ac" r="111" s="188" customFormat="true" ht="12" x14ac:dyDescent="0.2">
      <c r="A111" s="186" t="s">
        <v>159</v>
      </c>
      <c r="B111" s="10">
        <v>2004</v>
      </c>
      <c r="C111" s="189" t="s">
        <v>16</v>
      </c>
      <c r="D111" s="10">
        <v>157042</v>
      </c>
      <c r="E111" s="10"/>
      <c r="F111" s="10"/>
      <c r="G111" s="10"/>
      <c r="H111" s="10"/>
      <c r="I111" s="10"/>
      <c r="J111" s="10">
        <v>100</v>
      </c>
      <c r="K111" s="10"/>
      <c r="L111" s="10"/>
      <c r="M111" s="10"/>
      <c r="N111" s="10"/>
      <c r="O111" s="10"/>
      <c r="P111" s="10">
        <v>100</v>
      </c>
      <c r="Q111" s="10"/>
      <c r="R111" s="10"/>
      <c r="S111" s="10"/>
      <c r="T111" s="10"/>
      <c r="U111" s="10"/>
      <c r="V111" s="10">
        <v>100</v>
      </c>
      <c r="W111" s="190"/>
      <c r="X111" s="190"/>
      <c r="Y111" s="190"/>
      <c r="Z111" s="190"/>
      <c r="AA111" s="190"/>
      <c r="AB111" s="190"/>
      <c r="AC111" s="190"/>
      <c r="AD111" s="190"/>
      <c r="AE111" s="190"/>
    </row>
    <row xmlns:x14ac="http://schemas.microsoft.com/office/spreadsheetml/2009/9/ac" r="112" s="188" customFormat="true" ht="12" x14ac:dyDescent="0.2">
      <c r="A112" s="186" t="s">
        <v>159</v>
      </c>
      <c r="B112" s="10">
        <v>2005</v>
      </c>
      <c r="C112" s="189" t="s">
        <v>16</v>
      </c>
      <c r="D112" s="10">
        <v>158271</v>
      </c>
      <c r="E112" s="10"/>
      <c r="F112" s="10"/>
      <c r="G112" s="10"/>
      <c r="H112" s="10"/>
      <c r="I112" s="10"/>
      <c r="J112" s="10">
        <v>100</v>
      </c>
      <c r="K112" s="10"/>
      <c r="L112" s="10"/>
      <c r="M112" s="10"/>
      <c r="N112" s="10"/>
      <c r="O112" s="10"/>
      <c r="P112" s="10">
        <v>100</v>
      </c>
      <c r="Q112" s="10"/>
      <c r="R112" s="10"/>
      <c r="S112" s="10"/>
      <c r="T112" s="10"/>
      <c r="U112" s="10"/>
      <c r="V112" s="10">
        <v>100</v>
      </c>
      <c r="W112" s="190"/>
      <c r="X112" s="190"/>
      <c r="Y112" s="190"/>
      <c r="Z112" s="190"/>
      <c r="AA112" s="190"/>
      <c r="AB112" s="190"/>
      <c r="AC112" s="190"/>
      <c r="AD112" s="190"/>
      <c r="AE112" s="190"/>
    </row>
    <row xmlns:x14ac="http://schemas.microsoft.com/office/spreadsheetml/2009/9/ac" r="113" s="188" customFormat="true" ht="12" x14ac:dyDescent="0.2">
      <c r="A113" s="186" t="s">
        <v>159</v>
      </c>
      <c r="B113" s="10">
        <v>2006</v>
      </c>
      <c r="C113" s="189" t="s">
        <v>16</v>
      </c>
      <c r="D113" s="10">
        <v>154296</v>
      </c>
      <c r="E113" s="10"/>
      <c r="F113" s="10"/>
      <c r="G113" s="10"/>
      <c r="H113" s="10"/>
      <c r="I113" s="10"/>
      <c r="J113" s="10">
        <v>100</v>
      </c>
      <c r="K113" s="10"/>
      <c r="L113" s="10"/>
      <c r="M113" s="10"/>
      <c r="N113" s="10"/>
      <c r="O113" s="10"/>
      <c r="P113" s="10">
        <v>100</v>
      </c>
      <c r="Q113" s="10"/>
      <c r="R113" s="10"/>
      <c r="S113" s="10"/>
      <c r="T113" s="10"/>
      <c r="U113" s="10"/>
      <c r="V113" s="10">
        <v>100</v>
      </c>
      <c r="W113" s="190"/>
      <c r="X113" s="190"/>
      <c r="Y113" s="190"/>
      <c r="Z113" s="190"/>
      <c r="AA113" s="190"/>
      <c r="AB113" s="190"/>
      <c r="AC113" s="190"/>
      <c r="AD113" s="190"/>
      <c r="AE113" s="190"/>
    </row>
    <row xmlns:x14ac="http://schemas.microsoft.com/office/spreadsheetml/2009/9/ac" r="114" s="188" customFormat="true" ht="12" x14ac:dyDescent="0.2">
      <c r="A114" s="186" t="s">
        <v>159</v>
      </c>
      <c r="B114" s="10">
        <v>2007</v>
      </c>
      <c r="C114" s="189" t="s">
        <v>16</v>
      </c>
      <c r="D114" s="10">
        <v>146458</v>
      </c>
      <c r="E114" s="10"/>
      <c r="F114" s="10"/>
      <c r="G114" s="10"/>
      <c r="H114" s="10"/>
      <c r="I114" s="10"/>
      <c r="J114" s="10">
        <v>100</v>
      </c>
      <c r="K114" s="10"/>
      <c r="L114" s="10"/>
      <c r="M114" s="10"/>
      <c r="N114" s="10"/>
      <c r="O114" s="10"/>
      <c r="P114" s="10">
        <v>100</v>
      </c>
      <c r="Q114" s="10"/>
      <c r="R114" s="10"/>
      <c r="S114" s="10"/>
      <c r="T114" s="10"/>
      <c r="U114" s="10"/>
      <c r="V114" s="10">
        <v>100</v>
      </c>
      <c r="W114" s="190"/>
      <c r="X114" s="190"/>
      <c r="Y114" s="190"/>
      <c r="Z114" s="190"/>
      <c r="AA114" s="190"/>
      <c r="AB114" s="190"/>
      <c r="AC114" s="190"/>
      <c r="AD114" s="190"/>
      <c r="AE114" s="190"/>
    </row>
    <row xmlns:x14ac="http://schemas.microsoft.com/office/spreadsheetml/2009/9/ac" r="115" s="188" customFormat="true" ht="12" x14ac:dyDescent="0.2">
      <c r="A115" s="186" t="s">
        <v>159</v>
      </c>
      <c r="B115" s="10">
        <v>2008</v>
      </c>
      <c r="C115" s="189" t="s">
        <v>16</v>
      </c>
      <c r="D115" s="10">
        <v>143985</v>
      </c>
      <c r="E115" s="10"/>
      <c r="F115" s="10">
        <v>97.813681606555264</v>
      </c>
      <c r="G115" s="10"/>
      <c r="H115" s="10"/>
      <c r="I115" s="10">
        <v>2.1863183934447359</v>
      </c>
      <c r="J115" s="10">
        <v>97.813681606555264</v>
      </c>
      <c r="K115" s="10"/>
      <c r="L115" s="10">
        <v>96.003468960868872</v>
      </c>
      <c r="M115" s="10">
        <v>81.204649511867501</v>
      </c>
      <c r="N115" s="10">
        <v>14.798819449001369</v>
      </c>
      <c r="O115" s="10">
        <v>3.9965310391311282</v>
      </c>
      <c r="P115" s="10">
        <v>0</v>
      </c>
      <c r="Q115" s="10">
        <v>91.127773309763569</v>
      </c>
      <c r="R115" s="10">
        <v>78.905910148539988</v>
      </c>
      <c r="S115" s="10"/>
      <c r="T115" s="10"/>
      <c r="U115" s="10">
        <v>21.094089851460009</v>
      </c>
      <c r="V115" s="10">
        <v>78.905910148539988</v>
      </c>
      <c r="W115" s="190"/>
      <c r="X115" s="190"/>
      <c r="Y115" s="190"/>
      <c r="Z115" s="190"/>
      <c r="AA115" s="190"/>
      <c r="AB115" s="190"/>
      <c r="AC115" s="190"/>
      <c r="AD115" s="190"/>
      <c r="AE115" s="190"/>
    </row>
    <row xmlns:x14ac="http://schemas.microsoft.com/office/spreadsheetml/2009/9/ac" r="116" s="188" customFormat="true" ht="12" x14ac:dyDescent="0.2">
      <c r="A116" s="186" t="s">
        <v>159</v>
      </c>
      <c r="B116" s="10">
        <v>2009</v>
      </c>
      <c r="C116" s="191" t="s">
        <v>16</v>
      </c>
      <c r="D116" s="10">
        <v>145222</v>
      </c>
      <c r="E116" s="10"/>
      <c r="F116" s="10">
        <v>97.813681606555264</v>
      </c>
      <c r="G116" s="10"/>
      <c r="H116" s="10"/>
      <c r="I116" s="10">
        <v>2.1863183934447359</v>
      </c>
      <c r="J116" s="10">
        <v>97.813681606555264</v>
      </c>
      <c r="K116" s="10"/>
      <c r="L116" s="10">
        <v>96.003468960868872</v>
      </c>
      <c r="M116" s="10">
        <v>81.204649511867501</v>
      </c>
      <c r="N116" s="10">
        <v>14.798819449001369</v>
      </c>
      <c r="O116" s="10">
        <v>3.9965310391311282</v>
      </c>
      <c r="P116" s="10">
        <v>0</v>
      </c>
      <c r="Q116" s="10">
        <v>91.127773309763569</v>
      </c>
      <c r="R116" s="10">
        <v>78.905910148539988</v>
      </c>
      <c r="S116" s="10"/>
      <c r="T116" s="10"/>
      <c r="U116" s="10">
        <v>21.094089851460009</v>
      </c>
      <c r="V116" s="10">
        <v>78.905910148539988</v>
      </c>
      <c r="W116" s="191"/>
      <c r="X116" s="191"/>
      <c r="Y116" s="191"/>
      <c r="Z116" s="191"/>
      <c r="AA116" s="191"/>
      <c r="AB116" s="191"/>
      <c r="AC116" s="191"/>
    </row>
    <row xmlns:x14ac="http://schemas.microsoft.com/office/spreadsheetml/2009/9/ac" r="117" s="188" customFormat="true" ht="12" x14ac:dyDescent="0.2">
      <c r="A117" s="186" t="s">
        <v>159</v>
      </c>
      <c r="B117" s="10">
        <v>2010</v>
      </c>
      <c r="C117" s="191" t="s">
        <v>16</v>
      </c>
      <c r="D117" s="10">
        <v>143693</v>
      </c>
      <c r="E117" s="10"/>
      <c r="F117" s="10">
        <v>97.813681606555264</v>
      </c>
      <c r="G117" s="10"/>
      <c r="H117" s="10"/>
      <c r="I117" s="10">
        <v>2.1863183934447359</v>
      </c>
      <c r="J117" s="10">
        <v>97.813681606555264</v>
      </c>
      <c r="K117" s="10"/>
      <c r="L117" s="10">
        <v>96.003468960868872</v>
      </c>
      <c r="M117" s="10">
        <v>81.204649511867501</v>
      </c>
      <c r="N117" s="10">
        <v>14.798819449001369</v>
      </c>
      <c r="O117" s="10">
        <v>3.9965310391311282</v>
      </c>
      <c r="P117" s="10">
        <v>0</v>
      </c>
      <c r="Q117" s="10">
        <v>91.127773309763569</v>
      </c>
      <c r="R117" s="10">
        <v>78.905910148539988</v>
      </c>
      <c r="S117" s="10"/>
      <c r="T117" s="10"/>
      <c r="U117" s="10">
        <v>21.094089851460009</v>
      </c>
      <c r="V117" s="10">
        <v>78.905910148539988</v>
      </c>
      <c r="W117" s="191"/>
      <c r="X117" s="191"/>
      <c r="Y117" s="191"/>
      <c r="Z117" s="191"/>
      <c r="AA117" s="191"/>
      <c r="AB117" s="191"/>
      <c r="AC117" s="191"/>
    </row>
    <row xmlns:x14ac="http://schemas.microsoft.com/office/spreadsheetml/2009/9/ac" r="118" s="188" customFormat="true" ht="12" x14ac:dyDescent="0.2">
      <c r="A118" s="186" t="s">
        <v>159</v>
      </c>
      <c r="B118" s="10">
        <v>2011</v>
      </c>
      <c r="C118" s="191" t="s">
        <v>16</v>
      </c>
      <c r="D118" s="10">
        <v>143599</v>
      </c>
      <c r="E118" s="10"/>
      <c r="F118" s="10">
        <v>97.813681606555264</v>
      </c>
      <c r="G118" s="10"/>
      <c r="H118" s="10"/>
      <c r="I118" s="10">
        <v>2.1863183934447359</v>
      </c>
      <c r="J118" s="10">
        <v>97.813681606555264</v>
      </c>
      <c r="K118" s="10"/>
      <c r="L118" s="10">
        <v>96.003468960868872</v>
      </c>
      <c r="M118" s="10">
        <v>81.204649511867501</v>
      </c>
      <c r="N118" s="10">
        <v>14.798819449001369</v>
      </c>
      <c r="O118" s="10">
        <v>3.9965310391311282</v>
      </c>
      <c r="P118" s="10">
        <v>0</v>
      </c>
      <c r="Q118" s="10">
        <v>91.127773309763569</v>
      </c>
      <c r="R118" s="10">
        <v>78.905910148539988</v>
      </c>
      <c r="S118" s="10"/>
      <c r="T118" s="10"/>
      <c r="U118" s="10">
        <v>21.094089851460009</v>
      </c>
      <c r="V118" s="10">
        <v>78.905910148539988</v>
      </c>
      <c r="W118" s="191"/>
      <c r="X118" s="191"/>
      <c r="Y118" s="191"/>
      <c r="Z118" s="191"/>
      <c r="AA118" s="191"/>
      <c r="AB118" s="191"/>
      <c r="AC118" s="191"/>
      <c r="AD118" s="191"/>
    </row>
    <row xmlns:x14ac="http://schemas.microsoft.com/office/spreadsheetml/2009/9/ac" r="119" s="188" customFormat="true" ht="12" x14ac:dyDescent="0.2">
      <c r="A119" s="186" t="s">
        <v>159</v>
      </c>
      <c r="B119" s="10">
        <v>2012</v>
      </c>
      <c r="C119" s="191" t="s">
        <v>16</v>
      </c>
      <c r="D119" s="10">
        <v>146379</v>
      </c>
      <c r="E119" s="10"/>
      <c r="F119" s="10">
        <v>97.813681606555264</v>
      </c>
      <c r="G119" s="10"/>
      <c r="H119" s="10"/>
      <c r="I119" s="10">
        <v>2.1863183934447359</v>
      </c>
      <c r="J119" s="10">
        <v>97.813681606555264</v>
      </c>
      <c r="K119" s="10"/>
      <c r="L119" s="10">
        <v>96.003468960868872</v>
      </c>
      <c r="M119" s="10">
        <v>81.204649511867501</v>
      </c>
      <c r="N119" s="10">
        <v>14.798819449001369</v>
      </c>
      <c r="O119" s="10">
        <v>3.9965310391311282</v>
      </c>
      <c r="P119" s="10">
        <v>0</v>
      </c>
      <c r="Q119" s="10">
        <v>91.127773309763569</v>
      </c>
      <c r="R119" s="10">
        <v>78.905910148539988</v>
      </c>
      <c r="S119" s="10"/>
      <c r="T119" s="10"/>
      <c r="U119" s="10">
        <v>21.094089851460009</v>
      </c>
      <c r="V119" s="10">
        <v>78.905910148539988</v>
      </c>
      <c r="W119" s="191"/>
      <c r="X119" s="191"/>
      <c r="Y119" s="191"/>
      <c r="Z119" s="191"/>
      <c r="AA119" s="191"/>
      <c r="AB119" s="191"/>
      <c r="AC119" s="191"/>
      <c r="AD119" s="191"/>
    </row>
    <row xmlns:x14ac="http://schemas.microsoft.com/office/spreadsheetml/2009/9/ac" r="120" s="188" customFormat="true" ht="12" x14ac:dyDescent="0.2">
      <c r="A120" s="186" t="s">
        <v>159</v>
      </c>
      <c r="B120" s="10">
        <v>2013</v>
      </c>
      <c r="C120" s="191" t="s">
        <v>16</v>
      </c>
      <c r="D120" s="10">
        <v>150109</v>
      </c>
      <c r="E120" s="10"/>
      <c r="F120" s="10">
        <v>97.785965437600268</v>
      </c>
      <c r="G120" s="10"/>
      <c r="H120" s="10"/>
      <c r="I120" s="10">
        <v>2.214034562399732</v>
      </c>
      <c r="J120" s="10">
        <v>97.785965437600268</v>
      </c>
      <c r="K120" s="10"/>
      <c r="L120" s="10">
        <v>96.159062716948199</v>
      </c>
      <c r="M120" s="10">
        <v>83.118606448265382</v>
      </c>
      <c r="N120" s="10">
        <v>13.040456268682821</v>
      </c>
      <c r="O120" s="10">
        <v>3.8409372830518009</v>
      </c>
      <c r="P120" s="10">
        <v>0</v>
      </c>
      <c r="Q120" s="10">
        <v>91.180672390214767</v>
      </c>
      <c r="R120" s="10">
        <v>80.69757179969065</v>
      </c>
      <c r="S120" s="10"/>
      <c r="T120" s="10"/>
      <c r="U120" s="10">
        <v>19.30242820030935</v>
      </c>
      <c r="V120" s="10">
        <v>80.69757179969065</v>
      </c>
      <c r="W120" s="191"/>
      <c r="X120" s="191"/>
      <c r="Y120" s="191"/>
      <c r="Z120" s="191"/>
      <c r="AA120" s="191"/>
      <c r="AB120" s="191"/>
      <c r="AC120" s="191"/>
      <c r="AD120" s="191"/>
    </row>
    <row xmlns:x14ac="http://schemas.microsoft.com/office/spreadsheetml/2009/9/ac" r="121" s="188" customFormat="true" ht="12" x14ac:dyDescent="0.2">
      <c r="A121" s="186" t="s">
        <v>159</v>
      </c>
      <c r="B121" s="10">
        <v>2014</v>
      </c>
      <c r="C121" s="191" t="s">
        <v>16</v>
      </c>
      <c r="D121" s="10">
        <v>149937</v>
      </c>
      <c r="E121" s="10"/>
      <c r="F121" s="10">
        <v>97.758249268645272</v>
      </c>
      <c r="G121" s="10"/>
      <c r="H121" s="10"/>
      <c r="I121" s="10">
        <v>2.241750731354728</v>
      </c>
      <c r="J121" s="10">
        <v>97.758249268645272</v>
      </c>
      <c r="K121" s="10"/>
      <c r="L121" s="10">
        <v>96.314656473027583</v>
      </c>
      <c r="M121" s="10">
        <v>85.032563384662808</v>
      </c>
      <c r="N121" s="10">
        <v>11.282093088364769</v>
      </c>
      <c r="O121" s="10">
        <v>3.6853435269724168</v>
      </c>
      <c r="P121" s="10">
        <v>0</v>
      </c>
      <c r="Q121" s="10">
        <v>91.23357147066595</v>
      </c>
      <c r="R121" s="10">
        <v>82.489233450841311</v>
      </c>
      <c r="S121" s="10"/>
      <c r="T121" s="10"/>
      <c r="U121" s="10">
        <v>17.510766549158689</v>
      </c>
      <c r="V121" s="10">
        <v>82.489233450841311</v>
      </c>
      <c r="W121" s="191"/>
      <c r="X121" s="191"/>
      <c r="Y121" s="191"/>
      <c r="Z121" s="191"/>
      <c r="AA121" s="191"/>
      <c r="AB121" s="191"/>
      <c r="AC121" s="191"/>
      <c r="AD121" s="191"/>
    </row>
    <row xmlns:x14ac="http://schemas.microsoft.com/office/spreadsheetml/2009/9/ac" r="122" s="188" customFormat="true" ht="12" x14ac:dyDescent="0.2">
      <c r="A122" s="186" t="s">
        <v>159</v>
      </c>
      <c r="B122" s="10">
        <v>2015</v>
      </c>
      <c r="C122" s="191" t="s">
        <v>16</v>
      </c>
      <c r="D122" s="10">
        <v>144849</v>
      </c>
      <c r="E122" s="10"/>
      <c r="F122" s="10">
        <v>97.730533099690263</v>
      </c>
      <c r="G122" s="10"/>
      <c r="H122" s="10"/>
      <c r="I122" s="10">
        <v>2.269466900309737</v>
      </c>
      <c r="J122" s="10">
        <v>97.730533099690263</v>
      </c>
      <c r="K122" s="10"/>
      <c r="L122" s="10">
        <v>96.47025022910691</v>
      </c>
      <c r="M122" s="10">
        <v>86.946520321060234</v>
      </c>
      <c r="N122" s="10">
        <v>9.5237299080466755</v>
      </c>
      <c r="O122" s="10">
        <v>3.5297497708930901</v>
      </c>
      <c r="P122" s="10">
        <v>0</v>
      </c>
      <c r="Q122" s="10">
        <v>91.286470551117134</v>
      </c>
      <c r="R122" s="10">
        <v>84.280895101991973</v>
      </c>
      <c r="S122" s="10"/>
      <c r="T122" s="10"/>
      <c r="U122" s="10">
        <v>15.71910489800803</v>
      </c>
      <c r="V122" s="10">
        <v>84.280895101991973</v>
      </c>
      <c r="W122" s="191"/>
      <c r="X122" s="191"/>
      <c r="Y122" s="191"/>
      <c r="Z122" s="191"/>
      <c r="AA122" s="191"/>
      <c r="AB122" s="191"/>
      <c r="AC122" s="191"/>
      <c r="AD122" s="191"/>
    </row>
    <row xmlns:x14ac="http://schemas.microsoft.com/office/spreadsheetml/2009/9/ac" r="123" s="188" customFormat="true" ht="12" x14ac:dyDescent="0.2">
      <c r="A123" s="186" t="s">
        <v>159</v>
      </c>
      <c r="B123" s="10">
        <v>2016</v>
      </c>
      <c r="C123" s="191" t="s">
        <v>16</v>
      </c>
      <c r="D123" s="10">
        <v>144428</v>
      </c>
      <c r="E123" s="10"/>
      <c r="F123" s="10">
        <v>97.702816930735267</v>
      </c>
      <c r="G123" s="10"/>
      <c r="H123" s="10"/>
      <c r="I123" s="10">
        <v>2.297183069264733</v>
      </c>
      <c r="J123" s="10">
        <v>97.702816930735267</v>
      </c>
      <c r="K123" s="10"/>
      <c r="L123" s="10">
        <v>96.625843985186236</v>
      </c>
      <c r="M123" s="10">
        <v>88.86047725745766</v>
      </c>
      <c r="N123" s="10">
        <v>7.7653667277285763</v>
      </c>
      <c r="O123" s="10">
        <v>3.3741560148137641</v>
      </c>
      <c r="P123" s="10">
        <v>0</v>
      </c>
      <c r="Q123" s="10">
        <v>91.339369631568331</v>
      </c>
      <c r="R123" s="10">
        <v>86.07255675314309</v>
      </c>
      <c r="S123" s="10"/>
      <c r="T123" s="10"/>
      <c r="U123" s="10">
        <v>13.92744324685691</v>
      </c>
      <c r="V123" s="10">
        <v>86.07255675314309</v>
      </c>
      <c r="W123" s="191"/>
      <c r="X123" s="191"/>
      <c r="Y123" s="191"/>
      <c r="Z123" s="191"/>
      <c r="AA123" s="191"/>
      <c r="AB123" s="191"/>
      <c r="AC123" s="191"/>
      <c r="AD123" s="191"/>
    </row>
    <row xmlns:x14ac="http://schemas.microsoft.com/office/spreadsheetml/2009/9/ac" r="124" s="188" customFormat="true" ht="12" x14ac:dyDescent="0.2">
      <c r="A124" s="186" t="s">
        <v>159</v>
      </c>
      <c r="B124" s="10">
        <v>2017</v>
      </c>
      <c r="C124" s="191" t="s">
        <v>16</v>
      </c>
      <c r="D124" s="10">
        <v>148961</v>
      </c>
      <c r="E124" s="10"/>
      <c r="F124" s="10">
        <v>97.675100761780271</v>
      </c>
      <c r="G124" s="10"/>
      <c r="H124" s="10"/>
      <c r="I124" s="10">
        <v>2.3248992382197291</v>
      </c>
      <c r="J124" s="10">
        <v>97.675100761780271</v>
      </c>
      <c r="K124" s="10"/>
      <c r="L124" s="10">
        <v>96.781437741265563</v>
      </c>
      <c r="M124" s="10">
        <v>90.774434193855086</v>
      </c>
      <c r="N124" s="10">
        <v>6.007003547410477</v>
      </c>
      <c r="O124" s="10">
        <v>3.2185622587344369</v>
      </c>
      <c r="P124" s="10">
        <v>0</v>
      </c>
      <c r="Q124" s="10">
        <v>91.392268712019515</v>
      </c>
      <c r="R124" s="10">
        <v>87.864218404293752</v>
      </c>
      <c r="S124" s="10"/>
      <c r="T124" s="10"/>
      <c r="U124" s="10">
        <v>12.13578159570625</v>
      </c>
      <c r="V124" s="10">
        <v>87.864218404293752</v>
      </c>
      <c r="W124" s="191"/>
      <c r="X124" s="191"/>
      <c r="Y124" s="191"/>
      <c r="Z124" s="191"/>
      <c r="AA124" s="191"/>
      <c r="AB124" s="191"/>
      <c r="AC124" s="191"/>
      <c r="AD124" s="191"/>
    </row>
    <row xmlns:x14ac="http://schemas.microsoft.com/office/spreadsheetml/2009/9/ac" r="125" s="188" customFormat="true" ht="12" x14ac:dyDescent="0.2">
      <c r="A125" s="186" t="s">
        <v>159</v>
      </c>
      <c r="B125" s="10">
        <v>2018</v>
      </c>
      <c r="C125" s="191" t="s">
        <v>16</v>
      </c>
      <c r="D125" s="10">
        <v>150182</v>
      </c>
      <c r="E125" s="10"/>
      <c r="F125" s="10">
        <v>97.647384592825262</v>
      </c>
      <c r="G125" s="10"/>
      <c r="H125" s="10"/>
      <c r="I125" s="10">
        <v>2.352615407174738</v>
      </c>
      <c r="J125" s="10">
        <v>97.647384592825262</v>
      </c>
      <c r="K125" s="10"/>
      <c r="L125" s="10">
        <v>96.93703149734489</v>
      </c>
      <c r="M125" s="10">
        <v>92.688391130252512</v>
      </c>
      <c r="N125" s="10">
        <v>4.2486403670923778</v>
      </c>
      <c r="O125" s="10">
        <v>3.0629685026551101</v>
      </c>
      <c r="P125" s="10">
        <v>0</v>
      </c>
      <c r="Q125" s="10">
        <v>91.445167792470698</v>
      </c>
      <c r="R125" s="10">
        <v>89.655880055444413</v>
      </c>
      <c r="S125" s="10"/>
      <c r="T125" s="10"/>
      <c r="U125" s="10">
        <v>10.34411994455559</v>
      </c>
      <c r="V125" s="10">
        <v>89.655880055444413</v>
      </c>
      <c r="W125" s="191"/>
      <c r="X125" s="191"/>
      <c r="Y125" s="191"/>
      <c r="Z125" s="191"/>
      <c r="AA125" s="191"/>
      <c r="AB125" s="191"/>
      <c r="AC125" s="191"/>
      <c r="AD125" s="191"/>
    </row>
    <row xmlns:x14ac="http://schemas.microsoft.com/office/spreadsheetml/2009/9/ac" r="126" s="188" customFormat="true" ht="12" x14ac:dyDescent="0.2">
      <c r="A126" s="186" t="s">
        <v>159</v>
      </c>
      <c r="B126" s="10">
        <v>2019</v>
      </c>
      <c r="C126" s="191" t="s">
        <v>16</v>
      </c>
      <c r="D126" s="10">
        <v>149867</v>
      </c>
      <c r="E126" s="10"/>
      <c r="F126" s="10">
        <v>97.61966842387028</v>
      </c>
      <c r="G126" s="10"/>
      <c r="H126" s="10"/>
      <c r="I126" s="10">
        <v>2.3803315761297199</v>
      </c>
      <c r="J126" s="10">
        <v>97.61966842387028</v>
      </c>
      <c r="K126" s="10"/>
      <c r="L126" s="10">
        <v>97.092625253424217</v>
      </c>
      <c r="M126" s="10">
        <v>94.602348066649938</v>
      </c>
      <c r="N126" s="10">
        <v>2.490277186774279</v>
      </c>
      <c r="O126" s="10">
        <v>2.9073747465757829</v>
      </c>
      <c r="P126" s="10">
        <v>0</v>
      </c>
      <c r="Q126" s="10">
        <v>91.498066872921896</v>
      </c>
      <c r="R126" s="10">
        <v>91.447541706595075</v>
      </c>
      <c r="S126" s="10"/>
      <c r="T126" s="10"/>
      <c r="U126" s="10">
        <v>8.5524582934049249</v>
      </c>
      <c r="V126" s="10">
        <v>91.447541706595075</v>
      </c>
      <c r="W126" s="191"/>
      <c r="X126" s="191"/>
      <c r="Y126" s="191"/>
      <c r="Z126" s="191"/>
      <c r="AA126" s="191"/>
      <c r="AB126" s="191"/>
      <c r="AC126" s="191"/>
      <c r="AD126" s="191"/>
    </row>
    <row xmlns:x14ac="http://schemas.microsoft.com/office/spreadsheetml/2009/9/ac" r="127" s="188" customFormat="true" ht="12" x14ac:dyDescent="0.2">
      <c r="A127" s="186" t="s">
        <v>159</v>
      </c>
      <c r="B127" s="10">
        <v>2020</v>
      </c>
      <c r="C127" s="191" t="s">
        <v>16</v>
      </c>
      <c r="D127" s="10">
        <v>149396</v>
      </c>
      <c r="E127" s="10"/>
      <c r="F127" s="10">
        <v>97.59195225491527</v>
      </c>
      <c r="G127" s="10"/>
      <c r="H127" s="10"/>
      <c r="I127" s="10">
        <v>2.4080477450847302</v>
      </c>
      <c r="J127" s="10">
        <v>97.59195225491527</v>
      </c>
      <c r="K127" s="10"/>
      <c r="L127" s="10">
        <v>97.248219009503543</v>
      </c>
      <c r="M127" s="10">
        <v>96.516305003047364</v>
      </c>
      <c r="N127" s="10">
        <v>0.73191400645617932</v>
      </c>
      <c r="O127" s="10">
        <v>2.751780990496457</v>
      </c>
      <c r="P127" s="10">
        <v>0</v>
      </c>
      <c r="Q127" s="10">
        <v>93.239203357745737</v>
      </c>
      <c r="R127" s="10">
        <v>93.239203357745737</v>
      </c>
      <c r="S127" s="10"/>
      <c r="T127" s="10"/>
      <c r="U127" s="10">
        <v>6.7607966422542631</v>
      </c>
      <c r="V127" s="10">
        <v>93.239203357745737</v>
      </c>
      <c r="W127" s="191"/>
      <c r="X127" s="191"/>
      <c r="Y127" s="191"/>
      <c r="Z127" s="191"/>
      <c r="AA127" s="191"/>
      <c r="AB127" s="191"/>
      <c r="AC127" s="191"/>
      <c r="AD127" s="191"/>
    </row>
    <row xmlns:x14ac="http://schemas.microsoft.com/office/spreadsheetml/2009/9/ac" r="128" s="188" customFormat="true" ht="12" x14ac:dyDescent="0.2">
      <c r="A128" s="191" t="s">
        <v>159</v>
      </c>
      <c r="B128" s="10">
        <v>2021</v>
      </c>
      <c r="C128" s="191" t="s">
        <v>16</v>
      </c>
      <c r="D128" s="10">
        <v>148772</v>
      </c>
      <c r="E128" s="10"/>
      <c r="F128" s="10">
        <v>97.564236085960275</v>
      </c>
      <c r="G128" s="10"/>
      <c r="H128" s="10"/>
      <c r="I128" s="10">
        <v>2.4357639140397249</v>
      </c>
      <c r="J128" s="10">
        <v>97.564236085960275</v>
      </c>
      <c r="K128" s="10"/>
      <c r="L128" s="10">
        <v>97.403812765582927</v>
      </c>
      <c r="M128" s="10">
        <v>97.403812765582927</v>
      </c>
      <c r="N128" s="10">
        <v>0</v>
      </c>
      <c r="O128" s="10">
        <v>2.5961872344170729</v>
      </c>
      <c r="P128" s="10">
        <v>0</v>
      </c>
      <c r="Q128" s="10">
        <v>95.030865008896399</v>
      </c>
      <c r="R128" s="10">
        <v>95.030865008896399</v>
      </c>
      <c r="S128" s="10"/>
      <c r="T128" s="10"/>
      <c r="U128" s="10">
        <v>4.9691349911036014</v>
      </c>
      <c r="V128" s="10">
        <v>95.030865008896399</v>
      </c>
      <c r="W128" s="191"/>
      <c r="X128" s="191"/>
      <c r="Y128" s="191"/>
      <c r="Z128" s="191"/>
      <c r="AA128" s="191"/>
      <c r="AB128" s="191"/>
      <c r="AC128" s="191"/>
      <c r="AD128" s="191"/>
    </row>
    <row xmlns:x14ac="http://schemas.microsoft.com/office/spreadsheetml/2009/9/ac" r="129" s="188" customFormat="true" ht="12" x14ac:dyDescent="0.2">
      <c r="A129" s="191" t="s">
        <v>159</v>
      </c>
      <c r="B129" s="10">
        <v>2022</v>
      </c>
      <c r="C129" s="191" t="s">
        <v>16</v>
      </c>
      <c r="D129" s="10">
        <v>147952</v>
      </c>
      <c r="E129" s="10"/>
      <c r="F129" s="10">
        <v>97.536519917005279</v>
      </c>
      <c r="G129" s="10"/>
      <c r="H129" s="10"/>
      <c r="I129" s="10">
        <v>2.463480082994721</v>
      </c>
      <c r="J129" s="10">
        <v>97.536519917005279</v>
      </c>
      <c r="K129" s="10"/>
      <c r="L129" s="10">
        <v>97.559406521662254</v>
      </c>
      <c r="M129" s="10">
        <v>97.559406521662254</v>
      </c>
      <c r="N129" s="10">
        <v>0</v>
      </c>
      <c r="O129" s="10">
        <v>2.4405934783377461</v>
      </c>
      <c r="P129" s="10">
        <v>0</v>
      </c>
      <c r="Q129" s="10">
        <v>96.82252666004706</v>
      </c>
      <c r="R129" s="10">
        <v>96.82252666004706</v>
      </c>
      <c r="S129" s="10"/>
      <c r="T129" s="10"/>
      <c r="U129" s="10">
        <v>3.17747333995294</v>
      </c>
      <c r="V129" s="10">
        <v>96.82252666004706</v>
      </c>
      <c r="W129" s="191"/>
      <c r="X129" s="191"/>
      <c r="Y129" s="191"/>
      <c r="Z129" s="191"/>
      <c r="AA129" s="191"/>
      <c r="AB129" s="191"/>
      <c r="AC129" s="191"/>
      <c r="AD129" s="191"/>
    </row>
    <row xmlns:x14ac="http://schemas.microsoft.com/office/spreadsheetml/2009/9/ac" r="130" s="188" customFormat="true" ht="12" x14ac:dyDescent="0.2">
      <c r="A130" s="191" t="s">
        <v>159</v>
      </c>
      <c r="B130" s="10">
        <v>2023</v>
      </c>
      <c r="C130" s="191" t="s">
        <v>16</v>
      </c>
      <c r="D130" s="10">
        <v>137107</v>
      </c>
      <c r="E130" s="10"/>
      <c r="F130" s="10">
        <v>97.536519917005279</v>
      </c>
      <c r="G130" s="10"/>
      <c r="H130" s="10"/>
      <c r="I130" s="10">
        <v>2.463480082994721</v>
      </c>
      <c r="J130" s="10">
        <v>97.536519917005279</v>
      </c>
      <c r="K130" s="10"/>
      <c r="L130" s="10">
        <v>97.559406521662254</v>
      </c>
      <c r="M130" s="10">
        <v>97.559406521662254</v>
      </c>
      <c r="N130" s="10">
        <v>0</v>
      </c>
      <c r="O130" s="10">
        <v>2.4405934783377461</v>
      </c>
      <c r="P130" s="10">
        <v>0</v>
      </c>
      <c r="Q130" s="10">
        <v>96.82252666004706</v>
      </c>
      <c r="R130" s="10">
        <v>96.82252666004706</v>
      </c>
      <c r="S130" s="10"/>
      <c r="T130" s="10"/>
      <c r="U130" s="10">
        <v>3.17747333995294</v>
      </c>
      <c r="V130" s="10">
        <v>96.82252666004706</v>
      </c>
      <c r="W130" s="191"/>
      <c r="X130" s="191"/>
      <c r="Y130" s="191"/>
      <c r="Z130" s="191"/>
      <c r="AA130" s="191"/>
      <c r="AB130" s="191"/>
      <c r="AC130" s="191"/>
      <c r="AD130" s="191"/>
    </row>
    <row xmlns:x14ac="http://schemas.microsoft.com/office/spreadsheetml/2009/9/ac" r="131" s="188" customFormat="true" ht="12" x14ac:dyDescent="0.2">
      <c r="A131" s="191" t="s">
        <v>159</v>
      </c>
      <c r="B131" s="10">
        <v>2024</v>
      </c>
      <c r="C131" s="191" t="s">
        <v>16</v>
      </c>
      <c r="D131" s="10"/>
      <c r="E131" s="10"/>
      <c r="F131" s="10"/>
      <c r="G131" s="10"/>
      <c r="H131" s="10"/>
      <c r="I131" s="10"/>
      <c r="J131" s="10"/>
      <c r="K131" s="10"/>
      <c r="L131" s="10"/>
      <c r="M131" s="10"/>
      <c r="N131" s="10"/>
      <c r="O131" s="10"/>
      <c r="P131" s="10"/>
      <c r="Q131" s="10"/>
      <c r="R131" s="10"/>
      <c r="S131" s="10"/>
      <c r="T131" s="10"/>
      <c r="U131" s="10"/>
      <c r="V131" s="10"/>
      <c r="W131" s="191"/>
      <c r="X131" s="191"/>
      <c r="Y131" s="191"/>
      <c r="Z131" s="191"/>
      <c r="AA131" s="191"/>
      <c r="AB131" s="191"/>
      <c r="AC131" s="191"/>
      <c r="AD131" s="191"/>
    </row>
    <row xmlns:x14ac="http://schemas.microsoft.com/office/spreadsheetml/2009/9/ac" r="132" s="188" customFormat="true" ht="12" x14ac:dyDescent="0.2">
      <c r="A132" s="191" t="s">
        <v>159</v>
      </c>
      <c r="B132" s="10">
        <v>2025</v>
      </c>
      <c r="C132" s="191" t="s">
        <v>16</v>
      </c>
      <c r="D132" s="10"/>
      <c r="E132" s="10"/>
      <c r="F132" s="10"/>
      <c r="G132" s="10"/>
      <c r="H132" s="10"/>
      <c r="I132" s="10"/>
      <c r="J132" s="10"/>
      <c r="K132" s="10"/>
      <c r="L132" s="10"/>
      <c r="M132" s="10"/>
      <c r="N132" s="10"/>
      <c r="O132" s="10"/>
      <c r="P132" s="10"/>
      <c r="Q132" s="10"/>
      <c r="R132" s="10"/>
      <c r="S132" s="10"/>
      <c r="T132" s="10"/>
      <c r="U132" s="10"/>
      <c r="V132" s="10"/>
      <c r="W132" s="191"/>
      <c r="X132" s="191"/>
      <c r="Y132" s="191"/>
      <c r="Z132" s="191"/>
      <c r="AA132" s="191"/>
      <c r="AB132" s="191"/>
      <c r="AC132" s="191"/>
      <c r="AD132" s="191"/>
    </row>
    <row xmlns:x14ac="http://schemas.microsoft.com/office/spreadsheetml/2009/9/ac" r="133" s="188" customFormat="true" ht="12" x14ac:dyDescent="0.2">
      <c r="A133" s="191" t="s">
        <v>159</v>
      </c>
      <c r="B133" s="10">
        <v>2026</v>
      </c>
      <c r="C133" s="191" t="s">
        <v>16</v>
      </c>
      <c r="D133" s="10"/>
      <c r="E133" s="10"/>
      <c r="F133" s="10"/>
      <c r="G133" s="10"/>
      <c r="H133" s="10"/>
      <c r="I133" s="10"/>
      <c r="J133" s="10"/>
      <c r="K133" s="10"/>
      <c r="L133" s="10"/>
      <c r="M133" s="10"/>
      <c r="N133" s="10"/>
      <c r="O133" s="10"/>
      <c r="P133" s="10"/>
      <c r="Q133" s="10"/>
      <c r="R133" s="10"/>
      <c r="S133" s="10"/>
      <c r="T133" s="10"/>
      <c r="U133" s="10"/>
      <c r="V133" s="10"/>
      <c r="W133" s="191"/>
      <c r="X133" s="191"/>
      <c r="Y133" s="191"/>
      <c r="Z133" s="191"/>
      <c r="AA133" s="191"/>
      <c r="AB133" s="191"/>
      <c r="AC133" s="191"/>
      <c r="AD133" s="191"/>
    </row>
    <row xmlns:x14ac="http://schemas.microsoft.com/office/spreadsheetml/2009/9/ac" r="134" s="188" customFormat="true" ht="12" x14ac:dyDescent="0.2">
      <c r="A134" s="191" t="s">
        <v>159</v>
      </c>
      <c r="B134" s="10">
        <v>2027</v>
      </c>
      <c r="C134" s="191" t="s">
        <v>16</v>
      </c>
      <c r="D134" s="10"/>
      <c r="E134" s="10"/>
      <c r="F134" s="10"/>
      <c r="G134" s="10"/>
      <c r="H134" s="10"/>
      <c r="I134" s="10"/>
      <c r="J134" s="10"/>
      <c r="K134" s="10"/>
      <c r="L134" s="10"/>
      <c r="M134" s="10"/>
      <c r="N134" s="10"/>
      <c r="O134" s="10"/>
      <c r="P134" s="10"/>
      <c r="Q134" s="10"/>
      <c r="R134" s="10"/>
      <c r="S134" s="10"/>
      <c r="T134" s="10"/>
      <c r="U134" s="10"/>
      <c r="V134" s="10"/>
      <c r="W134" s="191"/>
      <c r="X134" s="191"/>
      <c r="Y134" s="191"/>
      <c r="Z134" s="191"/>
      <c r="AA134" s="191"/>
      <c r="AB134" s="191"/>
      <c r="AC134" s="191"/>
      <c r="AD134" s="191"/>
    </row>
    <row xmlns:x14ac="http://schemas.microsoft.com/office/spreadsheetml/2009/9/ac" r="135" s="188" customFormat="true" ht="12" x14ac:dyDescent="0.2">
      <c r="A135" s="191" t="s">
        <v>159</v>
      </c>
      <c r="B135" s="10">
        <v>2028</v>
      </c>
      <c r="C135" s="191" t="s">
        <v>16</v>
      </c>
      <c r="D135" s="10"/>
      <c r="E135" s="10"/>
      <c r="F135" s="10"/>
      <c r="G135" s="10"/>
      <c r="H135" s="10"/>
      <c r="I135" s="10"/>
      <c r="J135" s="10"/>
      <c r="K135" s="10"/>
      <c r="L135" s="10"/>
      <c r="M135" s="10"/>
      <c r="N135" s="10"/>
      <c r="O135" s="10"/>
      <c r="P135" s="10"/>
      <c r="Q135" s="10"/>
      <c r="R135" s="10"/>
      <c r="S135" s="10"/>
      <c r="T135" s="10"/>
      <c r="U135" s="10"/>
      <c r="V135" s="10"/>
      <c r="W135" s="191"/>
      <c r="X135" s="191"/>
      <c r="Y135" s="191"/>
      <c r="Z135" s="191"/>
      <c r="AA135" s="191"/>
      <c r="AB135" s="191"/>
      <c r="AC135" s="191"/>
      <c r="AD135" s="191"/>
    </row>
    <row xmlns:x14ac="http://schemas.microsoft.com/office/spreadsheetml/2009/9/ac" r="136" s="188" customFormat="true" ht="12" x14ac:dyDescent="0.2">
      <c r="A136" s="191" t="s">
        <v>159</v>
      </c>
      <c r="B136" s="10">
        <v>2029</v>
      </c>
      <c r="C136" s="191" t="s">
        <v>16</v>
      </c>
      <c r="D136" s="10"/>
      <c r="E136" s="10"/>
      <c r="F136" s="10"/>
      <c r="G136" s="10"/>
      <c r="H136" s="10"/>
      <c r="I136" s="10"/>
      <c r="J136" s="10"/>
      <c r="K136" s="10"/>
      <c r="L136" s="10"/>
      <c r="M136" s="10"/>
      <c r="N136" s="10"/>
      <c r="O136" s="10"/>
      <c r="P136" s="10"/>
      <c r="Q136" s="10"/>
      <c r="R136" s="10"/>
      <c r="S136" s="10"/>
      <c r="T136" s="10"/>
      <c r="U136" s="10"/>
      <c r="V136" s="10"/>
      <c r="W136" s="191"/>
      <c r="X136" s="191"/>
      <c r="Y136" s="191"/>
      <c r="Z136" s="191"/>
      <c r="AA136" s="191"/>
      <c r="AB136" s="191"/>
      <c r="AC136" s="191"/>
      <c r="AD136" s="191"/>
    </row>
    <row xmlns:x14ac="http://schemas.microsoft.com/office/spreadsheetml/2009/9/ac" r="137" s="188" customFormat="true" ht="12" x14ac:dyDescent="0.2">
      <c r="A137" s="191" t="s">
        <v>159</v>
      </c>
      <c r="B137" s="10">
        <v>2030</v>
      </c>
      <c r="C137" s="191" t="s">
        <v>16</v>
      </c>
      <c r="D137" s="10"/>
      <c r="E137" s="10"/>
      <c r="F137" s="10"/>
      <c r="G137" s="10"/>
      <c r="H137" s="10"/>
      <c r="I137" s="10"/>
      <c r="J137" s="10"/>
      <c r="K137" s="10"/>
      <c r="L137" s="10"/>
      <c r="M137" s="10"/>
      <c r="N137" s="10"/>
      <c r="O137" s="10"/>
      <c r="P137" s="10"/>
      <c r="Q137" s="10"/>
      <c r="R137" s="10"/>
      <c r="S137" s="10"/>
      <c r="T137" s="10"/>
      <c r="U137" s="10"/>
      <c r="V137" s="10"/>
      <c r="W137" s="191"/>
      <c r="X137" s="191"/>
      <c r="Y137" s="191"/>
      <c r="Z137" s="191"/>
      <c r="AA137" s="191"/>
      <c r="AB137" s="191"/>
      <c r="AC137" s="191"/>
      <c r="AD137" s="191"/>
    </row>
    <row xmlns:x14ac="http://schemas.microsoft.com/office/spreadsheetml/2009/9/ac" r="138" s="188" customFormat="true" ht="12" x14ac:dyDescent="0.2">
      <c r="A138" s="191" t="s">
        <v>159</v>
      </c>
      <c r="B138" s="10">
        <v>2000</v>
      </c>
      <c r="C138" s="191" t="s">
        <v>17</v>
      </c>
      <c r="D138" s="10">
        <v>502380</v>
      </c>
      <c r="E138" s="10">
        <v>99.569677636671315</v>
      </c>
      <c r="F138" s="10">
        <v>89.228406074458178</v>
      </c>
      <c r="G138" s="10"/>
      <c r="H138" s="10"/>
      <c r="I138" s="10">
        <v>10.77159392554182</v>
      </c>
      <c r="J138" s="10">
        <v>89.228406074458178</v>
      </c>
      <c r="K138" s="10">
        <v>99.697747805727772</v>
      </c>
      <c r="L138" s="10"/>
      <c r="M138" s="10">
        <v>44.402799724828583</v>
      </c>
      <c r="N138" s="10"/>
      <c r="O138" s="10"/>
      <c r="P138" s="10">
        <v>55.597200275171417</v>
      </c>
      <c r="Q138" s="10"/>
      <c r="R138" s="10">
        <v>51.684516930440623</v>
      </c>
      <c r="S138" s="10"/>
      <c r="T138" s="10"/>
      <c r="U138" s="10">
        <v>48.315483069559377</v>
      </c>
      <c r="V138" s="10">
        <v>51.684516930440623</v>
      </c>
      <c r="W138" s="191"/>
      <c r="X138" s="191"/>
      <c r="Y138" s="191"/>
      <c r="Z138" s="191"/>
      <c r="AA138" s="191"/>
      <c r="AB138" s="191"/>
      <c r="AC138" s="191"/>
      <c r="AD138" s="191"/>
    </row>
    <row xmlns:x14ac="http://schemas.microsoft.com/office/spreadsheetml/2009/9/ac" r="139" s="188" customFormat="true" ht="12" x14ac:dyDescent="0.2">
      <c r="A139" s="191" t="s">
        <v>159</v>
      </c>
      <c r="B139" s="10">
        <v>2001</v>
      </c>
      <c r="C139" s="191" t="s">
        <v>17</v>
      </c>
      <c r="D139" s="10">
        <v>501545</v>
      </c>
      <c r="E139" s="10">
        <v>99.569677636671315</v>
      </c>
      <c r="F139" s="10">
        <v>89.228406074458178</v>
      </c>
      <c r="G139" s="10"/>
      <c r="H139" s="10"/>
      <c r="I139" s="10">
        <v>10.77159392554182</v>
      </c>
      <c r="J139" s="10">
        <v>89.228406074458178</v>
      </c>
      <c r="K139" s="10">
        <v>99.697747805727772</v>
      </c>
      <c r="L139" s="10"/>
      <c r="M139" s="10">
        <v>44.402799724828583</v>
      </c>
      <c r="N139" s="10"/>
      <c r="O139" s="10"/>
      <c r="P139" s="10">
        <v>55.597200275171417</v>
      </c>
      <c r="Q139" s="10"/>
      <c r="R139" s="10">
        <v>51.684516930440623</v>
      </c>
      <c r="S139" s="10"/>
      <c r="T139" s="10"/>
      <c r="U139" s="10">
        <v>48.315483069559377</v>
      </c>
      <c r="V139" s="10">
        <v>51.684516930440623</v>
      </c>
      <c r="W139" s="191"/>
      <c r="X139" s="191"/>
      <c r="Y139" s="191"/>
      <c r="Z139" s="191"/>
      <c r="AA139" s="191"/>
      <c r="AB139" s="191"/>
      <c r="AC139" s="191"/>
      <c r="AD139" s="191"/>
    </row>
    <row xmlns:x14ac="http://schemas.microsoft.com/office/spreadsheetml/2009/9/ac" r="140" s="188" customFormat="true" ht="12" x14ac:dyDescent="0.2">
      <c r="A140" s="191" t="s">
        <v>159</v>
      </c>
      <c r="B140" s="10">
        <v>2002</v>
      </c>
      <c r="C140" s="191" t="s">
        <v>17</v>
      </c>
      <c r="D140" s="10">
        <v>497887</v>
      </c>
      <c r="E140" s="10">
        <v>99.569677636671315</v>
      </c>
      <c r="F140" s="10">
        <v>89.228406074458178</v>
      </c>
      <c r="G140" s="10"/>
      <c r="H140" s="10"/>
      <c r="I140" s="10">
        <v>10.77159392554182</v>
      </c>
      <c r="J140" s="10">
        <v>89.228406074458178</v>
      </c>
      <c r="K140" s="10">
        <v>99.697747805727772</v>
      </c>
      <c r="L140" s="10"/>
      <c r="M140" s="10">
        <v>46.186256682517516</v>
      </c>
      <c r="N140" s="10"/>
      <c r="O140" s="10"/>
      <c r="P140" s="10">
        <v>53.813743317482484</v>
      </c>
      <c r="Q140" s="10"/>
      <c r="R140" s="10">
        <v>53.042193594427317</v>
      </c>
      <c r="S140" s="10"/>
      <c r="T140" s="10"/>
      <c r="U140" s="10">
        <v>46.957806405572683</v>
      </c>
      <c r="V140" s="10">
        <v>53.042193594427317</v>
      </c>
      <c r="W140" s="191"/>
      <c r="X140" s="191"/>
      <c r="Y140" s="191"/>
      <c r="Z140" s="191"/>
      <c r="AA140" s="191"/>
      <c r="AB140" s="191"/>
      <c r="AC140" s="191"/>
      <c r="AD140" s="191"/>
    </row>
    <row xmlns:x14ac="http://schemas.microsoft.com/office/spreadsheetml/2009/9/ac" r="141" s="188" customFormat="true" ht="12" x14ac:dyDescent="0.2">
      <c r="A141" s="191" t="s">
        <v>159</v>
      </c>
      <c r="B141" s="10">
        <v>2003</v>
      </c>
      <c r="C141" s="191" t="s">
        <v>17</v>
      </c>
      <c r="D141" s="10">
        <v>494865</v>
      </c>
      <c r="E141" s="10">
        <v>99.569677636671315</v>
      </c>
      <c r="F141" s="10">
        <v>89.228406074458178</v>
      </c>
      <c r="G141" s="10"/>
      <c r="H141" s="10"/>
      <c r="I141" s="10">
        <v>10.77159392554182</v>
      </c>
      <c r="J141" s="10">
        <v>89.228406074458178</v>
      </c>
      <c r="K141" s="10">
        <v>99.697747805727772</v>
      </c>
      <c r="L141" s="10"/>
      <c r="M141" s="10">
        <v>47.969713640206457</v>
      </c>
      <c r="N141" s="10"/>
      <c r="O141" s="10"/>
      <c r="P141" s="10">
        <v>52.030286359793543</v>
      </c>
      <c r="Q141" s="10"/>
      <c r="R141" s="10">
        <v>54.399870258414012</v>
      </c>
      <c r="S141" s="10"/>
      <c r="T141" s="10"/>
      <c r="U141" s="10">
        <v>45.600129741585988</v>
      </c>
      <c r="V141" s="10">
        <v>54.399870258414012</v>
      </c>
      <c r="W141" s="191"/>
      <c r="X141" s="191"/>
      <c r="Y141" s="191"/>
      <c r="Z141" s="191"/>
      <c r="AA141" s="191"/>
      <c r="AB141" s="191"/>
      <c r="AC141" s="191"/>
      <c r="AD141" s="191"/>
    </row>
    <row xmlns:x14ac="http://schemas.microsoft.com/office/spreadsheetml/2009/9/ac" r="142" s="188" customFormat="true" ht="12" x14ac:dyDescent="0.2">
      <c r="A142" s="191" t="s">
        <v>159</v>
      </c>
      <c r="B142" s="10">
        <v>2004</v>
      </c>
      <c r="C142" s="191" t="s">
        <v>17</v>
      </c>
      <c r="D142" s="10">
        <v>491228</v>
      </c>
      <c r="E142" s="10">
        <v>99.569677636671315</v>
      </c>
      <c r="F142" s="10">
        <v>89.228406074458178</v>
      </c>
      <c r="G142" s="10"/>
      <c r="H142" s="10"/>
      <c r="I142" s="10">
        <v>10.77159392554182</v>
      </c>
      <c r="J142" s="10">
        <v>89.228406074458178</v>
      </c>
      <c r="K142" s="10">
        <v>99.697747805727772</v>
      </c>
      <c r="L142" s="10"/>
      <c r="M142" s="10">
        <v>49.753170597895412</v>
      </c>
      <c r="N142" s="10"/>
      <c r="O142" s="10"/>
      <c r="P142" s="10">
        <v>50.246829402104588</v>
      </c>
      <c r="Q142" s="10"/>
      <c r="R142" s="10">
        <v>55.757546922400707</v>
      </c>
      <c r="S142" s="10"/>
      <c r="T142" s="10"/>
      <c r="U142" s="10">
        <v>44.242453077599293</v>
      </c>
      <c r="V142" s="10">
        <v>55.757546922400707</v>
      </c>
      <c r="W142" s="191"/>
      <c r="X142" s="191"/>
      <c r="Y142" s="191"/>
      <c r="Z142" s="191"/>
      <c r="AA142" s="191"/>
      <c r="AB142" s="191"/>
      <c r="AC142" s="191"/>
      <c r="AD142" s="191"/>
    </row>
    <row xmlns:x14ac="http://schemas.microsoft.com/office/spreadsheetml/2009/9/ac" r="143" s="188" customFormat="true" ht="12" x14ac:dyDescent="0.2">
      <c r="A143" s="191" t="s">
        <v>159</v>
      </c>
      <c r="B143" s="10">
        <v>2005</v>
      </c>
      <c r="C143" s="191" t="s">
        <v>17</v>
      </c>
      <c r="D143" s="10">
        <v>485636</v>
      </c>
      <c r="E143" s="10">
        <v>99.569677636671315</v>
      </c>
      <c r="F143" s="10">
        <v>89.28099408291213</v>
      </c>
      <c r="G143" s="10"/>
      <c r="H143" s="10"/>
      <c r="I143" s="10">
        <v>10.71900591708787</v>
      </c>
      <c r="J143" s="10">
        <v>89.28099408291213</v>
      </c>
      <c r="K143" s="10">
        <v>99.697747805727772</v>
      </c>
      <c r="L143" s="10"/>
      <c r="M143" s="10">
        <v>51.536627555584353</v>
      </c>
      <c r="N143" s="10"/>
      <c r="O143" s="10"/>
      <c r="P143" s="10">
        <v>48.463372444415647</v>
      </c>
      <c r="Q143" s="10"/>
      <c r="R143" s="10">
        <v>57.115223586387401</v>
      </c>
      <c r="S143" s="10"/>
      <c r="T143" s="10"/>
      <c r="U143" s="10">
        <v>42.884776413612599</v>
      </c>
      <c r="V143" s="10">
        <v>57.115223586387401</v>
      </c>
      <c r="W143" s="191"/>
      <c r="X143" s="191"/>
      <c r="Y143" s="191"/>
      <c r="Z143" s="191"/>
      <c r="AA143" s="191"/>
      <c r="AB143" s="191"/>
      <c r="AC143" s="191"/>
      <c r="AD143" s="191"/>
    </row>
    <row xmlns:x14ac="http://schemas.microsoft.com/office/spreadsheetml/2009/9/ac" r="144" s="188" customFormat="true" ht="12" x14ac:dyDescent="0.2">
      <c r="A144" s="191" t="s">
        <v>159</v>
      </c>
      <c r="B144" s="10">
        <v>2006</v>
      </c>
      <c r="C144" s="191" t="s">
        <v>17</v>
      </c>
      <c r="D144" s="10">
        <v>483421</v>
      </c>
      <c r="E144" s="10">
        <v>99.569677636671315</v>
      </c>
      <c r="F144" s="10">
        <v>89.333582091366083</v>
      </c>
      <c r="G144" s="10"/>
      <c r="H144" s="10"/>
      <c r="I144" s="10">
        <v>10.666417908633919</v>
      </c>
      <c r="J144" s="10">
        <v>89.333582091366083</v>
      </c>
      <c r="K144" s="10">
        <v>99.697747805727772</v>
      </c>
      <c r="L144" s="10"/>
      <c r="M144" s="10">
        <v>53.320084513273287</v>
      </c>
      <c r="N144" s="10"/>
      <c r="O144" s="10"/>
      <c r="P144" s="10">
        <v>46.679915486726713</v>
      </c>
      <c r="Q144" s="10"/>
      <c r="R144" s="10">
        <v>58.472900250373641</v>
      </c>
      <c r="S144" s="10"/>
      <c r="T144" s="10"/>
      <c r="U144" s="10">
        <v>41.527099749626359</v>
      </c>
      <c r="V144" s="10">
        <v>58.472900250373641</v>
      </c>
      <c r="W144" s="191"/>
      <c r="X144" s="191"/>
      <c r="Y144" s="191"/>
      <c r="Z144" s="191"/>
      <c r="AA144" s="191"/>
      <c r="AB144" s="191"/>
      <c r="AC144" s="191"/>
      <c r="AD144" s="191"/>
    </row>
    <row xmlns:x14ac="http://schemas.microsoft.com/office/spreadsheetml/2009/9/ac" r="145" s="188" customFormat="true" ht="12" x14ac:dyDescent="0.2">
      <c r="A145" s="191" t="s">
        <v>159</v>
      </c>
      <c r="B145" s="10">
        <v>2007</v>
      </c>
      <c r="C145" s="191" t="s">
        <v>17</v>
      </c>
      <c r="D145" s="10">
        <v>479709</v>
      </c>
      <c r="E145" s="10">
        <v>99.569677636671315</v>
      </c>
      <c r="F145" s="10">
        <v>89.386170099820035</v>
      </c>
      <c r="G145" s="10"/>
      <c r="H145" s="10"/>
      <c r="I145" s="10">
        <v>10.613829900179971</v>
      </c>
      <c r="J145" s="10">
        <v>89.386170099820035</v>
      </c>
      <c r="K145" s="10">
        <v>99.697747805727772</v>
      </c>
      <c r="L145" s="10"/>
      <c r="M145" s="10">
        <v>55.103541470962682</v>
      </c>
      <c r="N145" s="10"/>
      <c r="O145" s="10"/>
      <c r="P145" s="10">
        <v>44.896458529037318</v>
      </c>
      <c r="Q145" s="10"/>
      <c r="R145" s="10">
        <v>59.830576914360343</v>
      </c>
      <c r="S145" s="10"/>
      <c r="T145" s="10"/>
      <c r="U145" s="10">
        <v>40.169423085639657</v>
      </c>
      <c r="V145" s="10">
        <v>59.830576914360343</v>
      </c>
      <c r="W145" s="191"/>
      <c r="X145" s="191"/>
      <c r="Y145" s="191"/>
      <c r="Z145" s="191"/>
      <c r="AA145" s="191"/>
      <c r="AB145" s="191"/>
      <c r="AC145" s="191"/>
      <c r="AD145" s="191"/>
    </row>
    <row xmlns:x14ac="http://schemas.microsoft.com/office/spreadsheetml/2009/9/ac" r="146" s="188" customFormat="true" ht="12" x14ac:dyDescent="0.2">
      <c r="A146" s="191" t="s">
        <v>159</v>
      </c>
      <c r="B146" s="10">
        <v>2008</v>
      </c>
      <c r="C146" s="191" t="s">
        <v>17</v>
      </c>
      <c r="D146" s="10">
        <v>473306</v>
      </c>
      <c r="E146" s="10">
        <v>99.569677636671315</v>
      </c>
      <c r="F146" s="10">
        <v>89.438758108273987</v>
      </c>
      <c r="G146" s="10"/>
      <c r="H146" s="10"/>
      <c r="I146" s="10">
        <v>10.561241891726009</v>
      </c>
      <c r="J146" s="10">
        <v>89.438758108273987</v>
      </c>
      <c r="K146" s="10">
        <v>99.697747805727772</v>
      </c>
      <c r="L146" s="10">
        <v>96.964251997460366</v>
      </c>
      <c r="M146" s="10">
        <v>56.886998428651623</v>
      </c>
      <c r="N146" s="10">
        <v>40.077253568808743</v>
      </c>
      <c r="O146" s="10">
        <v>3.0357480025396342</v>
      </c>
      <c r="P146" s="10">
        <v>0</v>
      </c>
      <c r="Q146" s="10">
        <v>74.648490939576277</v>
      </c>
      <c r="R146" s="10">
        <v>61.18825357834703</v>
      </c>
      <c r="S146" s="10"/>
      <c r="T146" s="10"/>
      <c r="U146" s="10">
        <v>38.81174642165297</v>
      </c>
      <c r="V146" s="10">
        <v>61.18825357834703</v>
      </c>
      <c r="W146" s="191"/>
      <c r="X146" s="191"/>
      <c r="Y146" s="191"/>
      <c r="Z146" s="191"/>
      <c r="AA146" s="191"/>
      <c r="AB146" s="191"/>
      <c r="AC146" s="191"/>
      <c r="AD146" s="191"/>
    </row>
    <row xmlns:x14ac="http://schemas.microsoft.com/office/spreadsheetml/2009/9/ac" r="147" s="188" customFormat="true" ht="12" x14ac:dyDescent="0.2">
      <c r="A147" s="191" t="s">
        <v>159</v>
      </c>
      <c r="B147" s="10">
        <v>2009</v>
      </c>
      <c r="C147" s="191" t="s">
        <v>17</v>
      </c>
      <c r="D147" s="10">
        <v>463967</v>
      </c>
      <c r="E147" s="10">
        <v>99.569677636671315</v>
      </c>
      <c r="F147" s="10">
        <v>89.491346116727939</v>
      </c>
      <c r="G147" s="10"/>
      <c r="H147" s="10"/>
      <c r="I147" s="10">
        <v>10.508653883272061</v>
      </c>
      <c r="J147" s="10">
        <v>89.491346116727939</v>
      </c>
      <c r="K147" s="10">
        <v>99.697747805727772</v>
      </c>
      <c r="L147" s="10">
        <v>96.964251997460366</v>
      </c>
      <c r="M147" s="10">
        <v>58.670455386340556</v>
      </c>
      <c r="N147" s="10">
        <v>38.293796611119802</v>
      </c>
      <c r="O147" s="10">
        <v>3.0357480025396342</v>
      </c>
      <c r="P147" s="10">
        <v>0</v>
      </c>
      <c r="Q147" s="10">
        <v>74.648490939576277</v>
      </c>
      <c r="R147" s="10">
        <v>62.545930242333718</v>
      </c>
      <c r="S147" s="10"/>
      <c r="T147" s="10"/>
      <c r="U147" s="10">
        <v>37.454069757666282</v>
      </c>
      <c r="V147" s="10">
        <v>62.545930242333718</v>
      </c>
      <c r="W147" s="191"/>
      <c r="X147" s="191"/>
      <c r="Y147" s="191"/>
      <c r="Z147" s="191"/>
      <c r="AA147" s="191"/>
      <c r="AB147" s="191"/>
      <c r="AC147" s="191"/>
      <c r="AD147" s="191"/>
    </row>
    <row xmlns:x14ac="http://schemas.microsoft.com/office/spreadsheetml/2009/9/ac" r="148" s="188" customFormat="true" ht="12" x14ac:dyDescent="0.2">
      <c r="A148" s="191" t="s">
        <v>159</v>
      </c>
      <c r="B148" s="10">
        <v>2010</v>
      </c>
      <c r="C148" s="191" t="s">
        <v>17</v>
      </c>
      <c r="D148" s="10">
        <v>459012</v>
      </c>
      <c r="E148" s="10">
        <v>99.569677636671315</v>
      </c>
      <c r="F148" s="10">
        <v>89.543934125181892</v>
      </c>
      <c r="G148" s="10">
        <v>86.034970000000001</v>
      </c>
      <c r="H148" s="10">
        <v>3.5089641251818899</v>
      </c>
      <c r="I148" s="10">
        <v>10.45606587481811</v>
      </c>
      <c r="J148" s="10">
        <v>0</v>
      </c>
      <c r="K148" s="10">
        <v>99.697747805727772</v>
      </c>
      <c r="L148" s="10">
        <v>96.964251997460366</v>
      </c>
      <c r="M148" s="10">
        <v>60.453912344029497</v>
      </c>
      <c r="N148" s="10">
        <v>36.510339653430862</v>
      </c>
      <c r="O148" s="10">
        <v>3.0357480025396342</v>
      </c>
      <c r="P148" s="10">
        <v>0</v>
      </c>
      <c r="Q148" s="10">
        <v>74.648490939576277</v>
      </c>
      <c r="R148" s="10">
        <v>63.90360690632042</v>
      </c>
      <c r="S148" s="10">
        <v>63.90360690632042</v>
      </c>
      <c r="T148" s="10">
        <v>0</v>
      </c>
      <c r="U148" s="10">
        <v>36.09639309367958</v>
      </c>
      <c r="V148" s="10">
        <v>0</v>
      </c>
      <c r="W148" s="191"/>
      <c r="X148" s="191"/>
      <c r="Y148" s="191"/>
      <c r="Z148" s="191"/>
      <c r="AA148" s="191"/>
      <c r="AB148" s="191"/>
      <c r="AC148" s="191"/>
      <c r="AD148" s="191"/>
    </row>
    <row xmlns:x14ac="http://schemas.microsoft.com/office/spreadsheetml/2009/9/ac" r="149" s="188" customFormat="true" ht="12" x14ac:dyDescent="0.2">
      <c r="A149" s="191" t="s">
        <v>159</v>
      </c>
      <c r="B149" s="10">
        <v>2011</v>
      </c>
      <c r="C149" s="191" t="s">
        <v>17</v>
      </c>
      <c r="D149" s="10">
        <v>452998</v>
      </c>
      <c r="E149" s="10">
        <v>99.569677636671315</v>
      </c>
      <c r="F149" s="10">
        <v>89.596522133635844</v>
      </c>
      <c r="G149" s="10">
        <v>86.034970000000001</v>
      </c>
      <c r="H149" s="10">
        <v>3.5615521336358431</v>
      </c>
      <c r="I149" s="10">
        <v>10.40347786636416</v>
      </c>
      <c r="J149" s="10">
        <v>0</v>
      </c>
      <c r="K149" s="10">
        <v>99.697747805727772</v>
      </c>
      <c r="L149" s="10">
        <v>96.964251997460366</v>
      </c>
      <c r="M149" s="10">
        <v>62.237369301718452</v>
      </c>
      <c r="N149" s="10">
        <v>34.726882695741921</v>
      </c>
      <c r="O149" s="10">
        <v>3.0357480025396342</v>
      </c>
      <c r="P149" s="10">
        <v>0</v>
      </c>
      <c r="Q149" s="10">
        <v>74.648490939576277</v>
      </c>
      <c r="R149" s="10">
        <v>65.261283570306659</v>
      </c>
      <c r="S149" s="10">
        <v>65.261283570306659</v>
      </c>
      <c r="T149" s="10">
        <v>0</v>
      </c>
      <c r="U149" s="10">
        <v>34.738716429693341</v>
      </c>
      <c r="V149" s="10">
        <v>0</v>
      </c>
      <c r="W149" s="191"/>
      <c r="X149" s="191"/>
      <c r="Y149" s="191"/>
      <c r="Z149" s="191"/>
      <c r="AA149" s="191"/>
      <c r="AB149" s="191"/>
      <c r="AC149" s="191"/>
      <c r="AD149" s="191"/>
    </row>
    <row xmlns:x14ac="http://schemas.microsoft.com/office/spreadsheetml/2009/9/ac" r="150" s="188" customFormat="true" ht="12" x14ac:dyDescent="0.2">
      <c r="A150" s="191" t="s">
        <v>159</v>
      </c>
      <c r="B150" s="10">
        <v>2012</v>
      </c>
      <c r="C150" s="191" t="s">
        <v>17</v>
      </c>
      <c r="D150" s="10">
        <v>445138</v>
      </c>
      <c r="E150" s="10">
        <v>99.569677636671315</v>
      </c>
      <c r="F150" s="10">
        <v>89.649110142089796</v>
      </c>
      <c r="G150" s="10">
        <v>86.034970000000001</v>
      </c>
      <c r="H150" s="10">
        <v>3.6141401420897949</v>
      </c>
      <c r="I150" s="10">
        <v>10.3508898579102</v>
      </c>
      <c r="J150" s="10">
        <v>0</v>
      </c>
      <c r="K150" s="10">
        <v>99.697747805727772</v>
      </c>
      <c r="L150" s="10">
        <v>96.964251997460366</v>
      </c>
      <c r="M150" s="10">
        <v>64.020826259407386</v>
      </c>
      <c r="N150" s="10">
        <v>32.94342573805298</v>
      </c>
      <c r="O150" s="10">
        <v>3.0357480025396342</v>
      </c>
      <c r="P150" s="10">
        <v>0</v>
      </c>
      <c r="Q150" s="10">
        <v>74.648490939576277</v>
      </c>
      <c r="R150" s="10">
        <v>66.618960234293354</v>
      </c>
      <c r="S150" s="10">
        <v>66.618960234293354</v>
      </c>
      <c r="T150" s="10">
        <v>0</v>
      </c>
      <c r="U150" s="10">
        <v>33.381039765706653</v>
      </c>
      <c r="V150" s="10">
        <v>0</v>
      </c>
      <c r="W150" s="191"/>
      <c r="X150" s="191"/>
      <c r="Y150" s="191"/>
      <c r="Z150" s="191"/>
      <c r="AA150" s="191"/>
      <c r="AB150" s="191"/>
      <c r="AC150" s="191"/>
      <c r="AD150" s="191"/>
    </row>
    <row xmlns:x14ac="http://schemas.microsoft.com/office/spreadsheetml/2009/9/ac" r="151" s="188" customFormat="true" ht="12" x14ac:dyDescent="0.2">
      <c r="A151" s="191" t="s">
        <v>159</v>
      </c>
      <c r="B151" s="10">
        <v>2013</v>
      </c>
      <c r="C151" s="191" t="s">
        <v>17</v>
      </c>
      <c r="D151" s="10">
        <v>438862</v>
      </c>
      <c r="E151" s="10">
        <v>99.613568022439964</v>
      </c>
      <c r="F151" s="10">
        <v>89.701698150543749</v>
      </c>
      <c r="G151" s="10">
        <v>86.034970000000001</v>
      </c>
      <c r="H151" s="10">
        <v>3.6667281505437468</v>
      </c>
      <c r="I151" s="10">
        <v>10.29830184945625</v>
      </c>
      <c r="J151" s="10">
        <v>0</v>
      </c>
      <c r="K151" s="10">
        <v>99.730175357237258</v>
      </c>
      <c r="L151" s="10">
        <v>96.937700139892513</v>
      </c>
      <c r="M151" s="10">
        <v>65.804283217096327</v>
      </c>
      <c r="N151" s="10">
        <v>31.13341692279619</v>
      </c>
      <c r="O151" s="10">
        <v>3.0622998601074869</v>
      </c>
      <c r="P151" s="10">
        <v>0</v>
      </c>
      <c r="Q151" s="10">
        <v>75.813307069716757</v>
      </c>
      <c r="R151" s="10">
        <v>67.976636898280049</v>
      </c>
      <c r="S151" s="10">
        <v>67.976636898280049</v>
      </c>
      <c r="T151" s="10">
        <v>0</v>
      </c>
      <c r="U151" s="10">
        <v>32.023363101719951</v>
      </c>
      <c r="V151" s="10">
        <v>0</v>
      </c>
      <c r="W151" s="191"/>
      <c r="X151" s="191"/>
      <c r="Y151" s="191"/>
      <c r="Z151" s="191"/>
      <c r="AA151" s="191"/>
      <c r="AB151" s="191"/>
      <c r="AC151" s="191"/>
      <c r="AD151" s="191"/>
    </row>
    <row xmlns:x14ac="http://schemas.microsoft.com/office/spreadsheetml/2009/9/ac" r="152" s="188" customFormat="true" ht="12" x14ac:dyDescent="0.2">
      <c r="A152" s="191" t="s">
        <v>159</v>
      </c>
      <c r="B152" s="10">
        <v>2014</v>
      </c>
      <c r="C152" s="191" t="s">
        <v>17</v>
      </c>
      <c r="D152" s="10">
        <v>438413</v>
      </c>
      <c r="E152" s="10">
        <v>99.657458408208612</v>
      </c>
      <c r="F152" s="10">
        <v>89.754286158997701</v>
      </c>
      <c r="G152" s="10">
        <v>86.034970000000001</v>
      </c>
      <c r="H152" s="10">
        <v>3.7193161589977</v>
      </c>
      <c r="I152" s="10">
        <v>10.245713841002299</v>
      </c>
      <c r="J152" s="10">
        <v>0</v>
      </c>
      <c r="K152" s="10">
        <v>99.762602908746743</v>
      </c>
      <c r="L152" s="10">
        <v>96.911148282324646</v>
      </c>
      <c r="M152" s="10">
        <v>67.587740174785267</v>
      </c>
      <c r="N152" s="10">
        <v>29.323408107539379</v>
      </c>
      <c r="O152" s="10">
        <v>3.0888517176753538</v>
      </c>
      <c r="P152" s="10">
        <v>0</v>
      </c>
      <c r="Q152" s="10">
        <v>76.978123199857237</v>
      </c>
      <c r="R152" s="10">
        <v>69.334313562266743</v>
      </c>
      <c r="S152" s="10">
        <v>69.334313562266743</v>
      </c>
      <c r="T152" s="10">
        <v>0</v>
      </c>
      <c r="U152" s="10">
        <v>30.66568643773326</v>
      </c>
      <c r="V152" s="10">
        <v>0</v>
      </c>
      <c r="W152" s="191"/>
      <c r="X152" s="191"/>
      <c r="Y152" s="191"/>
      <c r="Z152" s="191"/>
      <c r="AA152" s="191"/>
      <c r="AB152" s="191"/>
      <c r="AC152" s="191"/>
      <c r="AD152" s="191"/>
    </row>
    <row xmlns:x14ac="http://schemas.microsoft.com/office/spreadsheetml/2009/9/ac" r="153" s="188" customFormat="true" ht="12" x14ac:dyDescent="0.2">
      <c r="A153" s="191" t="s">
        <v>159</v>
      </c>
      <c r="B153" s="10">
        <v>2015</v>
      </c>
      <c r="C153" s="191" t="s">
        <v>17</v>
      </c>
      <c r="D153" s="10">
        <v>443587</v>
      </c>
      <c r="E153" s="10">
        <v>99.701348793977274</v>
      </c>
      <c r="F153" s="10">
        <v>89.806874167451653</v>
      </c>
      <c r="G153" s="10">
        <v>86.034970000000001</v>
      </c>
      <c r="H153" s="10">
        <v>3.7719041674516518</v>
      </c>
      <c r="I153" s="10">
        <v>10.19312583254835</v>
      </c>
      <c r="J153" s="10">
        <v>0</v>
      </c>
      <c r="K153" s="10">
        <v>99.795030460256228</v>
      </c>
      <c r="L153" s="10">
        <v>96.884596424756779</v>
      </c>
      <c r="M153" s="10">
        <v>69.371197132474208</v>
      </c>
      <c r="N153" s="10">
        <v>27.513399292282571</v>
      </c>
      <c r="O153" s="10">
        <v>3.1154035752432212</v>
      </c>
      <c r="P153" s="10">
        <v>0</v>
      </c>
      <c r="Q153" s="10">
        <v>78.142939329997716</v>
      </c>
      <c r="R153" s="10">
        <v>70.691990226253438</v>
      </c>
      <c r="S153" s="10">
        <v>70.691990226253438</v>
      </c>
      <c r="T153" s="10">
        <v>0</v>
      </c>
      <c r="U153" s="10">
        <v>29.308009773746559</v>
      </c>
      <c r="V153" s="10">
        <v>0</v>
      </c>
      <c r="W153" s="191"/>
      <c r="X153" s="191"/>
      <c r="Y153" s="191"/>
      <c r="Z153" s="191"/>
      <c r="AA153" s="191"/>
      <c r="AB153" s="191"/>
      <c r="AC153" s="191"/>
      <c r="AD153" s="191"/>
    </row>
    <row xmlns:x14ac="http://schemas.microsoft.com/office/spreadsheetml/2009/9/ac" r="154" s="188" customFormat="true" ht="12" x14ac:dyDescent="0.2">
      <c r="A154" s="191" t="s">
        <v>159</v>
      </c>
      <c r="B154" s="10">
        <v>2016</v>
      </c>
      <c r="C154" s="191" t="s">
        <v>17</v>
      </c>
      <c r="D154" s="10">
        <v>444519</v>
      </c>
      <c r="E154" s="10">
        <v>99.745239179745923</v>
      </c>
      <c r="F154" s="10">
        <v>89.859462175905605</v>
      </c>
      <c r="G154" s="10">
        <v>86.034970000000001</v>
      </c>
      <c r="H154" s="10">
        <v>3.8244921759056041</v>
      </c>
      <c r="I154" s="10">
        <v>10.140537824094389</v>
      </c>
      <c r="J154" s="10">
        <v>0</v>
      </c>
      <c r="K154" s="10">
        <v>99.827458011765714</v>
      </c>
      <c r="L154" s="10">
        <v>96.858044567188927</v>
      </c>
      <c r="M154" s="10">
        <v>71.154654090163604</v>
      </c>
      <c r="N154" s="10">
        <v>25.703390477025319</v>
      </c>
      <c r="O154" s="10">
        <v>3.141955432811073</v>
      </c>
      <c r="P154" s="10">
        <v>0</v>
      </c>
      <c r="Q154" s="10">
        <v>79.307755460138196</v>
      </c>
      <c r="R154" s="10">
        <v>72.049666890239678</v>
      </c>
      <c r="S154" s="10">
        <v>72.049666890239678</v>
      </c>
      <c r="T154" s="10">
        <v>0</v>
      </c>
      <c r="U154" s="10">
        <v>27.950333109760319</v>
      </c>
      <c r="V154" s="10">
        <v>0</v>
      </c>
      <c r="W154" s="191"/>
      <c r="X154" s="191"/>
      <c r="Y154" s="191"/>
      <c r="Z154" s="191"/>
      <c r="AA154" s="191"/>
      <c r="AB154" s="191"/>
      <c r="AC154" s="191"/>
      <c r="AD154" s="191"/>
    </row>
    <row xmlns:x14ac="http://schemas.microsoft.com/office/spreadsheetml/2009/9/ac" r="155" s="188" customFormat="true" ht="12" x14ac:dyDescent="0.2">
      <c r="A155" s="191" t="s">
        <v>159</v>
      </c>
      <c r="B155" s="10">
        <v>2017</v>
      </c>
      <c r="C155" s="191" t="s">
        <v>17</v>
      </c>
      <c r="D155" s="10">
        <v>443157</v>
      </c>
      <c r="E155" s="10">
        <v>99.789129565514571</v>
      </c>
      <c r="F155" s="10">
        <v>89.912050184359558</v>
      </c>
      <c r="G155" s="10">
        <v>86.034970000000001</v>
      </c>
      <c r="H155" s="10">
        <v>3.8770801843595559</v>
      </c>
      <c r="I155" s="10">
        <v>10.087949815640441</v>
      </c>
      <c r="J155" s="10">
        <v>0</v>
      </c>
      <c r="K155" s="10">
        <v>99.859885563275199</v>
      </c>
      <c r="L155" s="10">
        <v>96.831492709621074</v>
      </c>
      <c r="M155" s="10">
        <v>72.938111047852544</v>
      </c>
      <c r="N155" s="10">
        <v>23.89338166176853</v>
      </c>
      <c r="O155" s="10">
        <v>3.1685072903789262</v>
      </c>
      <c r="P155" s="10">
        <v>0</v>
      </c>
      <c r="Q155" s="10">
        <v>80.472571590278676</v>
      </c>
      <c r="R155" s="10">
        <v>73.407343554226372</v>
      </c>
      <c r="S155" s="10">
        <v>73.407343554226372</v>
      </c>
      <c r="T155" s="10">
        <v>0</v>
      </c>
      <c r="U155" s="10">
        <v>26.592656445773631</v>
      </c>
      <c r="V155" s="10">
        <v>0</v>
      </c>
      <c r="W155" s="191"/>
      <c r="X155" s="191"/>
      <c r="Y155" s="191"/>
      <c r="Z155" s="191"/>
      <c r="AA155" s="191"/>
      <c r="AB155" s="191"/>
      <c r="AC155" s="191"/>
      <c r="AD155" s="191"/>
    </row>
    <row xmlns:x14ac="http://schemas.microsoft.com/office/spreadsheetml/2009/9/ac" r="156" s="188" customFormat="true" ht="12" x14ac:dyDescent="0.2">
      <c r="A156" s="191" t="s">
        <v>159</v>
      </c>
      <c r="B156" s="10">
        <v>2018</v>
      </c>
      <c r="C156" s="191" t="s">
        <v>17</v>
      </c>
      <c r="D156" s="10">
        <v>445144</v>
      </c>
      <c r="E156" s="10">
        <v>99.833019951283219</v>
      </c>
      <c r="F156" s="10">
        <v>89.96463819281351</v>
      </c>
      <c r="G156" s="10">
        <v>86.034970000000001</v>
      </c>
      <c r="H156" s="10">
        <v>3.9296681928135091</v>
      </c>
      <c r="I156" s="10">
        <v>10.03536180718649</v>
      </c>
      <c r="J156" s="10">
        <v>0</v>
      </c>
      <c r="K156" s="10">
        <v>99.892313114784685</v>
      </c>
      <c r="L156" s="10">
        <v>96.804940852053207</v>
      </c>
      <c r="M156" s="10">
        <v>74.721568005541485</v>
      </c>
      <c r="N156" s="10">
        <v>22.083372846511718</v>
      </c>
      <c r="O156" s="10">
        <v>3.1950591479467931</v>
      </c>
      <c r="P156" s="10">
        <v>0</v>
      </c>
      <c r="Q156" s="10">
        <v>81.637387720419156</v>
      </c>
      <c r="R156" s="10">
        <v>74.765020218213067</v>
      </c>
      <c r="S156" s="10">
        <v>74.765020218213067</v>
      </c>
      <c r="T156" s="10">
        <v>0</v>
      </c>
      <c r="U156" s="10">
        <v>25.234979781786929</v>
      </c>
      <c r="V156" s="10">
        <v>0</v>
      </c>
      <c r="W156" s="191"/>
      <c r="X156" s="191"/>
      <c r="Y156" s="191"/>
      <c r="Z156" s="191"/>
      <c r="AA156" s="191"/>
      <c r="AB156" s="191"/>
      <c r="AC156" s="191"/>
      <c r="AD156" s="191"/>
    </row>
    <row xmlns:x14ac="http://schemas.microsoft.com/office/spreadsheetml/2009/9/ac" r="157" s="188" customFormat="true" ht="12" x14ac:dyDescent="0.2">
      <c r="A157" s="191" t="s">
        <v>159</v>
      </c>
      <c r="B157" s="10">
        <v>2019</v>
      </c>
      <c r="C157" s="191" t="s">
        <v>17</v>
      </c>
      <c r="D157" s="10">
        <v>448246</v>
      </c>
      <c r="E157" s="10">
        <v>99.876910337051882</v>
      </c>
      <c r="F157" s="10">
        <v>90.017226201267462</v>
      </c>
      <c r="G157" s="10">
        <v>86.034970000000001</v>
      </c>
      <c r="H157" s="10">
        <v>3.9822562012674609</v>
      </c>
      <c r="I157" s="10">
        <v>9.9827737987325378</v>
      </c>
      <c r="J157" s="10">
        <v>0</v>
      </c>
      <c r="K157" s="10">
        <v>99.92474066629417</v>
      </c>
      <c r="L157" s="10">
        <v>96.77838899448534</v>
      </c>
      <c r="M157" s="10">
        <v>76.505024963230426</v>
      </c>
      <c r="N157" s="10">
        <v>20.273364031254911</v>
      </c>
      <c r="O157" s="10">
        <v>3.2216110055146601</v>
      </c>
      <c r="P157" s="10">
        <v>0</v>
      </c>
      <c r="Q157" s="10">
        <v>82.802203850559636</v>
      </c>
      <c r="R157" s="10">
        <v>76.122696882199762</v>
      </c>
      <c r="S157" s="10">
        <v>76.122696882199762</v>
      </c>
      <c r="T157" s="10">
        <v>0</v>
      </c>
      <c r="U157" s="10">
        <v>23.877303117800238</v>
      </c>
      <c r="V157" s="10">
        <v>0</v>
      </c>
      <c r="W157" s="191"/>
      <c r="X157" s="191"/>
      <c r="Y157" s="191"/>
      <c r="Z157" s="191"/>
      <c r="AA157" s="191"/>
      <c r="AB157" s="191"/>
      <c r="AC157" s="191"/>
      <c r="AD157" s="191"/>
    </row>
    <row xmlns:x14ac="http://schemas.microsoft.com/office/spreadsheetml/2009/9/ac" r="158" s="188" customFormat="true" ht="12" x14ac:dyDescent="0.2">
      <c r="A158" s="191" t="s">
        <v>159</v>
      </c>
      <c r="B158" s="10">
        <v>2020</v>
      </c>
      <c r="C158" s="191" t="s">
        <v>17</v>
      </c>
      <c r="D158" s="10">
        <v>448782</v>
      </c>
      <c r="E158" s="10">
        <v>99.92080072282053</v>
      </c>
      <c r="F158" s="10">
        <v>90.069814209721414</v>
      </c>
      <c r="G158" s="10">
        <v>86.034970000000001</v>
      </c>
      <c r="H158" s="10">
        <v>4.0348442097214132</v>
      </c>
      <c r="I158" s="10">
        <v>9.9301857902785855</v>
      </c>
      <c r="J158" s="10">
        <v>0</v>
      </c>
      <c r="K158" s="10">
        <v>99.957168217803655</v>
      </c>
      <c r="L158" s="10">
        <v>96.751837136917487</v>
      </c>
      <c r="M158" s="10">
        <v>78.288481920919367</v>
      </c>
      <c r="N158" s="10">
        <v>18.463355215998121</v>
      </c>
      <c r="O158" s="10">
        <v>3.2481628630825128</v>
      </c>
      <c r="P158" s="10">
        <v>0</v>
      </c>
      <c r="Q158" s="10">
        <v>83.96701998070057</v>
      </c>
      <c r="R158" s="10">
        <v>77.480373546186456</v>
      </c>
      <c r="S158" s="10">
        <v>77.480373546186456</v>
      </c>
      <c r="T158" s="10">
        <v>0</v>
      </c>
      <c r="U158" s="10">
        <v>22.51962645381354</v>
      </c>
      <c r="V158" s="10">
        <v>0</v>
      </c>
      <c r="W158" s="191"/>
      <c r="X158" s="191"/>
      <c r="Y158" s="191"/>
      <c r="Z158" s="191"/>
      <c r="AA158" s="191"/>
      <c r="AB158" s="191"/>
      <c r="AC158" s="191"/>
      <c r="AD158" s="191"/>
    </row>
    <row xmlns:x14ac="http://schemas.microsoft.com/office/spreadsheetml/2009/9/ac" r="159" s="188" customFormat="true" ht="12" x14ac:dyDescent="0.2">
      <c r="A159" s="191" t="s">
        <v>159</v>
      </c>
      <c r="B159" s="10">
        <v>2021</v>
      </c>
      <c r="C159" s="191" t="s">
        <v>17</v>
      </c>
      <c r="D159" s="10">
        <v>447804</v>
      </c>
      <c r="E159" s="10">
        <v>99.964691108589179</v>
      </c>
      <c r="F159" s="10">
        <v>90.122402218175367</v>
      </c>
      <c r="G159" s="10">
        <v>86.034970000000001</v>
      </c>
      <c r="H159" s="10">
        <v>4.0874322181753664</v>
      </c>
      <c r="I159" s="10">
        <v>9.8775977818246332</v>
      </c>
      <c r="J159" s="10">
        <v>0</v>
      </c>
      <c r="K159" s="10">
        <v>99.989595769313141</v>
      </c>
      <c r="L159" s="10">
        <v>96.72528527934962</v>
      </c>
      <c r="M159" s="10">
        <v>80.071938878608307</v>
      </c>
      <c r="N159" s="10">
        <v>16.653346400741309</v>
      </c>
      <c r="O159" s="10">
        <v>3.2747147206503802</v>
      </c>
      <c r="P159" s="10">
        <v>0</v>
      </c>
      <c r="Q159" s="10">
        <v>85.13183611084105</v>
      </c>
      <c r="R159" s="10">
        <v>78.838050210172696</v>
      </c>
      <c r="S159" s="10">
        <v>78.838050210172696</v>
      </c>
      <c r="T159" s="10">
        <v>0</v>
      </c>
      <c r="U159" s="10">
        <v>21.1619497898273</v>
      </c>
      <c r="V159" s="10">
        <v>0</v>
      </c>
      <c r="W159" s="191"/>
      <c r="X159" s="191"/>
      <c r="Y159" s="191"/>
      <c r="Z159" s="191"/>
      <c r="AA159" s="191"/>
      <c r="AB159" s="191"/>
      <c r="AC159" s="191"/>
      <c r="AD159" s="191"/>
    </row>
    <row xmlns:x14ac="http://schemas.microsoft.com/office/spreadsheetml/2009/9/ac" r="160" s="188" customFormat="true" ht="12" x14ac:dyDescent="0.2">
      <c r="A160" s="191" t="s">
        <v>159</v>
      </c>
      <c r="B160" s="10">
        <v>2022</v>
      </c>
      <c r="C160" s="191" t="s">
        <v>17</v>
      </c>
      <c r="D160" s="10">
        <v>448018</v>
      </c>
      <c r="E160" s="10">
        <v>100</v>
      </c>
      <c r="F160" s="10">
        <v>90.174990226629319</v>
      </c>
      <c r="G160" s="10">
        <v>86.034970000000001</v>
      </c>
      <c r="H160" s="10">
        <v>4.1400202266293178</v>
      </c>
      <c r="I160" s="10">
        <v>9.8250097733706809</v>
      </c>
      <c r="J160" s="10">
        <v>0</v>
      </c>
      <c r="K160" s="10">
        <v>100</v>
      </c>
      <c r="L160" s="10">
        <v>96.698733421781753</v>
      </c>
      <c r="M160" s="10">
        <v>81.855395836297248</v>
      </c>
      <c r="N160" s="10">
        <v>14.843337585484511</v>
      </c>
      <c r="O160" s="10">
        <v>3.3012665782182471</v>
      </c>
      <c r="P160" s="10">
        <v>0</v>
      </c>
      <c r="Q160" s="10">
        <v>86.29665224098153</v>
      </c>
      <c r="R160" s="10">
        <v>80.195726874159391</v>
      </c>
      <c r="S160" s="10">
        <v>80.195726874159391</v>
      </c>
      <c r="T160" s="10">
        <v>0</v>
      </c>
      <c r="U160" s="10">
        <v>19.804273125840609</v>
      </c>
      <c r="V160" s="10">
        <v>0</v>
      </c>
      <c r="W160" s="191"/>
      <c r="X160" s="191"/>
      <c r="Y160" s="191"/>
      <c r="Z160" s="191"/>
      <c r="AA160" s="191"/>
      <c r="AB160" s="191"/>
      <c r="AC160" s="191"/>
      <c r="AD160" s="191"/>
    </row>
    <row xmlns:x14ac="http://schemas.microsoft.com/office/spreadsheetml/2009/9/ac" r="161" s="188" customFormat="true" ht="12" x14ac:dyDescent="0.2">
      <c r="A161" s="191" t="s">
        <v>159</v>
      </c>
      <c r="B161" s="10">
        <v>2023</v>
      </c>
      <c r="C161" s="191" t="s">
        <v>17</v>
      </c>
      <c r="D161" s="10">
        <v>429907</v>
      </c>
      <c r="E161" s="10">
        <v>100</v>
      </c>
      <c r="F161" s="10">
        <v>90.227578235083271</v>
      </c>
      <c r="G161" s="10">
        <v>86.034970000000001</v>
      </c>
      <c r="H161" s="10">
        <v>4.1926082350832701</v>
      </c>
      <c r="I161" s="10">
        <v>9.7724217649167286</v>
      </c>
      <c r="J161" s="10">
        <v>0</v>
      </c>
      <c r="K161" s="10">
        <v>100</v>
      </c>
      <c r="L161" s="10">
        <v>96.672181564213901</v>
      </c>
      <c r="M161" s="10">
        <v>81.855395836297248</v>
      </c>
      <c r="N161" s="10">
        <v>14.816785727916651</v>
      </c>
      <c r="O161" s="10">
        <v>3.3278184357860989</v>
      </c>
      <c r="P161" s="10">
        <v>0</v>
      </c>
      <c r="Q161" s="10">
        <v>86.29665224098153</v>
      </c>
      <c r="R161" s="10">
        <v>80.195726874159391</v>
      </c>
      <c r="S161" s="10">
        <v>80.195726874159391</v>
      </c>
      <c r="T161" s="10">
        <v>0</v>
      </c>
      <c r="U161" s="10">
        <v>19.804273125840609</v>
      </c>
      <c r="V161" s="10">
        <v>0</v>
      </c>
      <c r="W161" s="191"/>
      <c r="X161" s="191"/>
      <c r="Y161" s="191"/>
      <c r="Z161" s="191"/>
      <c r="AA161" s="191"/>
      <c r="AB161" s="191"/>
      <c r="AC161" s="191"/>
      <c r="AD161" s="191"/>
    </row>
    <row xmlns:x14ac="http://schemas.microsoft.com/office/spreadsheetml/2009/9/ac" r="162" s="188" customFormat="true" ht="12" x14ac:dyDescent="0.2">
      <c r="A162" s="191" t="s">
        <v>159</v>
      </c>
      <c r="B162" s="10">
        <v>2024</v>
      </c>
      <c r="C162" s="191" t="s">
        <v>17</v>
      </c>
      <c r="D162" s="10"/>
      <c r="E162" s="10"/>
      <c r="F162" s="10"/>
      <c r="G162" s="10"/>
      <c r="H162" s="10"/>
      <c r="I162" s="10"/>
      <c r="J162" s="10"/>
      <c r="K162" s="10"/>
      <c r="L162" s="10"/>
      <c r="M162" s="10"/>
      <c r="N162" s="10"/>
      <c r="O162" s="10"/>
      <c r="P162" s="10"/>
      <c r="Q162" s="10"/>
      <c r="R162" s="10"/>
      <c r="S162" s="10"/>
      <c r="T162" s="10"/>
      <c r="U162" s="10"/>
      <c r="V162" s="10"/>
      <c r="W162" s="191"/>
      <c r="X162" s="191"/>
      <c r="Y162" s="191"/>
      <c r="Z162" s="191"/>
      <c r="AA162" s="191"/>
      <c r="AB162" s="191"/>
      <c r="AC162" s="191"/>
      <c r="AD162" s="191"/>
    </row>
    <row xmlns:x14ac="http://schemas.microsoft.com/office/spreadsheetml/2009/9/ac" r="163" s="188" customFormat="true" ht="12" x14ac:dyDescent="0.2">
      <c r="A163" s="191" t="s">
        <v>159</v>
      </c>
      <c r="B163" s="10">
        <v>2025</v>
      </c>
      <c r="C163" s="191" t="s">
        <v>17</v>
      </c>
      <c r="D163" s="10"/>
      <c r="E163" s="10"/>
      <c r="F163" s="10"/>
      <c r="G163" s="10"/>
      <c r="H163" s="10"/>
      <c r="I163" s="10"/>
      <c r="J163" s="10"/>
      <c r="K163" s="10"/>
      <c r="L163" s="10"/>
      <c r="M163" s="10"/>
      <c r="N163" s="10"/>
      <c r="O163" s="10"/>
      <c r="P163" s="10"/>
      <c r="Q163" s="10"/>
      <c r="R163" s="10"/>
      <c r="S163" s="10"/>
      <c r="T163" s="10"/>
      <c r="U163" s="10"/>
      <c r="V163" s="10"/>
      <c r="W163" s="191"/>
      <c r="X163" s="191"/>
      <c r="Y163" s="191"/>
      <c r="Z163" s="191"/>
      <c r="AA163" s="191"/>
      <c r="AB163" s="191"/>
      <c r="AC163" s="191"/>
      <c r="AD163" s="191"/>
    </row>
    <row xmlns:x14ac="http://schemas.microsoft.com/office/spreadsheetml/2009/9/ac" r="164" s="188" customFormat="true" ht="12" x14ac:dyDescent="0.2">
      <c r="A164" s="191" t="s">
        <v>159</v>
      </c>
      <c r="B164" s="10">
        <v>2026</v>
      </c>
      <c r="C164" s="191" t="s">
        <v>17</v>
      </c>
      <c r="D164" s="10"/>
      <c r="E164" s="10"/>
      <c r="F164" s="10"/>
      <c r="G164" s="10"/>
      <c r="H164" s="10"/>
      <c r="I164" s="10"/>
      <c r="J164" s="10"/>
      <c r="K164" s="10"/>
      <c r="L164" s="10"/>
      <c r="M164" s="10"/>
      <c r="N164" s="10"/>
      <c r="O164" s="10"/>
      <c r="P164" s="10"/>
      <c r="Q164" s="10"/>
      <c r="R164" s="10"/>
      <c r="S164" s="10"/>
      <c r="T164" s="10"/>
      <c r="U164" s="10"/>
      <c r="V164" s="10"/>
      <c r="W164" s="191"/>
      <c r="X164" s="191"/>
      <c r="Y164" s="191"/>
      <c r="Z164" s="191"/>
      <c r="AA164" s="191"/>
      <c r="AB164" s="191"/>
      <c r="AC164" s="191"/>
      <c r="AD164" s="191"/>
    </row>
    <row xmlns:x14ac="http://schemas.microsoft.com/office/spreadsheetml/2009/9/ac" r="165" s="188" customFormat="true" ht="12" x14ac:dyDescent="0.2">
      <c r="A165" s="191" t="s">
        <v>159</v>
      </c>
      <c r="B165" s="10">
        <v>2027</v>
      </c>
      <c r="C165" s="191" t="s">
        <v>17</v>
      </c>
      <c r="D165" s="10"/>
      <c r="E165" s="10"/>
      <c r="F165" s="10"/>
      <c r="G165" s="10"/>
      <c r="H165" s="10"/>
      <c r="I165" s="10"/>
      <c r="J165" s="10"/>
      <c r="K165" s="10"/>
      <c r="L165" s="10"/>
      <c r="M165" s="10"/>
      <c r="N165" s="10"/>
      <c r="O165" s="10"/>
      <c r="P165" s="10"/>
      <c r="Q165" s="10"/>
      <c r="R165" s="10"/>
      <c r="S165" s="10"/>
      <c r="T165" s="10"/>
      <c r="U165" s="10"/>
      <c r="V165" s="10"/>
      <c r="W165" s="191"/>
      <c r="X165" s="191"/>
      <c r="Y165" s="191"/>
      <c r="Z165" s="191"/>
      <c r="AA165" s="191"/>
      <c r="AB165" s="191"/>
      <c r="AC165" s="191"/>
      <c r="AD165" s="191"/>
    </row>
    <row xmlns:x14ac="http://schemas.microsoft.com/office/spreadsheetml/2009/9/ac" r="166" s="188" customFormat="true" ht="12" x14ac:dyDescent="0.2">
      <c r="A166" s="191" t="s">
        <v>159</v>
      </c>
      <c r="B166" s="10">
        <v>2028</v>
      </c>
      <c r="C166" s="191" t="s">
        <v>17</v>
      </c>
      <c r="D166" s="10"/>
      <c r="E166" s="10"/>
      <c r="F166" s="10"/>
      <c r="G166" s="10"/>
      <c r="H166" s="10"/>
      <c r="I166" s="10"/>
      <c r="J166" s="10"/>
      <c r="K166" s="10"/>
      <c r="L166" s="10"/>
      <c r="M166" s="10"/>
      <c r="N166" s="10"/>
      <c r="O166" s="10"/>
      <c r="P166" s="10"/>
      <c r="Q166" s="10"/>
      <c r="R166" s="10"/>
      <c r="S166" s="10"/>
      <c r="T166" s="10"/>
      <c r="U166" s="10"/>
      <c r="V166" s="10"/>
      <c r="W166" s="191"/>
      <c r="X166" s="191"/>
      <c r="Y166" s="191"/>
      <c r="Z166" s="191"/>
      <c r="AA166" s="191"/>
      <c r="AB166" s="191"/>
      <c r="AC166" s="191"/>
      <c r="AD166" s="191"/>
    </row>
    <row xmlns:x14ac="http://schemas.microsoft.com/office/spreadsheetml/2009/9/ac" r="167" s="188" customFormat="true" ht="12" x14ac:dyDescent="0.2">
      <c r="A167" s="191" t="s">
        <v>159</v>
      </c>
      <c r="B167" s="10">
        <v>2029</v>
      </c>
      <c r="C167" s="191" t="s">
        <v>17</v>
      </c>
      <c r="D167" s="10"/>
      <c r="E167" s="10"/>
      <c r="F167" s="10"/>
      <c r="G167" s="10"/>
      <c r="H167" s="10"/>
      <c r="I167" s="10"/>
      <c r="J167" s="10"/>
      <c r="K167" s="10"/>
      <c r="L167" s="10"/>
      <c r="M167" s="10"/>
      <c r="N167" s="10"/>
      <c r="O167" s="10"/>
      <c r="P167" s="10"/>
      <c r="Q167" s="10"/>
      <c r="R167" s="10"/>
      <c r="S167" s="10"/>
      <c r="T167" s="10"/>
      <c r="U167" s="10"/>
      <c r="V167" s="10"/>
      <c r="W167" s="191"/>
      <c r="X167" s="191"/>
      <c r="Y167" s="191"/>
      <c r="Z167" s="191"/>
      <c r="AA167" s="191"/>
      <c r="AB167" s="191"/>
    </row>
    <row xmlns:x14ac="http://schemas.microsoft.com/office/spreadsheetml/2009/9/ac" r="168" s="188" customFormat="true" ht="12" x14ac:dyDescent="0.2">
      <c r="A168" s="191" t="s">
        <v>159</v>
      </c>
      <c r="B168" s="10">
        <v>2030</v>
      </c>
      <c r="C168" s="191" t="s">
        <v>17</v>
      </c>
      <c r="D168" s="10"/>
      <c r="E168" s="10"/>
      <c r="F168" s="10"/>
      <c r="G168" s="10"/>
      <c r="H168" s="10"/>
      <c r="I168" s="10"/>
      <c r="J168" s="10"/>
      <c r="K168" s="10"/>
      <c r="L168" s="10"/>
      <c r="M168" s="10"/>
      <c r="N168" s="10"/>
      <c r="O168" s="10"/>
      <c r="P168" s="10"/>
      <c r="Q168" s="10"/>
      <c r="R168" s="10"/>
      <c r="S168" s="10"/>
      <c r="T168" s="10"/>
      <c r="U168" s="10"/>
      <c r="V168" s="10"/>
      <c r="W168" s="191"/>
      <c r="X168" s="191"/>
      <c r="Y168" s="191"/>
      <c r="Z168" s="191"/>
      <c r="AA168" s="191"/>
      <c r="AB168" s="191"/>
    </row>
    <row xmlns:x14ac="http://schemas.microsoft.com/office/spreadsheetml/2009/9/ac" r="169" ht="15.75" x14ac:dyDescent="0.25">
      <c r="A169" s="192" t="s">
        <v>159</v>
      </c>
      <c r="B169" s="10">
        <v>2000</v>
      </c>
      <c r="C169" s="192" t="s">
        <v>18</v>
      </c>
      <c r="D169" s="10">
        <v>415766</v>
      </c>
      <c r="E169" s="10">
        <v>99.791307132664244</v>
      </c>
      <c r="F169" s="10"/>
      <c r="G169" s="10"/>
      <c r="H169" s="10"/>
      <c r="I169" s="10"/>
      <c r="J169" s="10">
        <v>100</v>
      </c>
      <c r="K169" s="10">
        <v>99.750926999130328</v>
      </c>
      <c r="L169" s="10"/>
      <c r="M169" s="10">
        <v>39.63775477346644</v>
      </c>
      <c r="N169" s="10"/>
      <c r="O169" s="10"/>
      <c r="P169" s="10">
        <v>60.36224522653356</v>
      </c>
      <c r="Q169" s="10"/>
      <c r="R169" s="10">
        <v>49.764968532928833</v>
      </c>
      <c r="S169" s="10"/>
      <c r="T169" s="10"/>
      <c r="U169" s="10">
        <v>50.235031467071167</v>
      </c>
      <c r="V169" s="10">
        <v>49.764968532928833</v>
      </c>
      <c r="W169" s="192"/>
      <c r="X169" s="192"/>
      <c r="Y169" s="192"/>
      <c r="Z169" s="192"/>
      <c r="AA169" s="192"/>
      <c r="AB169" s="192"/>
    </row>
    <row xmlns:x14ac="http://schemas.microsoft.com/office/spreadsheetml/2009/9/ac" r="170" ht="15.75" x14ac:dyDescent="0.25">
      <c r="A170" s="192" t="s">
        <v>159</v>
      </c>
      <c r="B170" s="10">
        <v>2001</v>
      </c>
      <c r="C170" s="192" t="s">
        <v>18</v>
      </c>
      <c r="D170" s="10">
        <v>425129</v>
      </c>
      <c r="E170" s="10">
        <v>99.791307132664244</v>
      </c>
      <c r="F170" s="10"/>
      <c r="G170" s="10"/>
      <c r="H170" s="10"/>
      <c r="I170" s="10"/>
      <c r="J170" s="10">
        <v>100</v>
      </c>
      <c r="K170" s="10">
        <v>99.750926999130328</v>
      </c>
      <c r="L170" s="10"/>
      <c r="M170" s="10">
        <v>39.63775477346644</v>
      </c>
      <c r="N170" s="10"/>
      <c r="O170" s="10"/>
      <c r="P170" s="10">
        <v>60.36224522653356</v>
      </c>
      <c r="Q170" s="10"/>
      <c r="R170" s="10">
        <v>49.764968532928833</v>
      </c>
      <c r="S170" s="10"/>
      <c r="T170" s="10"/>
      <c r="U170" s="10">
        <v>50.235031467071167</v>
      </c>
      <c r="V170" s="10">
        <v>49.764968532928833</v>
      </c>
      <c r="W170" s="192"/>
      <c r="X170" s="192"/>
      <c r="Y170" s="192"/>
      <c r="Z170" s="192"/>
      <c r="AA170" s="192"/>
      <c r="AB170" s="192"/>
    </row>
    <row xmlns:x14ac="http://schemas.microsoft.com/office/spreadsheetml/2009/9/ac" r="171" ht="15.75" x14ac:dyDescent="0.25">
      <c r="A171" s="192" t="s">
        <v>159</v>
      </c>
      <c r="B171" s="10">
        <v>2002</v>
      </c>
      <c r="C171" s="192" t="s">
        <v>18</v>
      </c>
      <c r="D171" s="10">
        <v>429206</v>
      </c>
      <c r="E171" s="10">
        <v>99.791307132664244</v>
      </c>
      <c r="F171" s="10"/>
      <c r="G171" s="10"/>
      <c r="H171" s="10"/>
      <c r="I171" s="10"/>
      <c r="J171" s="10">
        <v>100</v>
      </c>
      <c r="K171" s="10">
        <v>99.750926999130328</v>
      </c>
      <c r="L171" s="10"/>
      <c r="M171" s="10">
        <v>42.457336672806377</v>
      </c>
      <c r="N171" s="10"/>
      <c r="O171" s="10"/>
      <c r="P171" s="10">
        <v>57.542663327193623</v>
      </c>
      <c r="Q171" s="10"/>
      <c r="R171" s="10">
        <v>51.829269344167187</v>
      </c>
      <c r="S171" s="10"/>
      <c r="T171" s="10"/>
      <c r="U171" s="10">
        <v>48.170730655832813</v>
      </c>
      <c r="V171" s="10">
        <v>51.829269344167187</v>
      </c>
      <c r="W171" s="192"/>
      <c r="X171" s="192"/>
      <c r="Y171" s="192"/>
      <c r="Z171" s="192"/>
      <c r="AA171" s="192"/>
      <c r="AB171" s="192"/>
    </row>
    <row xmlns:x14ac="http://schemas.microsoft.com/office/spreadsheetml/2009/9/ac" r="172" ht="15.75" x14ac:dyDescent="0.25">
      <c r="A172" s="192" t="s">
        <v>159</v>
      </c>
      <c r="B172" s="10">
        <v>2003</v>
      </c>
      <c r="C172" s="192" t="s">
        <v>18</v>
      </c>
      <c r="D172" s="10">
        <v>425580</v>
      </c>
      <c r="E172" s="10">
        <v>99.791307132664244</v>
      </c>
      <c r="F172" s="10"/>
      <c r="G172" s="10"/>
      <c r="H172" s="10"/>
      <c r="I172" s="10"/>
      <c r="J172" s="10">
        <v>100</v>
      </c>
      <c r="K172" s="10">
        <v>99.750926999130328</v>
      </c>
      <c r="L172" s="10"/>
      <c r="M172" s="10">
        <v>45.276918572145412</v>
      </c>
      <c r="N172" s="10"/>
      <c r="O172" s="10"/>
      <c r="P172" s="10">
        <v>54.723081427854588</v>
      </c>
      <c r="Q172" s="10"/>
      <c r="R172" s="10">
        <v>53.893570155404632</v>
      </c>
      <c r="S172" s="10"/>
      <c r="T172" s="10"/>
      <c r="U172" s="10">
        <v>46.106429844595368</v>
      </c>
      <c r="V172" s="10">
        <v>53.893570155404632</v>
      </c>
      <c r="W172" s="192"/>
      <c r="X172" s="192"/>
      <c r="Y172" s="192"/>
      <c r="Z172" s="192"/>
      <c r="AA172" s="192"/>
      <c r="AB172" s="192"/>
    </row>
    <row xmlns:x14ac="http://schemas.microsoft.com/office/spreadsheetml/2009/9/ac" r="173" ht="15.75" x14ac:dyDescent="0.25">
      <c r="A173" s="192" t="s">
        <v>159</v>
      </c>
      <c r="B173" s="10">
        <v>2004</v>
      </c>
      <c r="C173" s="192" t="s">
        <v>18</v>
      </c>
      <c r="D173" s="10">
        <v>424819</v>
      </c>
      <c r="E173" s="10">
        <v>99.791307132664244</v>
      </c>
      <c r="F173" s="10"/>
      <c r="G173" s="10"/>
      <c r="H173" s="10"/>
      <c r="I173" s="10"/>
      <c r="J173" s="10">
        <v>100</v>
      </c>
      <c r="K173" s="10">
        <v>99.750926999130328</v>
      </c>
      <c r="L173" s="10"/>
      <c r="M173" s="10">
        <v>48.096500471485342</v>
      </c>
      <c r="N173" s="10"/>
      <c r="O173" s="10"/>
      <c r="P173" s="10">
        <v>51.903499528514658</v>
      </c>
      <c r="Q173" s="10"/>
      <c r="R173" s="10">
        <v>55.957870966642993</v>
      </c>
      <c r="S173" s="10"/>
      <c r="T173" s="10"/>
      <c r="U173" s="10">
        <v>44.042129033357007</v>
      </c>
      <c r="V173" s="10">
        <v>55.957870966642993</v>
      </c>
      <c r="W173" s="192"/>
      <c r="X173" s="192"/>
      <c r="Y173" s="192"/>
      <c r="Z173" s="192"/>
      <c r="AA173" s="192"/>
      <c r="AB173" s="192"/>
    </row>
    <row xmlns:x14ac="http://schemas.microsoft.com/office/spreadsheetml/2009/9/ac" r="174" ht="15.75" x14ac:dyDescent="0.25">
      <c r="A174" s="192" t="s">
        <v>159</v>
      </c>
      <c r="B174" s="10">
        <v>2005</v>
      </c>
      <c r="C174" s="192" t="s">
        <v>18</v>
      </c>
      <c r="D174" s="10">
        <v>426740</v>
      </c>
      <c r="E174" s="10">
        <v>99.791307132664244</v>
      </c>
      <c r="F174" s="10"/>
      <c r="G174" s="10"/>
      <c r="H174" s="10"/>
      <c r="I174" s="10"/>
      <c r="J174" s="10">
        <v>100</v>
      </c>
      <c r="K174" s="10">
        <v>99.750926999130328</v>
      </c>
      <c r="L174" s="10"/>
      <c r="M174" s="10">
        <v>50.916082370825279</v>
      </c>
      <c r="N174" s="10"/>
      <c r="O174" s="10"/>
      <c r="P174" s="10">
        <v>49.083917629174721</v>
      </c>
      <c r="Q174" s="10"/>
      <c r="R174" s="10">
        <v>58.02217177788043</v>
      </c>
      <c r="S174" s="10"/>
      <c r="T174" s="10"/>
      <c r="U174" s="10">
        <v>41.97782822211957</v>
      </c>
      <c r="V174" s="10">
        <v>58.02217177788043</v>
      </c>
      <c r="W174" s="192"/>
      <c r="X174" s="192"/>
      <c r="Y174" s="192"/>
      <c r="Z174" s="192"/>
      <c r="AA174" s="192"/>
      <c r="AB174" s="192"/>
    </row>
    <row xmlns:x14ac="http://schemas.microsoft.com/office/spreadsheetml/2009/9/ac" r="175" ht="15.75" x14ac:dyDescent="0.25">
      <c r="A175" s="192" t="s">
        <v>159</v>
      </c>
      <c r="B175" s="10">
        <v>2006</v>
      </c>
      <c r="C175" s="192" t="s">
        <v>18</v>
      </c>
      <c r="D175" s="10">
        <v>424413</v>
      </c>
      <c r="E175" s="10">
        <v>99.791307132664244</v>
      </c>
      <c r="F175" s="10"/>
      <c r="G175" s="10"/>
      <c r="H175" s="10"/>
      <c r="I175" s="10"/>
      <c r="J175" s="10">
        <v>100</v>
      </c>
      <c r="K175" s="10">
        <v>99.750926999130328</v>
      </c>
      <c r="L175" s="10"/>
      <c r="M175" s="10">
        <v>53.735664270164307</v>
      </c>
      <c r="N175" s="10"/>
      <c r="O175" s="10"/>
      <c r="P175" s="10">
        <v>46.264335729835693</v>
      </c>
      <c r="Q175" s="10"/>
      <c r="R175" s="10">
        <v>60.086472589118777</v>
      </c>
      <c r="S175" s="10"/>
      <c r="T175" s="10"/>
      <c r="U175" s="10">
        <v>39.913527410881223</v>
      </c>
      <c r="V175" s="10">
        <v>60.086472589118777</v>
      </c>
      <c r="W175" s="192"/>
      <c r="X175" s="192"/>
      <c r="Y175" s="192"/>
      <c r="Z175" s="192"/>
      <c r="AA175" s="192"/>
      <c r="AB175" s="192"/>
    </row>
    <row xmlns:x14ac="http://schemas.microsoft.com/office/spreadsheetml/2009/9/ac" r="176" ht="15.75" x14ac:dyDescent="0.25">
      <c r="A176" s="192" t="s">
        <v>159</v>
      </c>
      <c r="B176" s="10">
        <v>2007</v>
      </c>
      <c r="C176" s="192" t="s">
        <v>18</v>
      </c>
      <c r="D176" s="10">
        <v>421503</v>
      </c>
      <c r="E176" s="10">
        <v>99.791307132664244</v>
      </c>
      <c r="F176" s="10"/>
      <c r="G176" s="10"/>
      <c r="H176" s="10"/>
      <c r="I176" s="10"/>
      <c r="J176" s="10">
        <v>100</v>
      </c>
      <c r="K176" s="10">
        <v>99.750926999130328</v>
      </c>
      <c r="L176" s="10"/>
      <c r="M176" s="10">
        <v>56.555246169504237</v>
      </c>
      <c r="N176" s="10"/>
      <c r="O176" s="10"/>
      <c r="P176" s="10">
        <v>43.444753830495763</v>
      </c>
      <c r="Q176" s="10"/>
      <c r="R176" s="10">
        <v>62.150773400356229</v>
      </c>
      <c r="S176" s="10"/>
      <c r="T176" s="10"/>
      <c r="U176" s="10">
        <v>37.849226599643771</v>
      </c>
      <c r="V176" s="10">
        <v>62.150773400356229</v>
      </c>
      <c r="W176" s="192"/>
      <c r="X176" s="192"/>
      <c r="Y176" s="192"/>
      <c r="Z176" s="192"/>
      <c r="AA176" s="192"/>
      <c r="AB176" s="192"/>
    </row>
    <row xmlns:x14ac="http://schemas.microsoft.com/office/spreadsheetml/2009/9/ac" r="177" ht="15.75" x14ac:dyDescent="0.25">
      <c r="A177" s="192" t="s">
        <v>159</v>
      </c>
      <c r="B177" s="10">
        <v>2008</v>
      </c>
      <c r="C177" s="192" t="s">
        <v>18</v>
      </c>
      <c r="D177" s="10">
        <v>420901</v>
      </c>
      <c r="E177" s="10">
        <v>99.791307132664244</v>
      </c>
      <c r="F177" s="10">
        <v>93.299482972332783</v>
      </c>
      <c r="G177" s="10"/>
      <c r="H177" s="10"/>
      <c r="I177" s="10">
        <v>6.7005170276672166</v>
      </c>
      <c r="J177" s="10">
        <v>93.299482972332783</v>
      </c>
      <c r="K177" s="10">
        <v>99.750926999130328</v>
      </c>
      <c r="L177" s="10">
        <v>97.613358354176228</v>
      </c>
      <c r="M177" s="10">
        <v>59.374828068844181</v>
      </c>
      <c r="N177" s="10">
        <v>38.238530285332047</v>
      </c>
      <c r="O177" s="10">
        <v>2.3866416458237718</v>
      </c>
      <c r="P177" s="10">
        <v>0</v>
      </c>
      <c r="Q177" s="10">
        <v>90.250461208409149</v>
      </c>
      <c r="R177" s="10">
        <v>64.215074211594583</v>
      </c>
      <c r="S177" s="10"/>
      <c r="T177" s="10"/>
      <c r="U177" s="10">
        <v>35.784925788405417</v>
      </c>
      <c r="V177" s="10">
        <v>64.215074211594583</v>
      </c>
      <c r="W177" s="192"/>
      <c r="X177" s="192"/>
      <c r="Y177" s="192"/>
      <c r="Z177" s="192"/>
      <c r="AA177" s="192"/>
      <c r="AB177" s="192"/>
    </row>
    <row xmlns:x14ac="http://schemas.microsoft.com/office/spreadsheetml/2009/9/ac" r="178" ht="15.75" x14ac:dyDescent="0.25">
      <c r="A178" s="192" t="s">
        <v>159</v>
      </c>
      <c r="B178" s="10">
        <v>2009</v>
      </c>
      <c r="C178" s="192" t="s">
        <v>18</v>
      </c>
      <c r="D178" s="10">
        <v>419088</v>
      </c>
      <c r="E178" s="10">
        <v>99.791307132664244</v>
      </c>
      <c r="F178" s="10">
        <v>93.299482972332783</v>
      </c>
      <c r="G178" s="10"/>
      <c r="H178" s="10"/>
      <c r="I178" s="10">
        <v>6.7005170276672166</v>
      </c>
      <c r="J178" s="10">
        <v>93.299482972332783</v>
      </c>
      <c r="K178" s="10">
        <v>99.750926999130328</v>
      </c>
      <c r="L178" s="10">
        <v>97.613358354176228</v>
      </c>
      <c r="M178" s="10">
        <v>62.194409968183209</v>
      </c>
      <c r="N178" s="10">
        <v>35.418948385993019</v>
      </c>
      <c r="O178" s="10">
        <v>2.3866416458237718</v>
      </c>
      <c r="P178" s="10">
        <v>0</v>
      </c>
      <c r="Q178" s="10">
        <v>90.250461208409149</v>
      </c>
      <c r="R178" s="10">
        <v>66.279375022832028</v>
      </c>
      <c r="S178" s="10"/>
      <c r="T178" s="10"/>
      <c r="U178" s="10">
        <v>33.720624977167972</v>
      </c>
      <c r="V178" s="10">
        <v>66.279375022832028</v>
      </c>
      <c r="W178" s="192"/>
      <c r="X178" s="192"/>
      <c r="Y178" s="192"/>
      <c r="Z178" s="192"/>
      <c r="AA178" s="192"/>
      <c r="AB178" s="192"/>
    </row>
    <row xmlns:x14ac="http://schemas.microsoft.com/office/spreadsheetml/2009/9/ac" r="179" ht="15.75" x14ac:dyDescent="0.25">
      <c r="A179" s="192" t="s">
        <v>159</v>
      </c>
      <c r="B179" s="10">
        <v>2010</v>
      </c>
      <c r="C179" s="192" t="s">
        <v>18</v>
      </c>
      <c r="D179" s="10">
        <v>413877</v>
      </c>
      <c r="E179" s="10">
        <v>99.791307132664244</v>
      </c>
      <c r="F179" s="10">
        <v>93.299482972332783</v>
      </c>
      <c r="G179" s="10">
        <v>75.648647308922946</v>
      </c>
      <c r="H179" s="10">
        <v>17.65083566340984</v>
      </c>
      <c r="I179" s="10">
        <v>6.7005170276672166</v>
      </c>
      <c r="J179" s="10">
        <v>0</v>
      </c>
      <c r="K179" s="10">
        <v>99.750926999130328</v>
      </c>
      <c r="L179" s="10">
        <v>97.613358354176228</v>
      </c>
      <c r="M179" s="10">
        <v>65.013991867523146</v>
      </c>
      <c r="N179" s="10">
        <v>32.599366486653082</v>
      </c>
      <c r="O179" s="10">
        <v>2.3866416458237718</v>
      </c>
      <c r="P179" s="10">
        <v>0</v>
      </c>
      <c r="Q179" s="10">
        <v>90.250461208409149</v>
      </c>
      <c r="R179" s="10">
        <v>68.343675834070382</v>
      </c>
      <c r="S179" s="10">
        <v>68.343675834070382</v>
      </c>
      <c r="T179" s="10">
        <v>0</v>
      </c>
      <c r="U179" s="10">
        <v>31.656324165929622</v>
      </c>
      <c r="V179" s="10">
        <v>0</v>
      </c>
      <c r="W179" s="192"/>
      <c r="X179" s="192"/>
      <c r="Y179" s="192"/>
      <c r="Z179" s="192"/>
      <c r="AA179" s="192"/>
      <c r="AB179" s="192"/>
    </row>
    <row xmlns:x14ac="http://schemas.microsoft.com/office/spreadsheetml/2009/9/ac" r="180" ht="15.75" x14ac:dyDescent="0.25">
      <c r="A180" s="192" t="s">
        <v>159</v>
      </c>
      <c r="B180" s="10">
        <v>2011</v>
      </c>
      <c r="C180" s="192" t="s">
        <v>18</v>
      </c>
      <c r="D180" s="10">
        <v>409494</v>
      </c>
      <c r="E180" s="10">
        <v>99.791307132664244</v>
      </c>
      <c r="F180" s="10">
        <v>93.299482972332783</v>
      </c>
      <c r="G180" s="10">
        <v>75.648647308922946</v>
      </c>
      <c r="H180" s="10">
        <v>17.65083566340984</v>
      </c>
      <c r="I180" s="10">
        <v>6.7005170276672166</v>
      </c>
      <c r="J180" s="10">
        <v>0</v>
      </c>
      <c r="K180" s="10">
        <v>99.750926999130328</v>
      </c>
      <c r="L180" s="10">
        <v>97.613358354176228</v>
      </c>
      <c r="M180" s="10">
        <v>67.833573766863083</v>
      </c>
      <c r="N180" s="10">
        <v>29.779784587313149</v>
      </c>
      <c r="O180" s="10">
        <v>2.3866416458237718</v>
      </c>
      <c r="P180" s="10">
        <v>0</v>
      </c>
      <c r="Q180" s="10">
        <v>90.250461208409149</v>
      </c>
      <c r="R180" s="10">
        <v>70.407976645307826</v>
      </c>
      <c r="S180" s="10">
        <v>70.407976645307826</v>
      </c>
      <c r="T180" s="10">
        <v>0</v>
      </c>
      <c r="U180" s="10">
        <v>29.59202335469217</v>
      </c>
      <c r="V180" s="10">
        <v>0</v>
      </c>
      <c r="W180" s="192"/>
      <c r="X180" s="192"/>
      <c r="Y180" s="192"/>
      <c r="Z180" s="192"/>
      <c r="AA180" s="192"/>
      <c r="AB180" s="192"/>
    </row>
    <row xmlns:x14ac="http://schemas.microsoft.com/office/spreadsheetml/2009/9/ac" r="181" ht="15.75" x14ac:dyDescent="0.25">
      <c r="A181" s="192" t="s">
        <v>159</v>
      </c>
      <c r="B181" s="10">
        <v>2012</v>
      </c>
      <c r="C181" s="192" t="s">
        <v>18</v>
      </c>
      <c r="D181" s="10">
        <v>406620</v>
      </c>
      <c r="E181" s="10">
        <v>99.791307132664244</v>
      </c>
      <c r="F181" s="10">
        <v>93.299482972332783</v>
      </c>
      <c r="G181" s="10">
        <v>75.648647308922946</v>
      </c>
      <c r="H181" s="10">
        <v>17.65083566340984</v>
      </c>
      <c r="I181" s="10">
        <v>6.7005170276672166</v>
      </c>
      <c r="J181" s="10">
        <v>0</v>
      </c>
      <c r="K181" s="10">
        <v>99.750926999130328</v>
      </c>
      <c r="L181" s="10">
        <v>97.613358354176228</v>
      </c>
      <c r="M181" s="10">
        <v>70.65315566620211</v>
      </c>
      <c r="N181" s="10">
        <v>26.960202687974121</v>
      </c>
      <c r="O181" s="10">
        <v>2.3866416458237718</v>
      </c>
      <c r="P181" s="10">
        <v>0</v>
      </c>
      <c r="Q181" s="10">
        <v>90.250461208409149</v>
      </c>
      <c r="R181" s="10">
        <v>72.47227745654618</v>
      </c>
      <c r="S181" s="10">
        <v>72.47227745654618</v>
      </c>
      <c r="T181" s="10">
        <v>0</v>
      </c>
      <c r="U181" s="10">
        <v>27.52772254345382</v>
      </c>
      <c r="V181" s="10">
        <v>0</v>
      </c>
      <c r="W181" s="192"/>
      <c r="X181" s="192"/>
      <c r="Y181" s="192"/>
      <c r="Z181" s="192"/>
      <c r="AA181" s="192"/>
      <c r="AB181" s="192"/>
    </row>
    <row xmlns:x14ac="http://schemas.microsoft.com/office/spreadsheetml/2009/9/ac" r="182" ht="15.75" x14ac:dyDescent="0.25">
      <c r="A182" s="192" t="s">
        <v>159</v>
      </c>
      <c r="B182" s="10">
        <v>2013</v>
      </c>
      <c r="C182" s="192" t="s">
        <v>18</v>
      </c>
      <c r="D182" s="10">
        <v>402974</v>
      </c>
      <c r="E182" s="10">
        <v>99.813613785863168</v>
      </c>
      <c r="F182" s="10">
        <v>93.433219159606779</v>
      </c>
      <c r="G182" s="10">
        <v>75.648647308922946</v>
      </c>
      <c r="H182" s="10">
        <v>17.784571850683829</v>
      </c>
      <c r="I182" s="10">
        <v>6.5667808403932213</v>
      </c>
      <c r="J182" s="10">
        <v>0</v>
      </c>
      <c r="K182" s="10">
        <v>99.777912698335143</v>
      </c>
      <c r="L182" s="10">
        <v>97.469388399938566</v>
      </c>
      <c r="M182" s="10">
        <v>73.472737565542047</v>
      </c>
      <c r="N182" s="10">
        <v>23.996650834396519</v>
      </c>
      <c r="O182" s="10">
        <v>2.5306116000614338</v>
      </c>
      <c r="P182" s="10">
        <v>0</v>
      </c>
      <c r="Q182" s="10">
        <v>90.361372437510909</v>
      </c>
      <c r="R182" s="10">
        <v>74.536578267783625</v>
      </c>
      <c r="S182" s="10">
        <v>74.536578267783625</v>
      </c>
      <c r="T182" s="10">
        <v>0</v>
      </c>
      <c r="U182" s="10">
        <v>25.463421732216371</v>
      </c>
      <c r="V182" s="10">
        <v>0</v>
      </c>
      <c r="W182" s="192"/>
      <c r="X182" s="192"/>
      <c r="Y182" s="192"/>
      <c r="Z182" s="192"/>
      <c r="AA182" s="192"/>
      <c r="AB182" s="192"/>
    </row>
    <row xmlns:x14ac="http://schemas.microsoft.com/office/spreadsheetml/2009/9/ac" r="183" ht="15.75" x14ac:dyDescent="0.25">
      <c r="A183" s="192" t="s">
        <v>159</v>
      </c>
      <c r="B183" s="10">
        <v>2014</v>
      </c>
      <c r="C183" s="192" t="s">
        <v>18</v>
      </c>
      <c r="D183" s="10">
        <v>397955</v>
      </c>
      <c r="E183" s="10">
        <v>99.835920439062079</v>
      </c>
      <c r="F183" s="10">
        <v>93.566955346880718</v>
      </c>
      <c r="G183" s="10">
        <v>75.648647308922946</v>
      </c>
      <c r="H183" s="10">
        <v>17.918308037957772</v>
      </c>
      <c r="I183" s="10">
        <v>6.433044653119282</v>
      </c>
      <c r="J183" s="10">
        <v>0</v>
      </c>
      <c r="K183" s="10">
        <v>99.804898397539972</v>
      </c>
      <c r="L183" s="10">
        <v>97.325418445700905</v>
      </c>
      <c r="M183" s="10">
        <v>76.292319464881984</v>
      </c>
      <c r="N183" s="10">
        <v>21.03309898081892</v>
      </c>
      <c r="O183" s="10">
        <v>2.6745815542990949</v>
      </c>
      <c r="P183" s="10">
        <v>0</v>
      </c>
      <c r="Q183" s="10">
        <v>90.472283666612668</v>
      </c>
      <c r="R183" s="10">
        <v>76.600879079021979</v>
      </c>
      <c r="S183" s="10">
        <v>75.125443797689513</v>
      </c>
      <c r="T183" s="10">
        <v>1.475435281332466</v>
      </c>
      <c r="U183" s="10">
        <v>23.399120920978021</v>
      </c>
      <c r="V183" s="10">
        <v>0</v>
      </c>
      <c r="W183" s="192"/>
      <c r="X183" s="192"/>
      <c r="Y183" s="192"/>
      <c r="Z183" s="192"/>
      <c r="AA183" s="192"/>
      <c r="AB183" s="192"/>
    </row>
    <row xmlns:x14ac="http://schemas.microsoft.com/office/spreadsheetml/2009/9/ac" r="184" ht="15.75" x14ac:dyDescent="0.25">
      <c r="A184" s="192" t="s">
        <v>159</v>
      </c>
      <c r="B184" s="10">
        <v>2015</v>
      </c>
      <c r="C184" s="192" t="s">
        <v>18</v>
      </c>
      <c r="D184" s="10">
        <v>390321</v>
      </c>
      <c r="E184" s="10">
        <v>99.858227092260989</v>
      </c>
      <c r="F184" s="10">
        <v>93.700691534154657</v>
      </c>
      <c r="G184" s="10">
        <v>75.648647308922946</v>
      </c>
      <c r="H184" s="10">
        <v>18.052044225231711</v>
      </c>
      <c r="I184" s="10">
        <v>6.2993084658453427</v>
      </c>
      <c r="J184" s="10">
        <v>0</v>
      </c>
      <c r="K184" s="10">
        <v>99.831884096744801</v>
      </c>
      <c r="L184" s="10">
        <v>97.1814484914633</v>
      </c>
      <c r="M184" s="10">
        <v>79.111901364221012</v>
      </c>
      <c r="N184" s="10">
        <v>18.069547127242291</v>
      </c>
      <c r="O184" s="10">
        <v>2.8185515085367001</v>
      </c>
      <c r="P184" s="10">
        <v>0</v>
      </c>
      <c r="Q184" s="10">
        <v>90.583194895714428</v>
      </c>
      <c r="R184" s="10">
        <v>78.665179890259424</v>
      </c>
      <c r="S184" s="10">
        <v>77.125773186030074</v>
      </c>
      <c r="T184" s="10">
        <v>1.53940670422935</v>
      </c>
      <c r="U184" s="10">
        <v>21.33482010974058</v>
      </c>
      <c r="V184" s="10">
        <v>0</v>
      </c>
      <c r="W184" s="192"/>
      <c r="X184" s="192"/>
      <c r="Y184" s="192"/>
      <c r="Z184" s="192"/>
      <c r="AA184" s="192"/>
      <c r="AB184" s="192"/>
    </row>
    <row xmlns:x14ac="http://schemas.microsoft.com/office/spreadsheetml/2009/9/ac" r="185" ht="15.75" x14ac:dyDescent="0.25">
      <c r="A185" s="192" t="s">
        <v>159</v>
      </c>
      <c r="B185" s="10">
        <v>2016</v>
      </c>
      <c r="C185" s="192" t="s">
        <v>18</v>
      </c>
      <c r="D185" s="10">
        <v>385730</v>
      </c>
      <c r="E185" s="10">
        <v>99.880533745459914</v>
      </c>
      <c r="F185" s="10">
        <v>93.834427721428654</v>
      </c>
      <c r="G185" s="10">
        <v>75.648647308922946</v>
      </c>
      <c r="H185" s="10">
        <v>18.185780412505711</v>
      </c>
      <c r="I185" s="10">
        <v>6.1655722785713456</v>
      </c>
      <c r="J185" s="10">
        <v>0</v>
      </c>
      <c r="K185" s="10">
        <v>99.858869795949616</v>
      </c>
      <c r="L185" s="10">
        <v>97.037478537225638</v>
      </c>
      <c r="M185" s="10">
        <v>81.931483263560949</v>
      </c>
      <c r="N185" s="10">
        <v>15.105995273664689</v>
      </c>
      <c r="O185" s="10">
        <v>2.9625214627743621</v>
      </c>
      <c r="P185" s="10">
        <v>0</v>
      </c>
      <c r="Q185" s="10">
        <v>90.694106124816216</v>
      </c>
      <c r="R185" s="10">
        <v>80.729480701497778</v>
      </c>
      <c r="S185" s="10">
        <v>79.126102574371089</v>
      </c>
      <c r="T185" s="10">
        <v>1.6033781271266889</v>
      </c>
      <c r="U185" s="10">
        <v>19.270519298502219</v>
      </c>
      <c r="V185" s="10">
        <v>0</v>
      </c>
      <c r="W185" s="192"/>
      <c r="X185" s="192"/>
      <c r="Y185" s="192"/>
      <c r="Z185" s="192"/>
      <c r="AA185" s="192"/>
      <c r="AB185" s="192"/>
    </row>
    <row xmlns:x14ac="http://schemas.microsoft.com/office/spreadsheetml/2009/9/ac" r="186" ht="15.75" x14ac:dyDescent="0.25">
      <c r="A186" s="192" t="s">
        <v>159</v>
      </c>
      <c r="B186" s="10">
        <v>2017</v>
      </c>
      <c r="C186" s="192" t="s">
        <v>18</v>
      </c>
      <c r="D186" s="10">
        <v>377529</v>
      </c>
      <c r="E186" s="10">
        <v>99.902840398658839</v>
      </c>
      <c r="F186" s="10">
        <v>93.968163908702593</v>
      </c>
      <c r="G186" s="10">
        <v>75.648647308922946</v>
      </c>
      <c r="H186" s="10">
        <v>18.31951659977965</v>
      </c>
      <c r="I186" s="10">
        <v>6.0318360912974072</v>
      </c>
      <c r="J186" s="10">
        <v>0</v>
      </c>
      <c r="K186" s="10">
        <v>99.885855495154431</v>
      </c>
      <c r="L186" s="10">
        <v>96.893508582987977</v>
      </c>
      <c r="M186" s="10">
        <v>84.751065162900886</v>
      </c>
      <c r="N186" s="10">
        <v>12.142443420087091</v>
      </c>
      <c r="O186" s="10">
        <v>3.1064914170120228</v>
      </c>
      <c r="P186" s="10">
        <v>0</v>
      </c>
      <c r="Q186" s="10">
        <v>90.805017353917975</v>
      </c>
      <c r="R186" s="10">
        <v>82.793781512736132</v>
      </c>
      <c r="S186" s="10">
        <v>81.126431962712104</v>
      </c>
      <c r="T186" s="10">
        <v>1.6673495500240281</v>
      </c>
      <c r="U186" s="10">
        <v>17.206218487263872</v>
      </c>
      <c r="V186" s="10">
        <v>0</v>
      </c>
      <c r="W186" s="192"/>
      <c r="X186" s="192"/>
      <c r="Y186" s="192"/>
      <c r="Z186" s="192"/>
      <c r="AA186" s="192"/>
      <c r="AB186" s="192"/>
    </row>
    <row xmlns:x14ac="http://schemas.microsoft.com/office/spreadsheetml/2009/9/ac" r="187" ht="15.75" x14ac:dyDescent="0.25">
      <c r="A187" s="192" t="s">
        <v>159</v>
      </c>
      <c r="B187" s="10">
        <v>2018</v>
      </c>
      <c r="C187" s="192" t="s">
        <v>18</v>
      </c>
      <c r="D187" s="10">
        <v>371020</v>
      </c>
      <c r="E187" s="10">
        <v>99.925147051857749</v>
      </c>
      <c r="F187" s="10">
        <v>94.101900095976589</v>
      </c>
      <c r="G187" s="10">
        <v>75.648647308922946</v>
      </c>
      <c r="H187" s="10">
        <v>18.453252787053639</v>
      </c>
      <c r="I187" s="10">
        <v>5.898099904023411</v>
      </c>
      <c r="J187" s="10">
        <v>0</v>
      </c>
      <c r="K187" s="10">
        <v>99.91284119435926</v>
      </c>
      <c r="L187" s="10">
        <v>96.749538628750315</v>
      </c>
      <c r="M187" s="10">
        <v>87.570647062239914</v>
      </c>
      <c r="N187" s="10">
        <v>9.1788915665104014</v>
      </c>
      <c r="O187" s="10">
        <v>3.2504613712496848</v>
      </c>
      <c r="P187" s="10">
        <v>0</v>
      </c>
      <c r="Q187" s="10">
        <v>90.915928583019735</v>
      </c>
      <c r="R187" s="10">
        <v>84.858082323973576</v>
      </c>
      <c r="S187" s="10">
        <v>83.126761351052664</v>
      </c>
      <c r="T187" s="10">
        <v>1.731320972920912</v>
      </c>
      <c r="U187" s="10">
        <v>15.14191767602642</v>
      </c>
      <c r="V187" s="10">
        <v>0</v>
      </c>
      <c r="W187" s="192"/>
      <c r="X187" s="192"/>
      <c r="Y187" s="192"/>
      <c r="Z187" s="192"/>
      <c r="AA187" s="192"/>
      <c r="AB187" s="192"/>
    </row>
    <row xmlns:x14ac="http://schemas.microsoft.com/office/spreadsheetml/2009/9/ac" r="188" ht="15.75" x14ac:dyDescent="0.25">
      <c r="A188" s="192" t="s">
        <v>159</v>
      </c>
      <c r="B188" s="10">
        <v>2019</v>
      </c>
      <c r="C188" s="192" t="s">
        <v>18</v>
      </c>
      <c r="D188" s="10">
        <v>368070</v>
      </c>
      <c r="E188" s="10">
        <v>99.947453705056674</v>
      </c>
      <c r="F188" s="10">
        <v>94.235636283250528</v>
      </c>
      <c r="G188" s="10">
        <v>75.648647308922946</v>
      </c>
      <c r="H188" s="10">
        <v>18.586988974327578</v>
      </c>
      <c r="I188" s="10">
        <v>5.7643637167494717</v>
      </c>
      <c r="J188" s="10">
        <v>0</v>
      </c>
      <c r="K188" s="10">
        <v>99.939826893564089</v>
      </c>
      <c r="L188" s="10">
        <v>96.60556867451271</v>
      </c>
      <c r="M188" s="10">
        <v>90.390228961579851</v>
      </c>
      <c r="N188" s="10">
        <v>6.2153397129328596</v>
      </c>
      <c r="O188" s="10">
        <v>3.39443132548729</v>
      </c>
      <c r="P188" s="10">
        <v>0</v>
      </c>
      <c r="Q188" s="10">
        <v>91.026839812121494</v>
      </c>
      <c r="R188" s="10">
        <v>86.92238313521193</v>
      </c>
      <c r="S188" s="10">
        <v>85.12709073939368</v>
      </c>
      <c r="T188" s="10">
        <v>1.795292395818251</v>
      </c>
      <c r="U188" s="10">
        <v>13.07761686478807</v>
      </c>
      <c r="V188" s="10">
        <v>0</v>
      </c>
      <c r="W188" s="192"/>
      <c r="X188" s="192"/>
      <c r="Y188" s="192"/>
      <c r="Z188" s="192"/>
      <c r="AA188" s="192"/>
      <c r="AB188" s="192"/>
    </row>
    <row xmlns:x14ac="http://schemas.microsoft.com/office/spreadsheetml/2009/9/ac" r="189" ht="15.75" x14ac:dyDescent="0.25">
      <c r="A189" s="192" t="s">
        <v>159</v>
      </c>
      <c r="B189" s="10">
        <v>2020</v>
      </c>
      <c r="C189" s="192" t="s">
        <v>18</v>
      </c>
      <c r="D189" s="10">
        <v>371838</v>
      </c>
      <c r="E189" s="10">
        <v>99.969760358255598</v>
      </c>
      <c r="F189" s="10">
        <v>94.369372470524524</v>
      </c>
      <c r="G189" s="10">
        <v>75.648647308922946</v>
      </c>
      <c r="H189" s="10">
        <v>18.720725161601582</v>
      </c>
      <c r="I189" s="10">
        <v>5.6306275294754764</v>
      </c>
      <c r="J189" s="10">
        <v>0</v>
      </c>
      <c r="K189" s="10">
        <v>99.966812592768903</v>
      </c>
      <c r="L189" s="10">
        <v>96.461598720275049</v>
      </c>
      <c r="M189" s="10">
        <v>93.209810860919788</v>
      </c>
      <c r="N189" s="10">
        <v>3.2517878593552609</v>
      </c>
      <c r="O189" s="10">
        <v>3.5384012797249511</v>
      </c>
      <c r="P189" s="10">
        <v>0</v>
      </c>
      <c r="Q189" s="10">
        <v>91.137751041223282</v>
      </c>
      <c r="R189" s="10">
        <v>88.986683946449375</v>
      </c>
      <c r="S189" s="10">
        <v>87.127420127734695</v>
      </c>
      <c r="T189" s="10">
        <v>1.8592638187146799</v>
      </c>
      <c r="U189" s="10">
        <v>11.01331605355062</v>
      </c>
      <c r="V189" s="10">
        <v>0</v>
      </c>
      <c r="W189" s="192"/>
      <c r="X189" s="192"/>
      <c r="Y189" s="192"/>
      <c r="Z189" s="192"/>
      <c r="AA189" s="192"/>
      <c r="AB189" s="192"/>
    </row>
    <row xmlns:x14ac="http://schemas.microsoft.com/office/spreadsheetml/2009/9/ac" r="190" ht="15.75" x14ac:dyDescent="0.25">
      <c r="A190" s="192" t="s">
        <v>159</v>
      </c>
      <c r="B190" s="10">
        <v>2021</v>
      </c>
      <c r="C190" s="192" t="s">
        <v>18</v>
      </c>
      <c r="D190" s="10">
        <v>374121</v>
      </c>
      <c r="E190" s="10">
        <v>99.992067011454509</v>
      </c>
      <c r="F190" s="10">
        <v>94.503108657798464</v>
      </c>
      <c r="G190" s="10">
        <v>75.648647308922946</v>
      </c>
      <c r="H190" s="10">
        <v>18.854461348875521</v>
      </c>
      <c r="I190" s="10">
        <v>5.4968913422015362</v>
      </c>
      <c r="J190" s="10">
        <v>0</v>
      </c>
      <c r="K190" s="10">
        <v>99.993798291973718</v>
      </c>
      <c r="L190" s="10">
        <v>96.317628766037387</v>
      </c>
      <c r="M190" s="10">
        <v>96.029392760258816</v>
      </c>
      <c r="N190" s="10">
        <v>0.28823600577857178</v>
      </c>
      <c r="O190" s="10">
        <v>3.6823712339626131</v>
      </c>
      <c r="P190" s="10">
        <v>0</v>
      </c>
      <c r="Q190" s="10">
        <v>91.248662270325042</v>
      </c>
      <c r="R190" s="10">
        <v>91.050984757687729</v>
      </c>
      <c r="S190" s="10">
        <v>89.12774951607571</v>
      </c>
      <c r="T190" s="10">
        <v>1.9232352416120191</v>
      </c>
      <c r="U190" s="10">
        <v>8.9490152423122709</v>
      </c>
      <c r="V190" s="10">
        <v>0</v>
      </c>
      <c r="W190" s="192"/>
      <c r="X190" s="192"/>
      <c r="Y190" s="192"/>
      <c r="Z190" s="192"/>
      <c r="AA190" s="192"/>
      <c r="AB190" s="192"/>
    </row>
    <row xmlns:x14ac="http://schemas.microsoft.com/office/spreadsheetml/2009/9/ac" r="191" ht="15.75" x14ac:dyDescent="0.25">
      <c r="A191" s="192" t="s">
        <v>159</v>
      </c>
      <c r="B191" s="10">
        <v>2022</v>
      </c>
      <c r="C191" s="192" t="s">
        <v>18</v>
      </c>
      <c r="D191" s="10">
        <v>376255</v>
      </c>
      <c r="E191" s="10">
        <v>100</v>
      </c>
      <c r="F191" s="10">
        <v>94.636844845072403</v>
      </c>
      <c r="G191" s="10">
        <v>75.648647308922946</v>
      </c>
      <c r="H191" s="10">
        <v>18.98819753614946</v>
      </c>
      <c r="I191" s="10">
        <v>5.3631551549275969</v>
      </c>
      <c r="J191" s="10">
        <v>0</v>
      </c>
      <c r="K191" s="10">
        <v>100</v>
      </c>
      <c r="L191" s="10">
        <v>96.173658811799783</v>
      </c>
      <c r="M191" s="10">
        <v>96.173658811799783</v>
      </c>
      <c r="N191" s="10">
        <v>0</v>
      </c>
      <c r="O191" s="10">
        <v>3.826341188200217</v>
      </c>
      <c r="P191" s="10">
        <v>0</v>
      </c>
      <c r="Q191" s="10">
        <v>93.115285568925174</v>
      </c>
      <c r="R191" s="10">
        <v>93.115285568925174</v>
      </c>
      <c r="S191" s="10">
        <v>91.12807890441627</v>
      </c>
      <c r="T191" s="10">
        <v>1.987206664508903</v>
      </c>
      <c r="U191" s="10">
        <v>6.8847144310748263</v>
      </c>
      <c r="V191" s="10">
        <v>0</v>
      </c>
      <c r="W191" s="192"/>
      <c r="X191" s="192"/>
      <c r="Y191" s="192"/>
      <c r="Z191" s="192"/>
      <c r="AA191" s="192"/>
      <c r="AB191" s="192"/>
    </row>
    <row xmlns:x14ac="http://schemas.microsoft.com/office/spreadsheetml/2009/9/ac" r="192" ht="15.75" x14ac:dyDescent="0.25">
      <c r="A192" s="192" t="s">
        <v>159</v>
      </c>
      <c r="B192" s="10">
        <v>2023</v>
      </c>
      <c r="C192" s="192" t="s">
        <v>18</v>
      </c>
      <c r="D192" s="10">
        <v>371577</v>
      </c>
      <c r="E192" s="10">
        <v>100</v>
      </c>
      <c r="F192" s="10">
        <v>94.770581032346399</v>
      </c>
      <c r="G192" s="10">
        <v>75.648647308922946</v>
      </c>
      <c r="H192" s="10">
        <v>19.121933723423449</v>
      </c>
      <c r="I192" s="10">
        <v>5.2294189676536007</v>
      </c>
      <c r="J192" s="10">
        <v>0</v>
      </c>
      <c r="K192" s="10">
        <v>100</v>
      </c>
      <c r="L192" s="10">
        <v>96.029688857562121</v>
      </c>
      <c r="M192" s="10">
        <v>96.029688857562121</v>
      </c>
      <c r="N192" s="10">
        <v>0</v>
      </c>
      <c r="O192" s="10">
        <v>3.970311142437879</v>
      </c>
      <c r="P192" s="10">
        <v>0</v>
      </c>
      <c r="Q192" s="10">
        <v>93.115285568925174</v>
      </c>
      <c r="R192" s="10">
        <v>93.115285568925174</v>
      </c>
      <c r="S192" s="10">
        <v>91.12807890441627</v>
      </c>
      <c r="T192" s="10">
        <v>1.987206664508903</v>
      </c>
      <c r="U192" s="10">
        <v>6.8847144310748263</v>
      </c>
      <c r="V192" s="10">
        <v>0</v>
      </c>
      <c r="W192" s="192"/>
      <c r="X192" s="192"/>
      <c r="Y192" s="192"/>
      <c r="Z192" s="192"/>
      <c r="AA192" s="192"/>
      <c r="AB192" s="192"/>
    </row>
    <row xmlns:x14ac="http://schemas.microsoft.com/office/spreadsheetml/2009/9/ac" r="193" ht="15.75" x14ac:dyDescent="0.25">
      <c r="A193" s="192" t="s">
        <v>159</v>
      </c>
      <c r="B193" s="10">
        <v>2024</v>
      </c>
      <c r="C193" s="192" t="s">
        <v>18</v>
      </c>
      <c r="D193" s="10"/>
      <c r="E193" s="10"/>
      <c r="F193" s="10"/>
      <c r="G193" s="10"/>
      <c r="H193" s="10"/>
      <c r="I193" s="10"/>
      <c r="J193" s="10"/>
      <c r="K193" s="10"/>
      <c r="L193" s="10"/>
      <c r="M193" s="10"/>
      <c r="N193" s="10"/>
      <c r="O193" s="10"/>
      <c r="P193" s="10"/>
      <c r="Q193" s="10"/>
      <c r="R193" s="10"/>
      <c r="S193" s="10"/>
      <c r="T193" s="10"/>
      <c r="U193" s="10"/>
      <c r="V193" s="10"/>
      <c r="W193" s="192"/>
      <c r="X193" s="192"/>
      <c r="Y193" s="192"/>
      <c r="Z193" s="192"/>
      <c r="AA193" s="192"/>
      <c r="AB193" s="192"/>
    </row>
    <row xmlns:x14ac="http://schemas.microsoft.com/office/spreadsheetml/2009/9/ac" r="194" ht="15.75" x14ac:dyDescent="0.25">
      <c r="A194" s="192" t="s">
        <v>159</v>
      </c>
      <c r="B194" s="10">
        <v>2025</v>
      </c>
      <c r="C194" s="192" t="s">
        <v>18</v>
      </c>
      <c r="D194" s="10"/>
      <c r="E194" s="10"/>
      <c r="F194" s="10"/>
      <c r="G194" s="10"/>
      <c r="H194" s="10"/>
      <c r="I194" s="10"/>
      <c r="J194" s="10"/>
      <c r="K194" s="10"/>
      <c r="L194" s="10"/>
      <c r="M194" s="10"/>
      <c r="N194" s="10"/>
      <c r="O194" s="10"/>
      <c r="P194" s="10"/>
      <c r="Q194" s="10"/>
      <c r="R194" s="10"/>
      <c r="S194" s="10"/>
      <c r="T194" s="10"/>
      <c r="U194" s="10"/>
      <c r="V194" s="10"/>
      <c r="W194" s="192"/>
      <c r="X194" s="192"/>
      <c r="Y194" s="192"/>
      <c r="Z194" s="192"/>
      <c r="AA194" s="192"/>
      <c r="AB194" s="192"/>
    </row>
    <row xmlns:x14ac="http://schemas.microsoft.com/office/spreadsheetml/2009/9/ac" r="195" ht="15.75" x14ac:dyDescent="0.25">
      <c r="A195" s="192" t="s">
        <v>159</v>
      </c>
      <c r="B195" s="10">
        <v>2026</v>
      </c>
      <c r="C195" s="192" t="s">
        <v>18</v>
      </c>
      <c r="D195" s="10"/>
      <c r="E195" s="10"/>
      <c r="F195" s="10"/>
      <c r="G195" s="10"/>
      <c r="H195" s="10"/>
      <c r="I195" s="10"/>
      <c r="J195" s="10"/>
      <c r="K195" s="10"/>
      <c r="L195" s="10"/>
      <c r="M195" s="10"/>
      <c r="N195" s="10"/>
      <c r="O195" s="10"/>
      <c r="P195" s="10"/>
      <c r="Q195" s="10"/>
      <c r="R195" s="10"/>
      <c r="S195" s="10"/>
      <c r="T195" s="10"/>
      <c r="U195" s="10"/>
      <c r="V195" s="10"/>
      <c r="W195" s="192"/>
      <c r="X195" s="192"/>
      <c r="Y195" s="192"/>
      <c r="Z195" s="192"/>
      <c r="AA195" s="192"/>
      <c r="AB195" s="192"/>
    </row>
    <row xmlns:x14ac="http://schemas.microsoft.com/office/spreadsheetml/2009/9/ac" r="196" ht="15.75" x14ac:dyDescent="0.25">
      <c r="A196" s="192" t="s">
        <v>159</v>
      </c>
      <c r="B196" s="10">
        <v>2027</v>
      </c>
      <c r="C196" s="192" t="s">
        <v>18</v>
      </c>
      <c r="D196" s="10"/>
      <c r="E196" s="10"/>
      <c r="F196" s="10"/>
      <c r="G196" s="10"/>
      <c r="H196" s="10"/>
      <c r="I196" s="10"/>
      <c r="J196" s="10"/>
      <c r="K196" s="10"/>
      <c r="L196" s="10"/>
      <c r="M196" s="10"/>
      <c r="N196" s="10"/>
      <c r="O196" s="10"/>
      <c r="P196" s="10"/>
      <c r="Q196" s="10"/>
      <c r="R196" s="10"/>
      <c r="S196" s="10"/>
      <c r="T196" s="10"/>
      <c r="U196" s="10"/>
      <c r="V196" s="10"/>
      <c r="W196" s="192"/>
      <c r="X196" s="192"/>
      <c r="Y196" s="192"/>
      <c r="Z196" s="192"/>
      <c r="AA196" s="192"/>
      <c r="AB196" s="192"/>
    </row>
    <row xmlns:x14ac="http://schemas.microsoft.com/office/spreadsheetml/2009/9/ac" r="197" ht="15.75" x14ac:dyDescent="0.25">
      <c r="A197" s="192" t="s">
        <v>159</v>
      </c>
      <c r="B197" s="10">
        <v>2028</v>
      </c>
      <c r="C197" s="192" t="s">
        <v>18</v>
      </c>
      <c r="D197" s="10"/>
      <c r="E197" s="10"/>
      <c r="F197" s="10"/>
      <c r="G197" s="10"/>
      <c r="H197" s="10"/>
      <c r="I197" s="10"/>
      <c r="J197" s="10"/>
      <c r="K197" s="10"/>
      <c r="L197" s="10"/>
      <c r="M197" s="10"/>
      <c r="N197" s="10"/>
      <c r="O197" s="10"/>
      <c r="P197" s="10"/>
      <c r="Q197" s="10"/>
      <c r="R197" s="10"/>
      <c r="S197" s="10"/>
      <c r="T197" s="10"/>
      <c r="U197" s="10"/>
      <c r="V197" s="10"/>
      <c r="W197" s="192"/>
      <c r="X197" s="192"/>
      <c r="Y197" s="192"/>
      <c r="Z197" s="192"/>
      <c r="AA197" s="192"/>
      <c r="AB197" s="192"/>
    </row>
    <row xmlns:x14ac="http://schemas.microsoft.com/office/spreadsheetml/2009/9/ac" r="198" ht="15.75" x14ac:dyDescent="0.25">
      <c r="A198" s="192" t="s">
        <v>159</v>
      </c>
      <c r="B198" s="10">
        <v>2029</v>
      </c>
      <c r="C198" s="192" t="s">
        <v>18</v>
      </c>
      <c r="D198" s="10"/>
      <c r="E198" s="10"/>
      <c r="F198" s="10"/>
      <c r="G198" s="10"/>
      <c r="H198" s="10"/>
      <c r="I198" s="10"/>
      <c r="J198" s="10"/>
      <c r="K198" s="10"/>
      <c r="L198" s="10"/>
      <c r="M198" s="10"/>
      <c r="N198" s="10"/>
      <c r="O198" s="10"/>
      <c r="P198" s="10"/>
      <c r="Q198" s="10"/>
      <c r="R198" s="10"/>
      <c r="S198" s="10"/>
      <c r="T198" s="10"/>
      <c r="U198" s="10"/>
      <c r="V198" s="10"/>
      <c r="W198" s="192"/>
      <c r="X198" s="192"/>
      <c r="Y198" s="192"/>
      <c r="Z198" s="192"/>
      <c r="AA198" s="192"/>
      <c r="AB198" s="192"/>
    </row>
    <row xmlns:x14ac="http://schemas.microsoft.com/office/spreadsheetml/2009/9/ac" r="199" ht="15.75" x14ac:dyDescent="0.25">
      <c r="A199" s="192" t="s">
        <v>159</v>
      </c>
      <c r="B199" s="10">
        <v>2030</v>
      </c>
      <c r="C199" s="192" t="s">
        <v>18</v>
      </c>
      <c r="D199" s="10"/>
      <c r="E199" s="10"/>
      <c r="F199" s="10"/>
      <c r="G199" s="10"/>
      <c r="H199" s="10"/>
      <c r="I199" s="10"/>
      <c r="J199" s="10"/>
      <c r="K199" s="10"/>
      <c r="L199" s="10"/>
      <c r="M199" s="10"/>
      <c r="N199" s="10"/>
      <c r="O199" s="10"/>
      <c r="P199" s="10"/>
      <c r="Q199" s="10"/>
      <c r="R199" s="10"/>
      <c r="S199" s="10"/>
      <c r="T199" s="10"/>
      <c r="U199" s="10"/>
      <c r="V199" s="10"/>
      <c r="W199" s="192"/>
      <c r="X199" s="192"/>
      <c r="Y199" s="192"/>
      <c r="Z199" s="192"/>
      <c r="AA199" s="192"/>
      <c r="AB199" s="192"/>
    </row>
    <row xmlns:x14ac="http://schemas.microsoft.com/office/spreadsheetml/2009/9/ac" r="200" ht="15.75" x14ac:dyDescent="0.25">
      <c r="A200" s="192"/>
      <c r="B200" s="193"/>
      <c r="C200" s="192"/>
      <c r="D200" s="192"/>
      <c r="E200" s="192"/>
      <c r="F200" s="192"/>
      <c r="G200" s="192"/>
      <c r="H200" s="192"/>
      <c r="I200" s="192"/>
      <c r="J200" s="192"/>
      <c r="K200" s="192"/>
      <c r="L200" s="192"/>
      <c r="M200" s="192"/>
      <c r="N200" s="192"/>
      <c r="O200" s="192"/>
      <c r="P200" s="192"/>
      <c r="Q200" s="192"/>
      <c r="R200" s="192"/>
      <c r="S200" s="192"/>
      <c r="T200" s="192"/>
      <c r="U200" s="192"/>
      <c r="V200" s="192"/>
      <c r="W200" s="192"/>
      <c r="X200" s="192"/>
      <c r="Y200" s="192"/>
      <c r="Z200" s="192"/>
      <c r="AA200" s="192"/>
      <c r="AB200" s="192"/>
    </row>
    <row xmlns:x14ac="http://schemas.microsoft.com/office/spreadsheetml/2009/9/ac" r="201" ht="15.75" x14ac:dyDescent="0.25">
      <c r="A201" s="192"/>
      <c r="B201" s="193"/>
      <c r="C201" s="192"/>
      <c r="D201" s="192"/>
      <c r="E201" s="192"/>
      <c r="F201" s="192"/>
      <c r="G201" s="192"/>
      <c r="H201" s="192"/>
      <c r="I201" s="192"/>
      <c r="J201" s="192"/>
      <c r="K201" s="192"/>
      <c r="L201" s="192"/>
      <c r="M201" s="192"/>
      <c r="N201" s="192"/>
      <c r="O201" s="192"/>
      <c r="P201" s="192"/>
      <c r="Q201" s="192"/>
      <c r="R201" s="192"/>
      <c r="S201" s="192"/>
      <c r="T201" s="192"/>
      <c r="U201" s="192"/>
      <c r="V201" s="192"/>
      <c r="W201" s="192"/>
      <c r="X201" s="192"/>
      <c r="Y201" s="192"/>
      <c r="Z201" s="192"/>
      <c r="AA201" s="192"/>
      <c r="AB201" s="192"/>
    </row>
    <row xmlns:x14ac="http://schemas.microsoft.com/office/spreadsheetml/2009/9/ac" r="202" ht="15.75" x14ac:dyDescent="0.25">
      <c r="A202" s="192"/>
      <c r="B202" s="193"/>
      <c r="C202" s="192"/>
      <c r="D202" s="192"/>
      <c r="E202" s="192"/>
      <c r="F202" s="192"/>
      <c r="G202" s="192"/>
      <c r="H202" s="192"/>
      <c r="I202" s="192"/>
      <c r="J202" s="192"/>
      <c r="K202" s="192"/>
      <c r="L202" s="192"/>
      <c r="M202" s="192"/>
      <c r="N202" s="192"/>
      <c r="O202" s="192"/>
      <c r="P202" s="192"/>
      <c r="Q202" s="192"/>
      <c r="R202" s="192"/>
      <c r="S202" s="192"/>
      <c r="T202" s="192"/>
      <c r="U202" s="192"/>
      <c r="V202" s="192"/>
      <c r="W202" s="192"/>
      <c r="X202" s="192"/>
      <c r="Y202" s="192"/>
      <c r="Z202" s="192"/>
      <c r="AA202" s="192"/>
      <c r="AB202" s="192"/>
    </row>
    <row xmlns:x14ac="http://schemas.microsoft.com/office/spreadsheetml/2009/9/ac" r="203" ht="15.75" x14ac:dyDescent="0.25">
      <c r="A203" s="192"/>
      <c r="B203" s="193"/>
      <c r="C203" s="192"/>
      <c r="D203" s="192"/>
      <c r="E203" s="192"/>
      <c r="F203" s="192"/>
      <c r="G203" s="192"/>
      <c r="H203" s="192"/>
      <c r="I203" s="192"/>
      <c r="J203" s="192"/>
      <c r="K203" s="192"/>
      <c r="L203" s="192"/>
      <c r="M203" s="192"/>
      <c r="N203" s="192"/>
      <c r="O203" s="192"/>
      <c r="P203" s="192"/>
      <c r="Q203" s="192"/>
      <c r="R203" s="192"/>
      <c r="S203" s="192"/>
      <c r="T203" s="192"/>
      <c r="U203" s="192"/>
      <c r="V203" s="192"/>
      <c r="W203" s="192"/>
      <c r="X203" s="192"/>
      <c r="Y203" s="192"/>
      <c r="Z203" s="192"/>
      <c r="AA203" s="192"/>
      <c r="AB203" s="192"/>
    </row>
    <row xmlns:x14ac="http://schemas.microsoft.com/office/spreadsheetml/2009/9/ac" r="204" ht="15.75" x14ac:dyDescent="0.25">
      <c r="A204" s="192"/>
      <c r="B204" s="193"/>
      <c r="C204" s="192"/>
      <c r="D204" s="192"/>
      <c r="E204" s="192"/>
      <c r="F204" s="192"/>
      <c r="G204" s="192"/>
      <c r="H204" s="192"/>
      <c r="I204" s="192"/>
      <c r="J204" s="192"/>
      <c r="K204" s="192"/>
      <c r="L204" s="192"/>
      <c r="M204" s="192"/>
      <c r="N204" s="192"/>
      <c r="O204" s="192"/>
      <c r="P204" s="192"/>
      <c r="Q204" s="192"/>
      <c r="R204" s="192"/>
      <c r="S204" s="192"/>
      <c r="T204" s="192"/>
      <c r="U204" s="192"/>
      <c r="V204" s="192"/>
      <c r="W204" s="192"/>
      <c r="X204" s="192"/>
      <c r="Y204" s="192"/>
      <c r="Z204" s="192"/>
      <c r="AA204" s="192"/>
      <c r="AB204" s="192"/>
    </row>
    <row xmlns:x14ac="http://schemas.microsoft.com/office/spreadsheetml/2009/9/ac" r="205" ht="15.75" x14ac:dyDescent="0.25">
      <c r="A205" s="192"/>
      <c r="B205" s="193"/>
      <c r="C205" s="192"/>
      <c r="D205" s="192"/>
      <c r="E205" s="192"/>
      <c r="F205" s="192"/>
      <c r="G205" s="192"/>
      <c r="H205" s="192"/>
      <c r="I205" s="192"/>
      <c r="J205" s="192"/>
      <c r="K205" s="192"/>
      <c r="L205" s="192"/>
      <c r="M205" s="192"/>
      <c r="N205" s="192"/>
      <c r="O205" s="192"/>
      <c r="P205" s="192"/>
      <c r="Q205" s="192"/>
      <c r="R205" s="192"/>
      <c r="S205" s="192"/>
      <c r="T205" s="192"/>
      <c r="U205" s="192"/>
      <c r="V205" s="192"/>
      <c r="W205" s="192"/>
      <c r="X205" s="192"/>
      <c r="Y205" s="192"/>
      <c r="Z205" s="192"/>
      <c r="AA205" s="192"/>
      <c r="AB205" s="192"/>
    </row>
    <row xmlns:x14ac="http://schemas.microsoft.com/office/spreadsheetml/2009/9/ac" r="206" ht="15.75" x14ac:dyDescent="0.25">
      <c r="A206" s="192"/>
      <c r="B206" s="193"/>
      <c r="C206" s="192"/>
      <c r="D206" s="192"/>
      <c r="E206" s="192"/>
      <c r="F206" s="192"/>
      <c r="G206" s="192"/>
      <c r="H206" s="192"/>
      <c r="I206" s="192"/>
      <c r="J206" s="192"/>
      <c r="K206" s="192"/>
      <c r="L206" s="192"/>
      <c r="M206" s="192"/>
      <c r="N206" s="192"/>
      <c r="O206" s="192"/>
      <c r="P206" s="192"/>
      <c r="Q206" s="192"/>
      <c r="R206" s="192"/>
      <c r="S206" s="192"/>
      <c r="T206" s="192"/>
      <c r="U206" s="192"/>
      <c r="V206" s="192"/>
      <c r="W206" s="192"/>
      <c r="X206" s="192"/>
      <c r="Y206" s="192"/>
      <c r="Z206" s="192"/>
      <c r="AA206" s="192"/>
      <c r="AB206" s="192"/>
    </row>
    <row xmlns:x14ac="http://schemas.microsoft.com/office/spreadsheetml/2009/9/ac" r="207" ht="15.75" x14ac:dyDescent="0.25">
      <c r="A207" s="192"/>
      <c r="B207" s="193"/>
      <c r="C207" s="192"/>
      <c r="D207" s="192"/>
      <c r="E207" s="192"/>
      <c r="F207" s="192"/>
      <c r="G207" s="192"/>
      <c r="H207" s="192"/>
      <c r="I207" s="192"/>
      <c r="J207" s="192"/>
      <c r="K207" s="192"/>
      <c r="L207" s="192"/>
      <c r="M207" s="192"/>
      <c r="N207" s="192"/>
      <c r="O207" s="192"/>
      <c r="P207" s="192"/>
      <c r="Q207" s="192"/>
      <c r="R207" s="192"/>
      <c r="S207" s="192"/>
      <c r="T207" s="192"/>
      <c r="U207" s="192"/>
      <c r="V207" s="192"/>
      <c r="W207" s="192"/>
      <c r="X207" s="192"/>
      <c r="Y207" s="192"/>
      <c r="Z207" s="192"/>
      <c r="AA207" s="192"/>
      <c r="AB207" s="192"/>
    </row>
    <row xmlns:x14ac="http://schemas.microsoft.com/office/spreadsheetml/2009/9/ac" r="208" ht="15.75" x14ac:dyDescent="0.25">
      <c r="A208" s="192"/>
      <c r="B208" s="193"/>
      <c r="C208" s="192"/>
      <c r="D208" s="192"/>
      <c r="E208" s="192"/>
      <c r="F208" s="192"/>
      <c r="G208" s="192"/>
      <c r="H208" s="192"/>
      <c r="I208" s="192"/>
      <c r="J208" s="192"/>
      <c r="K208" s="192"/>
      <c r="L208" s="192"/>
      <c r="M208" s="192"/>
      <c r="N208" s="192"/>
      <c r="O208" s="192"/>
      <c r="P208" s="192"/>
      <c r="Q208" s="192"/>
      <c r="R208" s="192"/>
      <c r="S208" s="192"/>
      <c r="T208" s="192"/>
      <c r="U208" s="192"/>
      <c r="V208" s="192"/>
      <c r="W208" s="192"/>
      <c r="X208" s="192"/>
      <c r="Y208" s="192"/>
      <c r="Z208" s="192"/>
      <c r="AA208" s="192"/>
      <c r="AB208" s="192"/>
    </row>
    <row xmlns:x14ac="http://schemas.microsoft.com/office/spreadsheetml/2009/9/ac" r="209" ht="15.75" x14ac:dyDescent="0.25">
      <c r="A209" s="192"/>
      <c r="B209" s="193"/>
      <c r="C209" s="192"/>
      <c r="D209" s="192"/>
      <c r="E209" s="192"/>
      <c r="F209" s="192"/>
      <c r="G209" s="192"/>
      <c r="H209" s="192"/>
      <c r="I209" s="192"/>
      <c r="J209" s="192"/>
      <c r="K209" s="192"/>
      <c r="L209" s="192"/>
      <c r="M209" s="192"/>
      <c r="N209" s="192"/>
      <c r="O209" s="192"/>
      <c r="P209" s="192"/>
      <c r="Q209" s="192"/>
      <c r="R209" s="192"/>
      <c r="S209" s="192"/>
      <c r="T209" s="192"/>
      <c r="U209" s="192"/>
      <c r="V209" s="192"/>
      <c r="W209" s="192"/>
      <c r="X209" s="192"/>
      <c r="Y209" s="192"/>
      <c r="Z209" s="192"/>
      <c r="AA209" s="192"/>
      <c r="AB209" s="192"/>
    </row>
    <row xmlns:x14ac="http://schemas.microsoft.com/office/spreadsheetml/2009/9/ac" r="210" ht="15.75" x14ac:dyDescent="0.25">
      <c r="A210" s="192"/>
      <c r="B210" s="193"/>
      <c r="C210" s="192"/>
      <c r="D210" s="192"/>
      <c r="E210" s="192"/>
      <c r="F210" s="192"/>
      <c r="G210" s="192"/>
      <c r="H210" s="192"/>
      <c r="I210" s="192"/>
      <c r="J210" s="192"/>
      <c r="K210" s="192"/>
      <c r="L210" s="192"/>
      <c r="M210" s="192"/>
      <c r="N210" s="192"/>
      <c r="O210" s="192"/>
      <c r="P210" s="192"/>
      <c r="Q210" s="192"/>
      <c r="R210" s="192"/>
      <c r="S210" s="192"/>
      <c r="T210" s="192"/>
      <c r="U210" s="192"/>
      <c r="V210" s="192"/>
      <c r="W210" s="192"/>
      <c r="X210" s="192"/>
      <c r="Y210" s="192"/>
      <c r="Z210" s="192"/>
      <c r="AA210" s="192"/>
      <c r="AB210" s="192"/>
    </row>
    <row xmlns:x14ac="http://schemas.microsoft.com/office/spreadsheetml/2009/9/ac" r="211" ht="15.75" x14ac:dyDescent="0.25">
      <c r="A211" s="192"/>
      <c r="B211" s="193"/>
      <c r="C211" s="192"/>
      <c r="D211" s="192"/>
      <c r="E211" s="192"/>
      <c r="F211" s="192"/>
      <c r="G211" s="192"/>
      <c r="H211" s="192"/>
      <c r="I211" s="192"/>
      <c r="J211" s="192"/>
      <c r="K211" s="192"/>
      <c r="L211" s="192"/>
      <c r="M211" s="192"/>
      <c r="N211" s="192"/>
      <c r="O211" s="192"/>
      <c r="P211" s="192"/>
      <c r="Q211" s="192"/>
      <c r="R211" s="192"/>
      <c r="S211" s="192"/>
      <c r="T211" s="192"/>
      <c r="U211" s="192"/>
      <c r="V211" s="192"/>
      <c r="W211" s="192"/>
      <c r="X211" s="192"/>
      <c r="Y211" s="192"/>
      <c r="Z211" s="192"/>
      <c r="AA211" s="192"/>
      <c r="AB211" s="192"/>
    </row>
    <row xmlns:x14ac="http://schemas.microsoft.com/office/spreadsheetml/2009/9/ac" r="212" ht="15.75" x14ac:dyDescent="0.25">
      <c r="A212" s="192"/>
      <c r="B212" s="193"/>
      <c r="C212" s="192"/>
      <c r="D212" s="192"/>
      <c r="E212" s="192"/>
      <c r="F212" s="192"/>
      <c r="G212" s="192"/>
      <c r="H212" s="192"/>
      <c r="I212" s="192"/>
      <c r="J212" s="192"/>
      <c r="K212" s="192"/>
      <c r="L212" s="192"/>
      <c r="M212" s="192"/>
      <c r="N212" s="192"/>
      <c r="O212" s="192"/>
      <c r="P212" s="192"/>
      <c r="Q212" s="192"/>
      <c r="R212" s="192"/>
      <c r="S212" s="192"/>
      <c r="T212" s="192"/>
      <c r="U212" s="192"/>
      <c r="V212" s="192"/>
      <c r="W212" s="192"/>
      <c r="X212" s="192"/>
      <c r="Y212" s="192"/>
      <c r="Z212" s="192"/>
      <c r="AA212" s="192"/>
      <c r="AB212" s="192"/>
    </row>
    <row xmlns:x14ac="http://schemas.microsoft.com/office/spreadsheetml/2009/9/ac" r="213" ht="15.75" x14ac:dyDescent="0.25">
      <c r="A213" s="192"/>
      <c r="B213" s="193"/>
      <c r="C213" s="192"/>
      <c r="D213" s="192"/>
      <c r="E213" s="192"/>
      <c r="F213" s="192"/>
      <c r="G213" s="192"/>
      <c r="H213" s="192"/>
      <c r="I213" s="192"/>
      <c r="J213" s="192"/>
      <c r="K213" s="192"/>
      <c r="L213" s="192"/>
      <c r="M213" s="192"/>
      <c r="N213" s="192"/>
      <c r="O213" s="192"/>
      <c r="P213" s="192"/>
      <c r="Q213" s="192"/>
      <c r="R213" s="192"/>
      <c r="S213" s="192"/>
      <c r="T213" s="192"/>
      <c r="U213" s="192"/>
      <c r="V213" s="192"/>
      <c r="W213" s="192"/>
      <c r="X213" s="192"/>
      <c r="Y213" s="192"/>
      <c r="Z213" s="192"/>
      <c r="AA213" s="192"/>
      <c r="AB213" s="192"/>
    </row>
    <row xmlns:x14ac="http://schemas.microsoft.com/office/spreadsheetml/2009/9/ac" r="214" ht="15.75" x14ac:dyDescent="0.25">
      <c r="A214" s="192"/>
      <c r="B214" s="193"/>
      <c r="C214" s="192"/>
      <c r="D214" s="192"/>
      <c r="E214" s="192"/>
      <c r="F214" s="192"/>
      <c r="G214" s="192"/>
      <c r="H214" s="192"/>
      <c r="I214" s="192"/>
      <c r="J214" s="192"/>
      <c r="K214" s="192"/>
      <c r="L214" s="192"/>
      <c r="M214" s="192"/>
      <c r="N214" s="192"/>
      <c r="O214" s="192"/>
      <c r="P214" s="192"/>
      <c r="Q214" s="192"/>
      <c r="R214" s="192"/>
      <c r="S214" s="192"/>
      <c r="T214" s="192"/>
      <c r="U214" s="192"/>
      <c r="V214" s="192"/>
      <c r="W214" s="192"/>
      <c r="X214" s="192"/>
      <c r="Y214" s="192"/>
      <c r="Z214" s="192"/>
      <c r="AA214" s="192"/>
      <c r="AB214" s="192"/>
    </row>
    <row xmlns:x14ac="http://schemas.microsoft.com/office/spreadsheetml/2009/9/ac" r="215" ht="15.75" x14ac:dyDescent="0.25">
      <c r="A215" s="192"/>
      <c r="B215" s="193"/>
      <c r="C215" s="192"/>
      <c r="D215" s="192"/>
      <c r="E215" s="192"/>
      <c r="F215" s="192"/>
      <c r="G215" s="192"/>
      <c r="H215" s="192"/>
      <c r="I215" s="192"/>
      <c r="J215" s="192"/>
      <c r="K215" s="192"/>
      <c r="L215" s="192"/>
      <c r="M215" s="192"/>
      <c r="N215" s="192"/>
      <c r="O215" s="192"/>
      <c r="P215" s="192"/>
      <c r="Q215" s="192"/>
      <c r="R215" s="192"/>
      <c r="S215" s="192"/>
      <c r="T215" s="192"/>
      <c r="U215" s="192"/>
      <c r="V215" s="192"/>
      <c r="W215" s="192"/>
      <c r="X215" s="192"/>
      <c r="Y215" s="192"/>
      <c r="Z215" s="192"/>
      <c r="AA215" s="192"/>
      <c r="AB215" s="192"/>
    </row>
    <row xmlns:x14ac="http://schemas.microsoft.com/office/spreadsheetml/2009/9/ac" r="216" ht="15.75" x14ac:dyDescent="0.25">
      <c r="A216" s="192"/>
      <c r="B216" s="193"/>
      <c r="C216" s="192"/>
      <c r="D216" s="192"/>
      <c r="E216" s="192"/>
      <c r="F216" s="192"/>
      <c r="G216" s="192"/>
      <c r="H216" s="192"/>
      <c r="I216" s="192"/>
      <c r="J216" s="192"/>
      <c r="K216" s="192"/>
      <c r="L216" s="192"/>
      <c r="M216" s="192"/>
      <c r="N216" s="192"/>
      <c r="O216" s="192"/>
      <c r="P216" s="192"/>
      <c r="Q216" s="192"/>
      <c r="R216" s="192"/>
      <c r="S216" s="192"/>
      <c r="T216" s="192"/>
      <c r="U216" s="192"/>
      <c r="V216" s="192"/>
      <c r="W216" s="192"/>
      <c r="X216" s="192"/>
      <c r="Y216" s="192"/>
      <c r="Z216" s="192"/>
      <c r="AA216" s="192"/>
      <c r="AB216" s="192"/>
    </row>
    <row xmlns:x14ac="http://schemas.microsoft.com/office/spreadsheetml/2009/9/ac" r="217" ht="15.75" x14ac:dyDescent="0.25">
      <c r="A217" s="192"/>
      <c r="B217" s="193"/>
      <c r="C217" s="192"/>
      <c r="D217" s="192"/>
      <c r="E217" s="192"/>
      <c r="F217" s="192"/>
      <c r="G217" s="192"/>
      <c r="H217" s="192"/>
      <c r="I217" s="192"/>
      <c r="J217" s="192"/>
      <c r="K217" s="192"/>
      <c r="L217" s="192"/>
      <c r="M217" s="192"/>
      <c r="N217" s="192"/>
      <c r="O217" s="192"/>
      <c r="P217" s="192"/>
      <c r="Q217" s="192"/>
      <c r="R217" s="192"/>
      <c r="S217" s="192"/>
      <c r="T217" s="192"/>
      <c r="U217" s="192"/>
      <c r="V217" s="192"/>
      <c r="W217" s="192"/>
      <c r="X217" s="192"/>
      <c r="Y217" s="192"/>
      <c r="Z217" s="192"/>
      <c r="AA217" s="192"/>
      <c r="AB217" s="192"/>
    </row>
    <row xmlns:x14ac="http://schemas.microsoft.com/office/spreadsheetml/2009/9/ac" r="218" ht="15.75" x14ac:dyDescent="0.25">
      <c r="A218" s="192"/>
      <c r="B218" s="193"/>
      <c r="C218" s="192"/>
      <c r="D218" s="192"/>
      <c r="E218" s="192"/>
      <c r="F218" s="192"/>
      <c r="G218" s="192"/>
      <c r="H218" s="192"/>
      <c r="I218" s="192"/>
      <c r="J218" s="192"/>
      <c r="K218" s="192"/>
      <c r="L218" s="192"/>
      <c r="M218" s="192"/>
      <c r="N218" s="192"/>
      <c r="O218" s="192"/>
      <c r="P218" s="192"/>
      <c r="Q218" s="192"/>
      <c r="R218" s="192"/>
      <c r="S218" s="192"/>
      <c r="T218" s="192"/>
      <c r="U218" s="192"/>
      <c r="V218" s="192"/>
      <c r="W218" s="192"/>
      <c r="X218" s="192"/>
      <c r="Y218" s="192"/>
      <c r="Z218" s="192"/>
      <c r="AA218" s="192"/>
      <c r="AB218" s="192"/>
    </row>
    <row xmlns:x14ac="http://schemas.microsoft.com/office/spreadsheetml/2009/9/ac" r="219" ht="15.75" x14ac:dyDescent="0.25">
      <c r="A219" s="192"/>
      <c r="B219" s="193"/>
      <c r="C219" s="192"/>
      <c r="D219" s="192"/>
      <c r="E219" s="192"/>
      <c r="F219" s="192"/>
      <c r="G219" s="192"/>
      <c r="H219" s="192"/>
      <c r="I219" s="192"/>
      <c r="J219" s="192"/>
      <c r="K219" s="192"/>
      <c r="L219" s="192"/>
      <c r="M219" s="192"/>
      <c r="N219" s="192"/>
      <c r="O219" s="192"/>
      <c r="P219" s="192"/>
      <c r="Q219" s="192"/>
      <c r="R219" s="192"/>
      <c r="S219" s="192"/>
      <c r="T219" s="192"/>
      <c r="U219" s="192"/>
      <c r="V219" s="192"/>
      <c r="W219" s="192"/>
      <c r="X219" s="192"/>
      <c r="Y219" s="192"/>
      <c r="Z219" s="192"/>
      <c r="AA219" s="192"/>
      <c r="AB219" s="192"/>
    </row>
    <row xmlns:x14ac="http://schemas.microsoft.com/office/spreadsheetml/2009/9/ac" r="220" ht="15.75" x14ac:dyDescent="0.25">
      <c r="A220" s="192"/>
      <c r="B220" s="193"/>
      <c r="C220" s="192"/>
      <c r="D220" s="192"/>
      <c r="E220" s="192"/>
      <c r="F220" s="192"/>
      <c r="G220" s="192"/>
      <c r="H220" s="192"/>
      <c r="I220" s="192"/>
      <c r="J220" s="192"/>
      <c r="K220" s="192"/>
      <c r="L220" s="192"/>
      <c r="M220" s="192"/>
      <c r="N220" s="192"/>
      <c r="O220" s="192"/>
      <c r="P220" s="192"/>
      <c r="Q220" s="192"/>
      <c r="R220" s="192"/>
      <c r="S220" s="192"/>
      <c r="T220" s="192"/>
      <c r="U220" s="192"/>
      <c r="V220" s="192"/>
      <c r="W220" s="192"/>
      <c r="X220" s="192"/>
      <c r="Y220" s="192"/>
      <c r="Z220" s="192"/>
      <c r="AA220" s="192"/>
      <c r="AB220" s="192"/>
    </row>
    <row xmlns:x14ac="http://schemas.microsoft.com/office/spreadsheetml/2009/9/ac" r="221" ht="15.75" x14ac:dyDescent="0.25">
      <c r="A221" s="192"/>
      <c r="B221" s="193"/>
      <c r="C221" s="192"/>
      <c r="D221" s="192"/>
      <c r="E221" s="192"/>
      <c r="F221" s="192"/>
      <c r="G221" s="192"/>
      <c r="H221" s="192"/>
      <c r="I221" s="192"/>
      <c r="J221" s="192"/>
      <c r="K221" s="192"/>
      <c r="L221" s="192"/>
      <c r="M221" s="192"/>
      <c r="N221" s="192"/>
      <c r="O221" s="192"/>
      <c r="P221" s="192"/>
      <c r="Q221" s="192"/>
      <c r="R221" s="192"/>
      <c r="S221" s="192"/>
      <c r="T221" s="192"/>
      <c r="U221" s="192"/>
      <c r="V221" s="192"/>
      <c r="W221" s="192"/>
      <c r="X221" s="192"/>
      <c r="Y221" s="192"/>
      <c r="Z221" s="192"/>
      <c r="AA221" s="192"/>
      <c r="AB221" s="192"/>
    </row>
    <row xmlns:x14ac="http://schemas.microsoft.com/office/spreadsheetml/2009/9/ac" r="222" ht="15.75" x14ac:dyDescent="0.25">
      <c r="A222" s="192"/>
      <c r="B222" s="193"/>
      <c r="C222" s="192"/>
      <c r="D222" s="192"/>
      <c r="E222" s="192"/>
      <c r="F222" s="192"/>
      <c r="G222" s="192"/>
      <c r="H222" s="192"/>
      <c r="I222" s="192"/>
      <c r="J222" s="192"/>
      <c r="K222" s="192"/>
      <c r="L222" s="192"/>
      <c r="M222" s="192"/>
      <c r="N222" s="192"/>
      <c r="O222" s="192"/>
      <c r="P222" s="192"/>
      <c r="Q222" s="192"/>
      <c r="R222" s="192"/>
      <c r="S222" s="192"/>
      <c r="T222" s="192"/>
      <c r="U222" s="192"/>
      <c r="V222" s="192"/>
      <c r="W222" s="192"/>
      <c r="X222" s="192"/>
      <c r="Y222" s="192"/>
      <c r="Z222" s="192"/>
      <c r="AA222" s="192"/>
      <c r="AB222" s="192"/>
    </row>
    <row xmlns:x14ac="http://schemas.microsoft.com/office/spreadsheetml/2009/9/ac" r="223" ht="15.75" x14ac:dyDescent="0.25">
      <c r="A223" s="192"/>
      <c r="B223" s="193"/>
      <c r="C223" s="192"/>
      <c r="D223" s="192"/>
      <c r="E223" s="192"/>
      <c r="F223" s="192"/>
      <c r="G223" s="192"/>
      <c r="H223" s="192"/>
      <c r="I223" s="192"/>
      <c r="J223" s="192"/>
      <c r="K223" s="192"/>
      <c r="L223" s="192"/>
      <c r="M223" s="192"/>
      <c r="N223" s="192"/>
      <c r="O223" s="192"/>
      <c r="P223" s="192"/>
      <c r="Q223" s="192"/>
      <c r="R223" s="192"/>
      <c r="S223" s="192"/>
      <c r="T223" s="192"/>
      <c r="U223" s="192"/>
      <c r="V223" s="192"/>
      <c r="W223" s="192"/>
      <c r="X223" s="192"/>
      <c r="Y223" s="192"/>
      <c r="Z223" s="192"/>
      <c r="AA223" s="192"/>
      <c r="AB223" s="192"/>
    </row>
    <row xmlns:x14ac="http://schemas.microsoft.com/office/spreadsheetml/2009/9/ac" r="224" ht="15.75" x14ac:dyDescent="0.25">
      <c r="A224" s="192"/>
      <c r="B224" s="193"/>
      <c r="C224" s="192"/>
      <c r="D224" s="192"/>
      <c r="E224" s="192"/>
      <c r="F224" s="192"/>
      <c r="G224" s="192"/>
      <c r="H224" s="192"/>
      <c r="I224" s="192"/>
      <c r="J224" s="192"/>
      <c r="K224" s="192"/>
      <c r="L224" s="192"/>
      <c r="M224" s="192"/>
      <c r="N224" s="192"/>
      <c r="O224" s="192"/>
      <c r="P224" s="192"/>
      <c r="Q224" s="192"/>
      <c r="R224" s="192"/>
      <c r="S224" s="192"/>
      <c r="T224" s="192"/>
      <c r="U224" s="192"/>
      <c r="V224" s="192"/>
      <c r="W224" s="192"/>
      <c r="X224" s="192"/>
      <c r="Y224" s="192"/>
      <c r="Z224" s="192"/>
      <c r="AA224" s="192"/>
      <c r="AB224" s="192"/>
    </row>
    <row xmlns:x14ac="http://schemas.microsoft.com/office/spreadsheetml/2009/9/ac" r="225" ht="15.75" x14ac:dyDescent="0.25">
      <c r="A225" s="192"/>
      <c r="B225" s="193"/>
      <c r="C225" s="192"/>
      <c r="D225" s="192"/>
      <c r="E225" s="192"/>
      <c r="F225" s="192"/>
      <c r="G225" s="192"/>
      <c r="H225" s="192"/>
      <c r="I225" s="192"/>
      <c r="J225" s="192"/>
      <c r="K225" s="192"/>
      <c r="L225" s="192"/>
      <c r="M225" s="192"/>
      <c r="N225" s="192"/>
      <c r="O225" s="192"/>
      <c r="P225" s="192"/>
      <c r="Q225" s="192"/>
      <c r="R225" s="192"/>
      <c r="S225" s="192"/>
      <c r="T225" s="192"/>
      <c r="U225" s="192"/>
      <c r="V225" s="192"/>
      <c r="W225" s="192"/>
      <c r="X225" s="192"/>
      <c r="Y225" s="192"/>
      <c r="Z225" s="192"/>
      <c r="AA225" s="192"/>
      <c r="AB225" s="192"/>
    </row>
    <row xmlns:x14ac="http://schemas.microsoft.com/office/spreadsheetml/2009/9/ac" r="226" ht="15.75" x14ac:dyDescent="0.25">
      <c r="A226" s="192"/>
      <c r="B226" s="193"/>
      <c r="C226" s="192"/>
      <c r="D226" s="192"/>
      <c r="E226" s="192"/>
      <c r="F226" s="192"/>
      <c r="G226" s="192"/>
      <c r="H226" s="192"/>
      <c r="I226" s="192"/>
      <c r="J226" s="192"/>
      <c r="K226" s="192"/>
      <c r="L226" s="192"/>
      <c r="M226" s="192"/>
      <c r="N226" s="192"/>
      <c r="O226" s="192"/>
      <c r="P226" s="192"/>
      <c r="Q226" s="192"/>
      <c r="R226" s="192"/>
      <c r="S226" s="192"/>
      <c r="T226" s="192"/>
      <c r="U226" s="192"/>
      <c r="V226" s="192"/>
      <c r="W226" s="192"/>
      <c r="X226" s="192"/>
      <c r="Y226" s="192"/>
      <c r="Z226" s="192"/>
      <c r="AA226" s="192"/>
      <c r="AB226" s="192"/>
    </row>
    <row xmlns:x14ac="http://schemas.microsoft.com/office/spreadsheetml/2009/9/ac" r="227" ht="15.75" x14ac:dyDescent="0.25">
      <c r="A227" s="192"/>
      <c r="B227" s="193"/>
      <c r="C227" s="192"/>
      <c r="D227" s="192"/>
      <c r="E227" s="192"/>
      <c r="F227" s="192"/>
      <c r="G227" s="192"/>
      <c r="H227" s="192"/>
      <c r="I227" s="192"/>
      <c r="J227" s="192"/>
      <c r="K227" s="192"/>
      <c r="L227" s="192"/>
      <c r="M227" s="192"/>
      <c r="N227" s="192"/>
      <c r="O227" s="192"/>
      <c r="P227" s="192"/>
      <c r="Q227" s="192"/>
      <c r="R227" s="192"/>
      <c r="S227" s="192"/>
      <c r="T227" s="192"/>
      <c r="U227" s="192"/>
      <c r="V227" s="192"/>
      <c r="W227" s="192"/>
      <c r="X227" s="192"/>
      <c r="Y227" s="192"/>
      <c r="Z227" s="192"/>
      <c r="AA227" s="192"/>
      <c r="AB227" s="192"/>
    </row>
    <row xmlns:x14ac="http://schemas.microsoft.com/office/spreadsheetml/2009/9/ac" r="228" ht="15.75" x14ac:dyDescent="0.25">
      <c r="A228" s="192"/>
      <c r="B228" s="193"/>
      <c r="C228" s="192"/>
      <c r="D228" s="192"/>
      <c r="E228" s="192"/>
      <c r="F228" s="192"/>
      <c r="G228" s="192"/>
      <c r="H228" s="192"/>
      <c r="I228" s="192"/>
      <c r="J228" s="192"/>
      <c r="K228" s="192"/>
      <c r="L228" s="192"/>
      <c r="M228" s="192"/>
      <c r="N228" s="192"/>
      <c r="O228" s="192"/>
      <c r="P228" s="192"/>
      <c r="Q228" s="192"/>
      <c r="R228" s="192"/>
      <c r="S228" s="192"/>
      <c r="T228" s="192"/>
      <c r="U228" s="192"/>
      <c r="V228" s="192"/>
      <c r="W228" s="192"/>
      <c r="X228" s="192"/>
      <c r="Y228" s="192"/>
      <c r="Z228" s="192"/>
      <c r="AA228" s="192"/>
      <c r="AB228" s="192"/>
    </row>
    <row xmlns:x14ac="http://schemas.microsoft.com/office/spreadsheetml/2009/9/ac" r="229" ht="15.75" x14ac:dyDescent="0.25">
      <c r="A229" s="192"/>
      <c r="B229" s="193"/>
      <c r="C229" s="192"/>
      <c r="D229" s="192"/>
      <c r="E229" s="192"/>
      <c r="F229" s="192"/>
      <c r="G229" s="192"/>
      <c r="H229" s="192"/>
      <c r="I229" s="192"/>
      <c r="J229" s="192"/>
      <c r="K229" s="192"/>
      <c r="L229" s="192"/>
      <c r="M229" s="192"/>
      <c r="N229" s="192"/>
      <c r="O229" s="192"/>
      <c r="P229" s="192"/>
      <c r="Q229" s="192"/>
      <c r="R229" s="192"/>
      <c r="S229" s="192"/>
      <c r="T229" s="192"/>
      <c r="U229" s="192"/>
      <c r="V229" s="192"/>
      <c r="W229" s="192"/>
      <c r="X229" s="192"/>
      <c r="Y229" s="192"/>
      <c r="Z229" s="192"/>
      <c r="AA229" s="192"/>
      <c r="AB229" s="192"/>
    </row>
    <row xmlns:x14ac="http://schemas.microsoft.com/office/spreadsheetml/2009/9/ac" r="230" ht="15.75" x14ac:dyDescent="0.25">
      <c r="A230" s="192"/>
      <c r="B230" s="193"/>
      <c r="C230" s="192"/>
      <c r="D230" s="192"/>
      <c r="E230" s="192"/>
      <c r="F230" s="192"/>
      <c r="G230" s="192"/>
      <c r="H230" s="192"/>
      <c r="I230" s="192"/>
      <c r="J230" s="192"/>
      <c r="K230" s="192"/>
      <c r="L230" s="192"/>
      <c r="M230" s="192"/>
      <c r="N230" s="192"/>
      <c r="O230" s="192"/>
      <c r="P230" s="192"/>
      <c r="Q230" s="192"/>
      <c r="R230" s="192"/>
      <c r="S230" s="192"/>
      <c r="T230" s="192"/>
      <c r="U230" s="192"/>
      <c r="V230" s="192"/>
      <c r="W230" s="192"/>
      <c r="X230" s="192"/>
      <c r="Y230" s="192"/>
      <c r="Z230" s="192"/>
      <c r="AA230" s="192"/>
      <c r="AB230" s="192"/>
    </row>
    <row xmlns:x14ac="http://schemas.microsoft.com/office/spreadsheetml/2009/9/ac" r="231" ht="15.75" x14ac:dyDescent="0.25">
      <c r="A231" s="192"/>
      <c r="B231" s="193"/>
      <c r="C231" s="192"/>
      <c r="D231" s="192"/>
      <c r="E231" s="192"/>
      <c r="F231" s="192"/>
      <c r="G231" s="192"/>
      <c r="H231" s="192"/>
      <c r="I231" s="192"/>
      <c r="J231" s="192"/>
      <c r="K231" s="192"/>
      <c r="L231" s="192"/>
      <c r="M231" s="192"/>
      <c r="N231" s="192"/>
      <c r="O231" s="192"/>
      <c r="P231" s="192"/>
      <c r="Q231" s="192"/>
      <c r="R231" s="192"/>
      <c r="S231" s="192"/>
      <c r="T231" s="192"/>
      <c r="U231" s="192"/>
      <c r="V231" s="192"/>
      <c r="W231" s="192"/>
      <c r="X231" s="192"/>
      <c r="Y231" s="192"/>
      <c r="Z231" s="192"/>
      <c r="AA231" s="192"/>
      <c r="AB231" s="192"/>
    </row>
    <row xmlns:x14ac="http://schemas.microsoft.com/office/spreadsheetml/2009/9/ac" r="232" ht="15.75" x14ac:dyDescent="0.25">
      <c r="A232" s="192"/>
      <c r="B232" s="193"/>
      <c r="C232" s="192"/>
      <c r="D232" s="192"/>
      <c r="E232" s="192"/>
      <c r="F232" s="192"/>
      <c r="G232" s="192"/>
      <c r="H232" s="192"/>
      <c r="I232" s="192"/>
      <c r="J232" s="192"/>
      <c r="K232" s="192"/>
      <c r="L232" s="192"/>
      <c r="M232" s="192"/>
      <c r="N232" s="192"/>
      <c r="O232" s="192"/>
      <c r="P232" s="192"/>
      <c r="Q232" s="192"/>
      <c r="R232" s="192"/>
      <c r="S232" s="192"/>
      <c r="T232" s="192"/>
      <c r="U232" s="192"/>
      <c r="V232" s="192"/>
      <c r="W232" s="192"/>
      <c r="X232" s="192"/>
      <c r="Y232" s="192"/>
      <c r="Z232" s="192"/>
      <c r="AA232" s="192"/>
      <c r="AB232" s="192"/>
    </row>
    <row xmlns:x14ac="http://schemas.microsoft.com/office/spreadsheetml/2009/9/ac" r="233" ht="15.75" x14ac:dyDescent="0.25">
      <c r="A233" s="192"/>
      <c r="B233" s="193"/>
      <c r="C233" s="192"/>
      <c r="D233" s="192"/>
      <c r="E233" s="192"/>
      <c r="F233" s="192"/>
      <c r="G233" s="192"/>
      <c r="H233" s="192"/>
      <c r="I233" s="192"/>
      <c r="J233" s="192"/>
      <c r="K233" s="192"/>
      <c r="L233" s="192"/>
      <c r="M233" s="192"/>
      <c r="N233" s="192"/>
      <c r="O233" s="192"/>
      <c r="P233" s="192"/>
      <c r="Q233" s="192"/>
      <c r="R233" s="192"/>
      <c r="S233" s="192"/>
      <c r="T233" s="192"/>
      <c r="U233" s="192"/>
      <c r="V233" s="192"/>
      <c r="W233" s="192"/>
      <c r="X233" s="192"/>
      <c r="Y233" s="192"/>
      <c r="Z233" s="192"/>
      <c r="AA233" s="192"/>
    </row>
    <row xmlns:x14ac="http://schemas.microsoft.com/office/spreadsheetml/2009/9/ac" r="234" ht="15.75" x14ac:dyDescent="0.25">
      <c r="A234" s="192"/>
      <c r="B234" s="193"/>
      <c r="C234" s="192"/>
      <c r="D234" s="192"/>
      <c r="E234" s="192"/>
      <c r="F234" s="192"/>
      <c r="G234" s="192"/>
      <c r="H234" s="192"/>
      <c r="I234" s="192"/>
      <c r="J234" s="192"/>
      <c r="K234" s="192"/>
      <c r="L234" s="192"/>
      <c r="M234" s="192"/>
      <c r="N234" s="192"/>
      <c r="O234" s="192"/>
      <c r="P234" s="192"/>
      <c r="Q234" s="192"/>
      <c r="R234" s="192"/>
      <c r="S234" s="192"/>
      <c r="T234" s="192"/>
      <c r="U234" s="192"/>
      <c r="V234" s="192"/>
      <c r="W234" s="192"/>
      <c r="X234" s="192"/>
      <c r="Y234" s="192"/>
      <c r="Z234" s="192"/>
      <c r="AA234" s="192"/>
    </row>
    <row xmlns:x14ac="http://schemas.microsoft.com/office/spreadsheetml/2009/9/ac" r="235" ht="15.75" x14ac:dyDescent="0.25">
      <c r="A235" s="192"/>
      <c r="B235" s="193"/>
      <c r="C235" s="192"/>
      <c r="D235" s="192"/>
      <c r="E235" s="192"/>
      <c r="F235" s="192"/>
      <c r="G235" s="192"/>
      <c r="H235" s="192"/>
      <c r="I235" s="192"/>
      <c r="J235" s="192"/>
      <c r="K235" s="192"/>
      <c r="L235" s="192"/>
      <c r="M235" s="192"/>
      <c r="N235" s="192"/>
      <c r="O235" s="192"/>
      <c r="P235" s="192"/>
      <c r="Q235" s="192"/>
      <c r="R235" s="192"/>
      <c r="S235" s="192"/>
      <c r="T235" s="192"/>
      <c r="U235" s="192"/>
      <c r="V235" s="192"/>
      <c r="W235" s="192"/>
      <c r="X235" s="192"/>
      <c r="Y235" s="192"/>
      <c r="Z235" s="192"/>
      <c r="AA235" s="192"/>
    </row>
    <row xmlns:x14ac="http://schemas.microsoft.com/office/spreadsheetml/2009/9/ac" r="236" ht="15.75" x14ac:dyDescent="0.25">
      <c r="A236" s="192"/>
      <c r="B236" s="193"/>
      <c r="C236" s="192"/>
      <c r="D236" s="192"/>
      <c r="E236" s="192"/>
      <c r="F236" s="192"/>
      <c r="G236" s="192"/>
      <c r="H236" s="192"/>
      <c r="I236" s="192"/>
      <c r="J236" s="192"/>
      <c r="K236" s="192"/>
      <c r="L236" s="192"/>
      <c r="M236" s="192"/>
      <c r="N236" s="192"/>
      <c r="O236" s="192"/>
      <c r="P236" s="192"/>
      <c r="Q236" s="192"/>
      <c r="R236" s="192"/>
      <c r="S236" s="192"/>
      <c r="T236" s="192"/>
      <c r="U236" s="192"/>
      <c r="V236" s="192"/>
      <c r="W236" s="192"/>
      <c r="X236" s="192"/>
      <c r="Y236" s="192"/>
      <c r="Z236" s="192"/>
      <c r="AA236" s="192"/>
    </row>
    <row xmlns:x14ac="http://schemas.microsoft.com/office/spreadsheetml/2009/9/ac" r="237" ht="15.75" x14ac:dyDescent="0.25">
      <c r="A237" s="192"/>
      <c r="B237" s="193"/>
      <c r="C237" s="192"/>
      <c r="D237" s="192"/>
      <c r="E237" s="192"/>
      <c r="F237" s="192"/>
      <c r="G237" s="192"/>
      <c r="H237" s="192"/>
      <c r="I237" s="192"/>
      <c r="J237" s="192"/>
      <c r="K237" s="192"/>
      <c r="L237" s="192"/>
      <c r="M237" s="192"/>
      <c r="N237" s="192"/>
      <c r="O237" s="192"/>
      <c r="P237" s="192"/>
      <c r="Q237" s="192"/>
      <c r="R237" s="192"/>
      <c r="S237" s="192"/>
      <c r="T237" s="192"/>
      <c r="U237" s="192"/>
      <c r="V237" s="192"/>
      <c r="W237" s="192"/>
      <c r="X237" s="192"/>
      <c r="Y237" s="192"/>
      <c r="Z237" s="192"/>
      <c r="AA237" s="192"/>
    </row>
    <row xmlns:x14ac="http://schemas.microsoft.com/office/spreadsheetml/2009/9/ac" r="238" ht="15.75" x14ac:dyDescent="0.25">
      <c r="A238" s="192"/>
      <c r="B238" s="193"/>
      <c r="C238" s="192"/>
      <c r="D238" s="192"/>
      <c r="E238" s="192"/>
      <c r="F238" s="192"/>
      <c r="G238" s="192"/>
      <c r="H238" s="192"/>
      <c r="I238" s="192"/>
      <c r="J238" s="192"/>
      <c r="K238" s="192"/>
      <c r="L238" s="192"/>
      <c r="M238" s="192"/>
      <c r="N238" s="192"/>
      <c r="O238" s="192"/>
      <c r="P238" s="192"/>
      <c r="Q238" s="192"/>
      <c r="R238" s="192"/>
      <c r="S238" s="192"/>
      <c r="T238" s="192"/>
      <c r="U238" s="192"/>
      <c r="V238" s="192"/>
      <c r="W238" s="192"/>
      <c r="X238" s="192"/>
      <c r="Y238" s="192"/>
      <c r="Z238" s="192"/>
      <c r="AA238" s="192"/>
    </row>
    <row xmlns:x14ac="http://schemas.microsoft.com/office/spreadsheetml/2009/9/ac" r="239" ht="15.75" x14ac:dyDescent="0.25">
      <c r="A239" s="192"/>
      <c r="B239" s="193"/>
      <c r="C239" s="192"/>
      <c r="D239" s="192"/>
      <c r="E239" s="192"/>
      <c r="F239" s="192"/>
      <c r="G239" s="192"/>
      <c r="H239" s="192"/>
      <c r="I239" s="192"/>
      <c r="J239" s="192"/>
      <c r="K239" s="192"/>
      <c r="L239" s="192"/>
      <c r="M239" s="192"/>
      <c r="N239" s="192"/>
      <c r="O239" s="192"/>
      <c r="P239" s="192"/>
      <c r="Q239" s="192"/>
      <c r="R239" s="192"/>
      <c r="S239" s="192"/>
      <c r="T239" s="192"/>
      <c r="U239" s="192"/>
      <c r="V239" s="192"/>
      <c r="W239" s="192"/>
      <c r="X239" s="192"/>
      <c r="Y239" s="192"/>
      <c r="Z239" s="192"/>
      <c r="AA239" s="192"/>
    </row>
    <row xmlns:x14ac="http://schemas.microsoft.com/office/spreadsheetml/2009/9/ac" r="240" ht="15.75" x14ac:dyDescent="0.25">
      <c r="A240" s="192"/>
      <c r="B240" s="193"/>
      <c r="C240" s="192"/>
      <c r="D240" s="192"/>
      <c r="E240" s="192"/>
      <c r="F240" s="192"/>
      <c r="G240" s="192"/>
      <c r="H240" s="192"/>
      <c r="I240" s="192"/>
      <c r="J240" s="192"/>
      <c r="K240" s="192"/>
      <c r="L240" s="192"/>
      <c r="M240" s="192"/>
      <c r="N240" s="192"/>
      <c r="O240" s="192"/>
      <c r="P240" s="192"/>
      <c r="Q240" s="192"/>
      <c r="R240" s="192"/>
      <c r="S240" s="192"/>
      <c r="T240" s="192"/>
      <c r="U240" s="192"/>
      <c r="V240" s="192"/>
      <c r="W240" s="192"/>
      <c r="X240" s="192"/>
      <c r="Y240" s="192"/>
      <c r="Z240" s="192"/>
      <c r="AA240" s="192"/>
    </row>
    <row xmlns:x14ac="http://schemas.microsoft.com/office/spreadsheetml/2009/9/ac" r="241" ht="15.75" x14ac:dyDescent="0.25">
      <c r="A241" s="192"/>
      <c r="B241" s="193"/>
      <c r="C241" s="192"/>
      <c r="D241" s="192"/>
      <c r="E241" s="192"/>
      <c r="F241" s="192"/>
      <c r="G241" s="192"/>
      <c r="H241" s="192"/>
      <c r="I241" s="192"/>
      <c r="J241" s="192"/>
      <c r="K241" s="192"/>
      <c r="L241" s="192"/>
      <c r="M241" s="192"/>
      <c r="N241" s="192"/>
      <c r="O241" s="192"/>
      <c r="P241" s="192"/>
      <c r="Q241" s="192"/>
      <c r="R241" s="192"/>
      <c r="S241" s="192"/>
      <c r="T241" s="192"/>
      <c r="U241" s="192"/>
      <c r="V241" s="192"/>
      <c r="W241" s="192"/>
      <c r="X241" s="192"/>
      <c r="Y241" s="192"/>
      <c r="Z241" s="192"/>
      <c r="AA241" s="192"/>
    </row>
    <row xmlns:x14ac="http://schemas.microsoft.com/office/spreadsheetml/2009/9/ac" r="242" ht="15.75" x14ac:dyDescent="0.25">
      <c r="A242" s="192"/>
      <c r="B242" s="193"/>
      <c r="C242" s="192"/>
      <c r="D242" s="192"/>
      <c r="E242" s="192"/>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row>
    <row xmlns:x14ac="http://schemas.microsoft.com/office/spreadsheetml/2009/9/ac" r="243" ht="15.75" x14ac:dyDescent="0.25">
      <c r="A243" s="192"/>
      <c r="B243" s="193"/>
      <c r="C243" s="192"/>
      <c r="D243" s="192"/>
      <c r="E243" s="192"/>
      <c r="F243" s="192"/>
      <c r="G243" s="192"/>
      <c r="H243" s="192"/>
      <c r="I243" s="192"/>
      <c r="J243" s="192"/>
      <c r="K243" s="192"/>
      <c r="L243" s="192"/>
      <c r="M243" s="192"/>
      <c r="N243" s="192"/>
      <c r="O243" s="192"/>
      <c r="P243" s="192"/>
      <c r="Q243" s="192"/>
      <c r="R243" s="192"/>
      <c r="S243" s="192"/>
      <c r="T243" s="192"/>
      <c r="U243" s="192"/>
      <c r="V243" s="192"/>
      <c r="W243" s="192"/>
      <c r="X243" s="192"/>
      <c r="Y243" s="192"/>
      <c r="Z243" s="192"/>
      <c r="AA243" s="192"/>
    </row>
    <row xmlns:x14ac="http://schemas.microsoft.com/office/spreadsheetml/2009/9/ac" r="244" ht="15.75" x14ac:dyDescent="0.25">
      <c r="A244" s="192"/>
      <c r="B244" s="193"/>
      <c r="C244" s="192"/>
      <c r="D244" s="192"/>
      <c r="E244" s="192"/>
      <c r="F244" s="192"/>
      <c r="G244" s="192"/>
      <c r="H244" s="192"/>
      <c r="I244" s="192"/>
      <c r="J244" s="192"/>
      <c r="K244" s="192"/>
      <c r="L244" s="192"/>
      <c r="M244" s="192"/>
      <c r="N244" s="192"/>
      <c r="O244" s="192"/>
      <c r="P244" s="192"/>
      <c r="Q244" s="192"/>
      <c r="R244" s="192"/>
      <c r="S244" s="192"/>
      <c r="T244" s="192"/>
      <c r="U244" s="192"/>
      <c r="V244" s="192"/>
      <c r="W244" s="192"/>
      <c r="X244" s="192"/>
      <c r="Y244" s="192"/>
      <c r="Z244" s="192"/>
      <c r="AA244" s="192"/>
    </row>
    <row xmlns:x14ac="http://schemas.microsoft.com/office/spreadsheetml/2009/9/ac" r="245" ht="15.75" x14ac:dyDescent="0.25">
      <c r="A245" s="192"/>
      <c r="B245" s="193"/>
      <c r="C245" s="192"/>
      <c r="D245" s="192"/>
      <c r="E245" s="192"/>
      <c r="F245" s="192"/>
      <c r="G245" s="192"/>
      <c r="H245" s="192"/>
      <c r="I245" s="192"/>
      <c r="J245" s="192"/>
      <c r="K245" s="192"/>
      <c r="L245" s="192"/>
      <c r="M245" s="192"/>
      <c r="N245" s="192"/>
      <c r="O245" s="192"/>
      <c r="P245" s="192"/>
      <c r="Q245" s="192"/>
      <c r="R245" s="192"/>
      <c r="S245" s="192"/>
      <c r="T245" s="192"/>
      <c r="U245" s="192"/>
      <c r="V245" s="192"/>
      <c r="W245" s="192"/>
      <c r="X245" s="192"/>
      <c r="Y245" s="192"/>
      <c r="Z245" s="192"/>
      <c r="AA245" s="192"/>
    </row>
    <row xmlns:x14ac="http://schemas.microsoft.com/office/spreadsheetml/2009/9/ac" r="246" ht="15.75" x14ac:dyDescent="0.25">
      <c r="A246" s="192"/>
      <c r="B246" s="193"/>
      <c r="C246" s="192"/>
      <c r="D246" s="192"/>
      <c r="E246" s="192"/>
      <c r="F246" s="192"/>
      <c r="G246" s="192"/>
      <c r="H246" s="192"/>
      <c r="I246" s="192"/>
      <c r="J246" s="192"/>
      <c r="K246" s="192"/>
      <c r="L246" s="192"/>
      <c r="M246" s="192"/>
      <c r="N246" s="192"/>
      <c r="O246" s="192"/>
      <c r="P246" s="192"/>
      <c r="Q246" s="192"/>
      <c r="R246" s="192"/>
      <c r="S246" s="192"/>
      <c r="T246" s="192"/>
      <c r="U246" s="192"/>
      <c r="V246" s="192"/>
      <c r="W246" s="192"/>
      <c r="X246" s="192"/>
      <c r="Y246" s="192"/>
      <c r="Z246" s="192"/>
      <c r="AA246" s="192"/>
    </row>
    <row xmlns:x14ac="http://schemas.microsoft.com/office/spreadsheetml/2009/9/ac" r="247" ht="15.75" x14ac:dyDescent="0.25">
      <c r="A247" s="192"/>
      <c r="B247" s="193"/>
      <c r="C247" s="192"/>
      <c r="D247" s="192"/>
      <c r="E247" s="192"/>
      <c r="F247" s="192"/>
      <c r="G247" s="192"/>
      <c r="H247" s="192"/>
      <c r="I247" s="192"/>
      <c r="J247" s="192"/>
      <c r="K247" s="192"/>
      <c r="L247" s="192"/>
      <c r="M247" s="192"/>
      <c r="N247" s="192"/>
      <c r="O247" s="192"/>
      <c r="P247" s="192"/>
      <c r="Q247" s="192"/>
      <c r="R247" s="192"/>
      <c r="S247" s="192"/>
      <c r="T247" s="192"/>
      <c r="U247" s="192"/>
      <c r="V247" s="192"/>
      <c r="W247" s="192"/>
      <c r="X247" s="192"/>
      <c r="Y247" s="192"/>
      <c r="Z247" s="192"/>
      <c r="AA247" s="192"/>
    </row>
    <row xmlns:x14ac="http://schemas.microsoft.com/office/spreadsheetml/2009/9/ac" r="248" ht="15.75" x14ac:dyDescent="0.25">
      <c r="A248" s="192"/>
      <c r="B248" s="193"/>
      <c r="C248" s="192"/>
      <c r="D248" s="192"/>
      <c r="E248" s="192"/>
      <c r="F248" s="192"/>
      <c r="G248" s="192"/>
      <c r="H248" s="192"/>
      <c r="I248" s="192"/>
      <c r="J248" s="192"/>
      <c r="K248" s="192"/>
      <c r="L248" s="192"/>
      <c r="M248" s="192"/>
      <c r="N248" s="192"/>
      <c r="O248" s="192"/>
      <c r="P248" s="192"/>
      <c r="Q248" s="192"/>
      <c r="R248" s="192"/>
      <c r="S248" s="192"/>
      <c r="T248" s="192"/>
      <c r="U248" s="192"/>
      <c r="V248" s="192"/>
      <c r="W248" s="192"/>
      <c r="X248" s="192"/>
      <c r="Y248" s="192"/>
      <c r="Z248" s="192"/>
      <c r="AA248" s="192"/>
    </row>
    <row xmlns:x14ac="http://schemas.microsoft.com/office/spreadsheetml/2009/9/ac" r="249" ht="15.75" x14ac:dyDescent="0.25">
      <c r="A249" s="192"/>
      <c r="B249" s="193"/>
      <c r="C249" s="192"/>
      <c r="D249" s="192"/>
      <c r="E249" s="192"/>
      <c r="F249" s="192"/>
      <c r="G249" s="192"/>
      <c r="H249" s="192"/>
      <c r="I249" s="192"/>
      <c r="J249" s="192"/>
      <c r="K249" s="192"/>
      <c r="L249" s="192"/>
      <c r="M249" s="192"/>
      <c r="N249" s="192"/>
      <c r="O249" s="192"/>
      <c r="P249" s="192"/>
      <c r="Q249" s="192"/>
      <c r="R249" s="192"/>
      <c r="S249" s="192"/>
      <c r="T249" s="192"/>
      <c r="U249" s="192"/>
      <c r="V249" s="192"/>
      <c r="W249" s="192"/>
      <c r="X249" s="192"/>
      <c r="Y249" s="192"/>
      <c r="Z249" s="192"/>
      <c r="AA249" s="192"/>
    </row>
    <row xmlns:x14ac="http://schemas.microsoft.com/office/spreadsheetml/2009/9/ac" r="250" ht="15.75" x14ac:dyDescent="0.25">
      <c r="A250" s="192"/>
      <c r="B250" s="193"/>
      <c r="C250" s="192"/>
      <c r="D250" s="192"/>
      <c r="E250" s="192"/>
      <c r="F250" s="192"/>
      <c r="G250" s="192"/>
      <c r="H250" s="192"/>
      <c r="I250" s="192"/>
      <c r="J250" s="192"/>
      <c r="K250" s="192"/>
      <c r="L250" s="192"/>
      <c r="M250" s="192"/>
      <c r="N250" s="192"/>
      <c r="O250" s="192"/>
      <c r="P250" s="192"/>
      <c r="Q250" s="192"/>
      <c r="R250" s="192"/>
      <c r="S250" s="192"/>
      <c r="T250" s="192"/>
      <c r="U250" s="192"/>
      <c r="V250" s="192"/>
      <c r="W250" s="192"/>
      <c r="X250" s="192"/>
      <c r="Y250" s="192"/>
      <c r="Z250" s="192"/>
      <c r="AA250" s="192"/>
    </row>
    <row xmlns:x14ac="http://schemas.microsoft.com/office/spreadsheetml/2009/9/ac" r="251" ht="15.75" x14ac:dyDescent="0.25">
      <c r="A251" s="192"/>
      <c r="B251" s="193"/>
      <c r="C251" s="192"/>
      <c r="D251" s="192"/>
      <c r="E251" s="192"/>
      <c r="F251" s="192"/>
      <c r="G251" s="192"/>
      <c r="H251" s="192"/>
      <c r="I251" s="192"/>
      <c r="J251" s="192"/>
      <c r="K251" s="192"/>
      <c r="L251" s="192"/>
      <c r="M251" s="192"/>
      <c r="N251" s="192"/>
      <c r="O251" s="192"/>
      <c r="P251" s="192"/>
      <c r="Q251" s="192"/>
      <c r="R251" s="192"/>
      <c r="S251" s="192"/>
      <c r="T251" s="192"/>
      <c r="U251" s="192"/>
      <c r="V251" s="192"/>
      <c r="W251" s="192"/>
      <c r="X251" s="192"/>
      <c r="Y251" s="192"/>
      <c r="Z251" s="192"/>
      <c r="AA251" s="192"/>
    </row>
    <row xmlns:x14ac="http://schemas.microsoft.com/office/spreadsheetml/2009/9/ac" r="252" ht="15.75" x14ac:dyDescent="0.25">
      <c r="A252" s="192"/>
      <c r="B252" s="193"/>
      <c r="C252" s="192"/>
      <c r="D252" s="192"/>
      <c r="E252" s="192"/>
      <c r="F252" s="192"/>
      <c r="G252" s="192"/>
      <c r="H252" s="192"/>
      <c r="I252" s="192"/>
      <c r="J252" s="192"/>
      <c r="K252" s="192"/>
      <c r="L252" s="192"/>
      <c r="M252" s="192"/>
      <c r="N252" s="192"/>
      <c r="O252" s="192"/>
      <c r="P252" s="192"/>
      <c r="Q252" s="192"/>
      <c r="R252" s="192"/>
      <c r="S252" s="192"/>
      <c r="T252" s="192"/>
      <c r="U252" s="192"/>
      <c r="V252" s="192"/>
      <c r="W252" s="192"/>
      <c r="X252" s="192"/>
      <c r="Y252" s="192"/>
      <c r="Z252" s="192"/>
      <c r="AA252" s="192"/>
    </row>
    <row xmlns:x14ac="http://schemas.microsoft.com/office/spreadsheetml/2009/9/ac" r="253" ht="15.75" x14ac:dyDescent="0.25">
      <c r="A253" s="192"/>
      <c r="B253" s="193"/>
      <c r="C253" s="192"/>
      <c r="D253" s="192"/>
      <c r="E253" s="192"/>
      <c r="F253" s="192"/>
      <c r="G253" s="192"/>
      <c r="H253" s="192"/>
      <c r="I253" s="192"/>
      <c r="J253" s="192"/>
      <c r="K253" s="192"/>
      <c r="L253" s="192"/>
      <c r="M253" s="192"/>
      <c r="N253" s="192"/>
      <c r="O253" s="192"/>
      <c r="P253" s="192"/>
      <c r="Q253" s="192"/>
      <c r="R253" s="192"/>
      <c r="S253" s="192"/>
      <c r="T253" s="192"/>
      <c r="U253" s="192"/>
      <c r="V253" s="192"/>
      <c r="W253" s="192"/>
      <c r="X253" s="192"/>
      <c r="Y253" s="192"/>
      <c r="Z253" s="192"/>
      <c r="AA253" s="192"/>
    </row>
    <row xmlns:x14ac="http://schemas.microsoft.com/office/spreadsheetml/2009/9/ac" r="254" ht="15.75" x14ac:dyDescent="0.25">
      <c r="A254" s="192"/>
      <c r="B254" s="193"/>
      <c r="C254" s="192"/>
      <c r="D254" s="192"/>
      <c r="E254" s="192"/>
      <c r="F254" s="192"/>
      <c r="G254" s="192"/>
      <c r="H254" s="192"/>
      <c r="I254" s="192"/>
      <c r="J254" s="192"/>
      <c r="K254" s="192"/>
      <c r="L254" s="192"/>
      <c r="M254" s="192"/>
      <c r="N254" s="192"/>
      <c r="O254" s="192"/>
      <c r="P254" s="192"/>
      <c r="Q254" s="192"/>
      <c r="R254" s="192"/>
      <c r="S254" s="192"/>
      <c r="T254" s="192"/>
      <c r="U254" s="192"/>
      <c r="V254" s="192"/>
      <c r="W254" s="192"/>
      <c r="X254" s="192"/>
      <c r="Y254" s="192"/>
      <c r="Z254" s="192"/>
      <c r="AA254" s="192"/>
    </row>
    <row xmlns:x14ac="http://schemas.microsoft.com/office/spreadsheetml/2009/9/ac" r="255" ht="15.75" x14ac:dyDescent="0.25">
      <c r="A255" s="192"/>
      <c r="B255" s="193"/>
      <c r="C255" s="192"/>
      <c r="D255" s="192"/>
      <c r="E255" s="192"/>
      <c r="F255" s="192"/>
      <c r="G255" s="192"/>
      <c r="H255" s="192"/>
      <c r="I255" s="192"/>
      <c r="J255" s="192"/>
      <c r="K255" s="192"/>
      <c r="L255" s="192"/>
      <c r="M255" s="192"/>
      <c r="N255" s="192"/>
      <c r="O255" s="192"/>
      <c r="P255" s="192"/>
      <c r="Q255" s="192"/>
      <c r="R255" s="192"/>
      <c r="S255" s="192"/>
      <c r="T255" s="192"/>
      <c r="U255" s="192"/>
      <c r="V255" s="192"/>
      <c r="W255" s="192"/>
      <c r="X255" s="192"/>
      <c r="Y255" s="192"/>
      <c r="Z255" s="192"/>
      <c r="AA255" s="192"/>
    </row>
    <row xmlns:x14ac="http://schemas.microsoft.com/office/spreadsheetml/2009/9/ac" r="256" ht="15.75" x14ac:dyDescent="0.25">
      <c r="A256" s="192"/>
      <c r="B256" s="193"/>
      <c r="C256" s="192"/>
      <c r="D256" s="192"/>
      <c r="E256" s="192"/>
      <c r="F256" s="192"/>
      <c r="G256" s="192"/>
      <c r="H256" s="192"/>
      <c r="I256" s="192"/>
      <c r="J256" s="192"/>
      <c r="K256" s="192"/>
      <c r="L256" s="192"/>
      <c r="M256" s="192"/>
      <c r="N256" s="192"/>
      <c r="O256" s="192"/>
      <c r="P256" s="192"/>
      <c r="Q256" s="192"/>
      <c r="R256" s="192"/>
      <c r="S256" s="192"/>
      <c r="T256" s="192"/>
      <c r="U256" s="192"/>
      <c r="V256" s="192"/>
      <c r="W256" s="192"/>
      <c r="X256" s="192"/>
      <c r="Y256" s="192"/>
      <c r="Z256" s="192"/>
      <c r="AA256" s="192"/>
    </row>
    <row xmlns:x14ac="http://schemas.microsoft.com/office/spreadsheetml/2009/9/ac" r="257" ht="15.75" x14ac:dyDescent="0.25">
      <c r="A257" s="192"/>
      <c r="B257" s="193"/>
      <c r="C257" s="192"/>
      <c r="D257" s="192"/>
      <c r="E257" s="192"/>
      <c r="F257" s="192"/>
      <c r="G257" s="192"/>
      <c r="H257" s="192"/>
      <c r="I257" s="192"/>
      <c r="J257" s="192"/>
      <c r="K257" s="192"/>
      <c r="L257" s="192"/>
      <c r="M257" s="192"/>
      <c r="N257" s="192"/>
      <c r="O257" s="192"/>
      <c r="P257" s="192"/>
      <c r="Q257" s="192"/>
      <c r="R257" s="192"/>
      <c r="S257" s="192"/>
      <c r="T257" s="192"/>
      <c r="U257" s="192"/>
      <c r="V257" s="192"/>
      <c r="W257" s="192"/>
      <c r="X257" s="192"/>
      <c r="Y257" s="192"/>
      <c r="Z257" s="192"/>
      <c r="AA257" s="192"/>
    </row>
    <row xmlns:x14ac="http://schemas.microsoft.com/office/spreadsheetml/2009/9/ac" r="258" ht="15.75" x14ac:dyDescent="0.25">
      <c r="A258" s="192"/>
      <c r="B258" s="193"/>
      <c r="C258" s="192"/>
      <c r="D258" s="192"/>
      <c r="E258" s="192"/>
      <c r="F258" s="192"/>
      <c r="G258" s="192"/>
      <c r="H258" s="192"/>
      <c r="I258" s="192"/>
      <c r="J258" s="192"/>
      <c r="K258" s="192"/>
      <c r="L258" s="192"/>
      <c r="M258" s="192"/>
      <c r="N258" s="192"/>
      <c r="O258" s="192"/>
      <c r="P258" s="192"/>
      <c r="Q258" s="192"/>
      <c r="R258" s="192"/>
      <c r="S258" s="192"/>
      <c r="T258" s="192"/>
      <c r="U258" s="192"/>
      <c r="V258" s="192"/>
      <c r="W258" s="192"/>
      <c r="X258" s="192"/>
      <c r="Y258" s="192"/>
      <c r="Z258" s="192"/>
      <c r="AA258" s="192"/>
    </row>
    <row xmlns:x14ac="http://schemas.microsoft.com/office/spreadsheetml/2009/9/ac" r="259" ht="15.75" x14ac:dyDescent="0.25">
      <c r="A259" s="192"/>
      <c r="B259" s="193"/>
      <c r="C259" s="192"/>
      <c r="D259" s="192"/>
      <c r="E259" s="192"/>
      <c r="F259" s="192"/>
      <c r="G259" s="192"/>
      <c r="H259" s="192"/>
      <c r="I259" s="192"/>
      <c r="J259" s="192"/>
      <c r="K259" s="192"/>
      <c r="L259" s="192"/>
      <c r="M259" s="192"/>
      <c r="N259" s="192"/>
      <c r="O259" s="192"/>
      <c r="P259" s="192"/>
      <c r="Q259" s="192"/>
      <c r="R259" s="192"/>
      <c r="S259" s="192"/>
      <c r="T259" s="192"/>
      <c r="U259" s="192"/>
      <c r="V259" s="192"/>
      <c r="W259" s="192"/>
      <c r="X259" s="192"/>
      <c r="Y259" s="192"/>
      <c r="Z259" s="192"/>
      <c r="AA259" s="192"/>
    </row>
    <row xmlns:x14ac="http://schemas.microsoft.com/office/spreadsheetml/2009/9/ac" r="260" ht="15.75" x14ac:dyDescent="0.25">
      <c r="A260" s="192"/>
      <c r="B260" s="193"/>
      <c r="C260" s="192"/>
      <c r="D260" s="192"/>
      <c r="E260" s="192"/>
      <c r="F260" s="192"/>
      <c r="G260" s="192"/>
      <c r="H260" s="192"/>
      <c r="I260" s="192"/>
      <c r="J260" s="192"/>
      <c r="K260" s="192"/>
      <c r="L260" s="192"/>
      <c r="M260" s="192"/>
      <c r="N260" s="192"/>
      <c r="O260" s="192"/>
      <c r="P260" s="192"/>
      <c r="Q260" s="192"/>
      <c r="R260" s="192"/>
      <c r="S260" s="192"/>
      <c r="T260" s="192"/>
      <c r="U260" s="192"/>
      <c r="V260" s="192"/>
      <c r="W260" s="192"/>
      <c r="X260" s="192"/>
      <c r="Y260" s="192"/>
      <c r="Z260" s="192"/>
      <c r="AA260" s="192"/>
    </row>
    <row xmlns:x14ac="http://schemas.microsoft.com/office/spreadsheetml/2009/9/ac" r="261" ht="15.75" x14ac:dyDescent="0.25">
      <c r="A261" s="192"/>
      <c r="B261" s="193"/>
      <c r="C261" s="192"/>
      <c r="D261" s="192"/>
      <c r="E261" s="192"/>
      <c r="F261" s="192"/>
      <c r="G261" s="192"/>
      <c r="H261" s="192"/>
      <c r="I261" s="192"/>
      <c r="J261" s="192"/>
      <c r="K261" s="192"/>
      <c r="L261" s="192"/>
      <c r="M261" s="192"/>
      <c r="N261" s="192"/>
      <c r="O261" s="192"/>
      <c r="P261" s="192"/>
      <c r="Q261" s="192"/>
      <c r="R261" s="192"/>
      <c r="S261" s="192"/>
      <c r="T261" s="192"/>
      <c r="U261" s="192"/>
      <c r="V261" s="192"/>
      <c r="W261" s="192"/>
      <c r="X261" s="192"/>
      <c r="Y261" s="192"/>
      <c r="Z261" s="192"/>
      <c r="AA261" s="192"/>
    </row>
    <row xmlns:x14ac="http://schemas.microsoft.com/office/spreadsheetml/2009/9/ac" r="262" ht="15.75" x14ac:dyDescent="0.25">
      <c r="A262" s="192"/>
      <c r="B262" s="193"/>
      <c r="C262" s="192"/>
      <c r="D262" s="192"/>
      <c r="E262" s="192"/>
      <c r="F262" s="192"/>
      <c r="G262" s="192"/>
      <c r="H262" s="192"/>
      <c r="I262" s="192"/>
      <c r="J262" s="192"/>
      <c r="K262" s="192"/>
      <c r="L262" s="192"/>
      <c r="M262" s="192"/>
      <c r="N262" s="192"/>
      <c r="O262" s="192"/>
      <c r="P262" s="192"/>
      <c r="Q262" s="192"/>
      <c r="R262" s="192"/>
      <c r="S262" s="192"/>
      <c r="T262" s="192"/>
      <c r="U262" s="192"/>
      <c r="V262" s="192"/>
      <c r="W262" s="192"/>
      <c r="X262" s="192"/>
      <c r="Y262" s="192"/>
      <c r="Z262" s="192"/>
      <c r="AA262" s="192"/>
    </row>
    <row xmlns:x14ac="http://schemas.microsoft.com/office/spreadsheetml/2009/9/ac" r="263" ht="15.75" x14ac:dyDescent="0.25">
      <c r="A263" s="192"/>
      <c r="B263" s="193"/>
      <c r="C263" s="192"/>
      <c r="D263" s="192"/>
      <c r="E263" s="192"/>
      <c r="F263" s="192"/>
      <c r="G263" s="192"/>
      <c r="H263" s="192"/>
      <c r="I263" s="192"/>
      <c r="J263" s="192"/>
      <c r="K263" s="192"/>
      <c r="L263" s="192"/>
      <c r="M263" s="192"/>
      <c r="N263" s="192"/>
      <c r="O263" s="192"/>
      <c r="P263" s="192"/>
      <c r="Q263" s="192"/>
      <c r="R263" s="192"/>
      <c r="S263" s="192"/>
      <c r="T263" s="192"/>
      <c r="U263" s="192"/>
      <c r="V263" s="192"/>
      <c r="W263" s="192"/>
      <c r="X263" s="192"/>
      <c r="Y263" s="192"/>
      <c r="Z263" s="192"/>
      <c r="AA263" s="192"/>
    </row>
    <row xmlns:x14ac="http://schemas.microsoft.com/office/spreadsheetml/2009/9/ac" r="264" ht="15.75" x14ac:dyDescent="0.25">
      <c r="A264" s="192"/>
      <c r="B264" s="193"/>
      <c r="C264" s="192"/>
      <c r="D264" s="192"/>
      <c r="E264" s="192"/>
      <c r="F264" s="192"/>
      <c r="G264" s="192"/>
      <c r="H264" s="192"/>
      <c r="I264" s="192"/>
      <c r="J264" s="192"/>
      <c r="K264" s="192"/>
      <c r="L264" s="192"/>
      <c r="M264" s="192"/>
      <c r="N264" s="192"/>
      <c r="O264" s="192"/>
      <c r="P264" s="192"/>
      <c r="Q264" s="192"/>
      <c r="R264" s="192"/>
      <c r="S264" s="192"/>
      <c r="T264" s="192"/>
      <c r="U264" s="192"/>
      <c r="V264" s="192"/>
      <c r="W264" s="192"/>
      <c r="X264" s="192"/>
      <c r="Y264" s="192"/>
      <c r="Z264" s="192"/>
      <c r="AA264" s="192"/>
    </row>
    <row xmlns:x14ac="http://schemas.microsoft.com/office/spreadsheetml/2009/9/ac" r="265" ht="15.75" x14ac:dyDescent="0.25">
      <c r="A265" s="192"/>
      <c r="B265" s="193"/>
      <c r="C265" s="192"/>
      <c r="D265" s="192"/>
      <c r="E265" s="192"/>
      <c r="F265" s="192"/>
      <c r="G265" s="192"/>
      <c r="H265" s="192"/>
      <c r="I265" s="192"/>
      <c r="J265" s="192"/>
      <c r="K265" s="192"/>
      <c r="L265" s="192"/>
      <c r="M265" s="192"/>
      <c r="N265" s="192"/>
      <c r="O265" s="192"/>
      <c r="P265" s="192"/>
      <c r="Q265" s="192"/>
      <c r="R265" s="192"/>
      <c r="S265" s="192"/>
      <c r="T265" s="192"/>
      <c r="U265" s="192"/>
      <c r="V265" s="192"/>
      <c r="W265" s="192"/>
      <c r="X265" s="192"/>
      <c r="Y265" s="192"/>
      <c r="Z265" s="192"/>
      <c r="AA265" s="192"/>
    </row>
    <row xmlns:x14ac="http://schemas.microsoft.com/office/spreadsheetml/2009/9/ac" r="266" ht="15.75" x14ac:dyDescent="0.25">
      <c r="A266" s="192"/>
      <c r="B266" s="193"/>
      <c r="C266" s="192"/>
      <c r="D266" s="192"/>
      <c r="E266" s="192"/>
      <c r="F266" s="192"/>
      <c r="G266" s="192"/>
      <c r="H266" s="192"/>
      <c r="I266" s="192"/>
      <c r="J266" s="192"/>
      <c r="K266" s="192"/>
      <c r="L266" s="192"/>
      <c r="M266" s="192"/>
      <c r="N266" s="192"/>
      <c r="O266" s="192"/>
      <c r="P266" s="192"/>
      <c r="Q266" s="192"/>
      <c r="R266" s="192"/>
      <c r="S266" s="192"/>
      <c r="T266" s="192"/>
      <c r="U266" s="192"/>
      <c r="V266" s="192"/>
      <c r="W266" s="192"/>
      <c r="X266" s="192"/>
      <c r="Y266" s="192"/>
      <c r="Z266" s="192"/>
      <c r="AA266" s="192"/>
    </row>
    <row xmlns:x14ac="http://schemas.microsoft.com/office/spreadsheetml/2009/9/ac" r="267" ht="15.75" x14ac:dyDescent="0.25">
      <c r="A267" s="192"/>
      <c r="B267" s="193"/>
      <c r="C267" s="192"/>
      <c r="D267" s="192"/>
      <c r="E267" s="192"/>
      <c r="F267" s="192"/>
      <c r="G267" s="192"/>
      <c r="H267" s="192"/>
      <c r="I267" s="192"/>
      <c r="J267" s="192"/>
      <c r="K267" s="192"/>
      <c r="L267" s="192"/>
      <c r="M267" s="192"/>
      <c r="N267" s="192"/>
      <c r="O267" s="192"/>
      <c r="P267" s="192"/>
      <c r="Q267" s="192"/>
      <c r="R267" s="192"/>
      <c r="S267" s="192"/>
      <c r="T267" s="192"/>
      <c r="U267" s="192"/>
      <c r="V267" s="192"/>
      <c r="W267" s="192"/>
      <c r="X267" s="192"/>
      <c r="Y267" s="192"/>
      <c r="Z267" s="192"/>
      <c r="AA267" s="192"/>
    </row>
    <row xmlns:x14ac="http://schemas.microsoft.com/office/spreadsheetml/2009/9/ac" r="268" ht="15.75" x14ac:dyDescent="0.25">
      <c r="A268" s="192"/>
      <c r="B268" s="193"/>
      <c r="C268" s="192"/>
      <c r="D268" s="192"/>
      <c r="E268" s="192"/>
      <c r="F268" s="192"/>
      <c r="G268" s="192"/>
      <c r="H268" s="192"/>
      <c r="I268" s="192"/>
      <c r="J268" s="192"/>
      <c r="K268" s="192"/>
      <c r="L268" s="192"/>
      <c r="M268" s="192"/>
      <c r="N268" s="192"/>
      <c r="O268" s="192"/>
      <c r="P268" s="192"/>
      <c r="Q268" s="192"/>
      <c r="R268" s="192"/>
      <c r="S268" s="192"/>
      <c r="T268" s="192"/>
      <c r="U268" s="192"/>
      <c r="V268" s="192"/>
      <c r="W268" s="192"/>
      <c r="X268" s="192"/>
      <c r="Y268" s="192"/>
      <c r="Z268" s="192"/>
      <c r="AA268" s="192"/>
    </row>
    <row xmlns:x14ac="http://schemas.microsoft.com/office/spreadsheetml/2009/9/ac" r="269" ht="15.75" x14ac:dyDescent="0.25">
      <c r="A269" s="192"/>
      <c r="B269" s="193"/>
      <c r="C269" s="192"/>
      <c r="D269" s="192"/>
      <c r="E269" s="192"/>
      <c r="F269" s="192"/>
      <c r="G269" s="192"/>
      <c r="H269" s="192"/>
      <c r="I269" s="192"/>
      <c r="J269" s="192"/>
      <c r="K269" s="192"/>
      <c r="L269" s="192"/>
      <c r="M269" s="192"/>
      <c r="N269" s="192"/>
      <c r="O269" s="192"/>
      <c r="P269" s="192"/>
      <c r="Q269" s="192"/>
      <c r="R269" s="192"/>
      <c r="S269" s="192"/>
      <c r="T269" s="192"/>
      <c r="U269" s="192"/>
      <c r="V269" s="192"/>
      <c r="W269" s="192"/>
      <c r="X269" s="192"/>
      <c r="Y269" s="192"/>
      <c r="Z269" s="192"/>
      <c r="AA269" s="192"/>
    </row>
    <row xmlns:x14ac="http://schemas.microsoft.com/office/spreadsheetml/2009/9/ac" r="270" ht="15.75" x14ac:dyDescent="0.25">
      <c r="A270" s="192"/>
      <c r="B270" s="193"/>
      <c r="C270" s="192"/>
      <c r="D270" s="192"/>
      <c r="E270" s="192"/>
      <c r="F270" s="192"/>
      <c r="G270" s="192"/>
      <c r="H270" s="192"/>
      <c r="I270" s="192"/>
      <c r="J270" s="192"/>
      <c r="K270" s="192"/>
      <c r="L270" s="192"/>
      <c r="M270" s="192"/>
      <c r="N270" s="192"/>
      <c r="O270" s="192"/>
      <c r="P270" s="192"/>
      <c r="Q270" s="192"/>
      <c r="R270" s="192"/>
      <c r="S270" s="192"/>
      <c r="T270" s="192"/>
      <c r="U270" s="192"/>
      <c r="V270" s="192"/>
      <c r="W270" s="192"/>
      <c r="X270" s="192"/>
      <c r="Y270" s="192"/>
      <c r="Z270" s="192"/>
      <c r="AA270" s="192"/>
    </row>
    <row xmlns:x14ac="http://schemas.microsoft.com/office/spreadsheetml/2009/9/ac" r="271" ht="15.75" x14ac:dyDescent="0.25">
      <c r="A271" s="192"/>
      <c r="B271" s="193"/>
      <c r="C271" s="192"/>
      <c r="D271" s="192"/>
      <c r="E271" s="192"/>
      <c r="F271" s="192"/>
      <c r="G271" s="192"/>
      <c r="H271" s="192"/>
      <c r="I271" s="192"/>
      <c r="J271" s="192"/>
      <c r="K271" s="192"/>
      <c r="L271" s="192"/>
      <c r="M271" s="192"/>
      <c r="N271" s="192"/>
      <c r="O271" s="192"/>
      <c r="P271" s="192"/>
      <c r="Q271" s="192"/>
      <c r="R271" s="192"/>
      <c r="S271" s="192"/>
      <c r="T271" s="192"/>
      <c r="U271" s="192"/>
      <c r="V271" s="192"/>
      <c r="W271" s="192"/>
      <c r="X271" s="192"/>
      <c r="Y271" s="192"/>
      <c r="Z271" s="192"/>
      <c r="AA271" s="192"/>
    </row>
    <row xmlns:x14ac="http://schemas.microsoft.com/office/spreadsheetml/2009/9/ac" r="272" ht="15.75" x14ac:dyDescent="0.25">
      <c r="A272" s="192"/>
      <c r="B272" s="193"/>
      <c r="C272" s="192"/>
      <c r="D272" s="192"/>
      <c r="E272" s="192"/>
      <c r="F272" s="192"/>
      <c r="G272" s="192"/>
      <c r="H272" s="192"/>
      <c r="I272" s="192"/>
      <c r="J272" s="192"/>
      <c r="K272" s="192"/>
      <c r="L272" s="192"/>
      <c r="M272" s="192"/>
      <c r="N272" s="192"/>
      <c r="O272" s="192"/>
      <c r="P272" s="192"/>
      <c r="Q272" s="192"/>
      <c r="R272" s="192"/>
      <c r="S272" s="192"/>
      <c r="T272" s="192"/>
      <c r="U272" s="192"/>
      <c r="V272" s="192"/>
      <c r="W272" s="192"/>
      <c r="X272" s="192"/>
      <c r="Y272" s="192"/>
      <c r="Z272" s="192"/>
      <c r="AA272" s="192"/>
    </row>
    <row xmlns:x14ac="http://schemas.microsoft.com/office/spreadsheetml/2009/9/ac" r="273" ht="15.75" x14ac:dyDescent="0.25">
      <c r="A273" s="192"/>
      <c r="B273" s="193"/>
      <c r="C273" s="192"/>
      <c r="D273" s="192"/>
      <c r="E273" s="192"/>
      <c r="F273" s="192"/>
      <c r="G273" s="192"/>
      <c r="H273" s="192"/>
      <c r="I273" s="192"/>
      <c r="J273" s="192"/>
      <c r="K273" s="192"/>
      <c r="L273" s="192"/>
      <c r="M273" s="192"/>
      <c r="N273" s="192"/>
      <c r="O273" s="192"/>
      <c r="P273" s="192"/>
      <c r="Q273" s="192"/>
      <c r="R273" s="192"/>
      <c r="S273" s="192"/>
      <c r="T273" s="192"/>
      <c r="U273" s="192"/>
      <c r="V273" s="192"/>
      <c r="W273" s="192"/>
      <c r="X273" s="192"/>
      <c r="Y273" s="192"/>
      <c r="Z273" s="192"/>
      <c r="AA273" s="192"/>
    </row>
    <row xmlns:x14ac="http://schemas.microsoft.com/office/spreadsheetml/2009/9/ac" r="274" ht="15.75" x14ac:dyDescent="0.25">
      <c r="A274" s="192"/>
      <c r="B274" s="193"/>
      <c r="C274" s="192"/>
      <c r="D274" s="192"/>
      <c r="E274" s="192"/>
      <c r="F274" s="192"/>
      <c r="G274" s="192"/>
      <c r="H274" s="192"/>
      <c r="I274" s="192"/>
      <c r="J274" s="192"/>
      <c r="K274" s="192"/>
      <c r="L274" s="192"/>
      <c r="M274" s="192"/>
      <c r="N274" s="192"/>
      <c r="O274" s="192"/>
      <c r="P274" s="192"/>
      <c r="Q274" s="192"/>
      <c r="R274" s="192"/>
      <c r="S274" s="192"/>
      <c r="T274" s="192"/>
      <c r="U274" s="192"/>
      <c r="V274" s="192"/>
      <c r="W274" s="192"/>
      <c r="X274" s="192"/>
      <c r="Y274" s="192"/>
      <c r="Z274" s="192"/>
      <c r="AA274" s="192"/>
    </row>
    <row xmlns:x14ac="http://schemas.microsoft.com/office/spreadsheetml/2009/9/ac" r="275" ht="15.75" x14ac:dyDescent="0.25">
      <c r="A275" s="192"/>
      <c r="B275" s="193"/>
      <c r="C275" s="192"/>
      <c r="D275" s="192"/>
      <c r="E275" s="192"/>
      <c r="F275" s="192"/>
      <c r="G275" s="192"/>
      <c r="H275" s="192"/>
      <c r="I275" s="192"/>
      <c r="J275" s="192"/>
      <c r="K275" s="192"/>
      <c r="L275" s="192"/>
      <c r="M275" s="192"/>
      <c r="N275" s="192"/>
      <c r="O275" s="192"/>
      <c r="P275" s="192"/>
      <c r="Q275" s="192"/>
      <c r="R275" s="192"/>
      <c r="S275" s="192"/>
      <c r="T275" s="192"/>
      <c r="U275" s="192"/>
      <c r="V275" s="192"/>
      <c r="W275" s="192"/>
      <c r="X275" s="192"/>
      <c r="Y275" s="192"/>
      <c r="Z275" s="192"/>
      <c r="AA275" s="192"/>
    </row>
    <row xmlns:x14ac="http://schemas.microsoft.com/office/spreadsheetml/2009/9/ac" r="276" ht="15.75" x14ac:dyDescent="0.25">
      <c r="A276" s="192"/>
      <c r="B276" s="193"/>
      <c r="C276" s="192"/>
      <c r="D276" s="192"/>
      <c r="E276" s="192"/>
      <c r="F276" s="192"/>
      <c r="G276" s="192"/>
      <c r="H276" s="192"/>
      <c r="I276" s="192"/>
      <c r="J276" s="192"/>
      <c r="K276" s="192"/>
      <c r="L276" s="192"/>
      <c r="M276" s="192"/>
      <c r="N276" s="192"/>
      <c r="O276" s="192"/>
      <c r="P276" s="192"/>
      <c r="Q276" s="192"/>
      <c r="R276" s="192"/>
      <c r="S276" s="192"/>
      <c r="T276" s="192"/>
      <c r="U276" s="192"/>
      <c r="V276" s="192"/>
      <c r="W276" s="192"/>
      <c r="X276" s="192"/>
      <c r="Y276" s="192"/>
      <c r="Z276" s="192"/>
      <c r="AA276" s="192"/>
    </row>
    <row xmlns:x14ac="http://schemas.microsoft.com/office/spreadsheetml/2009/9/ac" r="277" ht="15.75" x14ac:dyDescent="0.25">
      <c r="A277" s="192"/>
      <c r="B277" s="193"/>
      <c r="C277" s="192"/>
      <c r="D277" s="192"/>
      <c r="E277" s="192"/>
      <c r="F277" s="192"/>
      <c r="G277" s="192"/>
      <c r="H277" s="192"/>
      <c r="I277" s="192"/>
      <c r="J277" s="192"/>
      <c r="K277" s="192"/>
      <c r="L277" s="192"/>
      <c r="M277" s="192"/>
      <c r="N277" s="192"/>
      <c r="O277" s="192"/>
      <c r="P277" s="192"/>
      <c r="Q277" s="192"/>
      <c r="R277" s="192"/>
      <c r="S277" s="192"/>
      <c r="T277" s="192"/>
      <c r="U277" s="192"/>
      <c r="V277" s="192"/>
      <c r="W277" s="192"/>
      <c r="X277" s="192"/>
      <c r="Y277" s="192"/>
      <c r="Z277" s="192"/>
      <c r="AA277" s="192"/>
    </row>
    <row xmlns:x14ac="http://schemas.microsoft.com/office/spreadsheetml/2009/9/ac" r="278" ht="15.75" x14ac:dyDescent="0.25">
      <c r="A278" s="192"/>
      <c r="B278" s="193"/>
      <c r="C278" s="192"/>
      <c r="D278" s="192"/>
      <c r="E278" s="192"/>
      <c r="F278" s="192"/>
      <c r="G278" s="192"/>
      <c r="H278" s="192"/>
      <c r="I278" s="192"/>
      <c r="J278" s="192"/>
      <c r="K278" s="192"/>
      <c r="L278" s="192"/>
      <c r="M278" s="192"/>
      <c r="N278" s="192"/>
      <c r="O278" s="192"/>
      <c r="P278" s="192"/>
      <c r="Q278" s="192"/>
      <c r="R278" s="192"/>
      <c r="S278" s="192"/>
      <c r="T278" s="192"/>
      <c r="U278" s="192"/>
      <c r="V278" s="192"/>
      <c r="W278" s="192"/>
      <c r="X278" s="192"/>
      <c r="Y278" s="192"/>
      <c r="Z278" s="192"/>
      <c r="AA278" s="192"/>
    </row>
    <row xmlns:x14ac="http://schemas.microsoft.com/office/spreadsheetml/2009/9/ac" r="279" ht="15.75" x14ac:dyDescent="0.25">
      <c r="A279" s="192"/>
      <c r="B279" s="193"/>
      <c r="C279" s="192"/>
      <c r="D279" s="192"/>
      <c r="E279" s="192"/>
      <c r="F279" s="192"/>
      <c r="G279" s="192"/>
      <c r="H279" s="192"/>
      <c r="I279" s="192"/>
      <c r="J279" s="192"/>
      <c r="K279" s="192"/>
      <c r="L279" s="192"/>
      <c r="M279" s="192"/>
      <c r="N279" s="192"/>
      <c r="O279" s="192"/>
      <c r="P279" s="192"/>
      <c r="Q279" s="192"/>
      <c r="R279" s="192"/>
      <c r="S279" s="192"/>
      <c r="T279" s="192"/>
      <c r="U279" s="192"/>
      <c r="V279" s="192"/>
      <c r="W279" s="192"/>
      <c r="X279" s="192"/>
      <c r="Y279" s="192"/>
      <c r="Z279" s="192"/>
      <c r="AA279" s="192"/>
    </row>
    <row xmlns:x14ac="http://schemas.microsoft.com/office/spreadsheetml/2009/9/ac" r="280" ht="15.75" x14ac:dyDescent="0.25">
      <c r="A280" s="192"/>
      <c r="B280" s="193"/>
      <c r="C280" s="192"/>
      <c r="D280" s="192"/>
      <c r="E280" s="192"/>
      <c r="F280" s="192"/>
      <c r="G280" s="192"/>
      <c r="H280" s="192"/>
      <c r="I280" s="192"/>
      <c r="J280" s="192"/>
      <c r="K280" s="192"/>
      <c r="L280" s="192"/>
      <c r="M280" s="192"/>
      <c r="N280" s="192"/>
      <c r="O280" s="192"/>
      <c r="P280" s="192"/>
      <c r="Q280" s="192"/>
      <c r="R280" s="192"/>
      <c r="S280" s="192"/>
      <c r="T280" s="192"/>
      <c r="U280" s="192"/>
      <c r="V280" s="192"/>
      <c r="W280" s="192"/>
      <c r="X280" s="192"/>
      <c r="Y280" s="192"/>
      <c r="Z280" s="192"/>
      <c r="AA280" s="192"/>
    </row>
    <row xmlns:x14ac="http://schemas.microsoft.com/office/spreadsheetml/2009/9/ac" r="281" ht="15.75" x14ac:dyDescent="0.25">
      <c r="A281" s="192"/>
      <c r="B281" s="193"/>
      <c r="C281" s="192"/>
      <c r="D281" s="192"/>
      <c r="E281" s="192"/>
      <c r="F281" s="192"/>
      <c r="G281" s="192"/>
      <c r="H281" s="192"/>
      <c r="I281" s="192"/>
      <c r="J281" s="192"/>
      <c r="K281" s="192"/>
      <c r="L281" s="192"/>
      <c r="M281" s="192"/>
      <c r="N281" s="192"/>
      <c r="O281" s="192"/>
      <c r="P281" s="192"/>
      <c r="Q281" s="192"/>
      <c r="R281" s="192"/>
      <c r="S281" s="192"/>
      <c r="T281" s="192"/>
      <c r="U281" s="192"/>
      <c r="V281" s="192"/>
      <c r="W281" s="192"/>
      <c r="X281" s="192"/>
      <c r="Y281" s="192"/>
      <c r="Z281" s="192"/>
      <c r="AA281" s="192"/>
    </row>
    <row xmlns:x14ac="http://schemas.microsoft.com/office/spreadsheetml/2009/9/ac" r="282" ht="15.75" x14ac:dyDescent="0.25">
      <c r="A282" s="192"/>
      <c r="B282" s="193"/>
      <c r="C282" s="192"/>
      <c r="D282" s="192"/>
      <c r="E282" s="192"/>
      <c r="F282" s="192"/>
      <c r="G282" s="192"/>
      <c r="H282" s="192"/>
      <c r="I282" s="192"/>
      <c r="J282" s="192"/>
      <c r="K282" s="192"/>
      <c r="L282" s="192"/>
      <c r="M282" s="192"/>
      <c r="N282" s="192"/>
      <c r="O282" s="192"/>
      <c r="P282" s="192"/>
      <c r="Q282" s="192"/>
      <c r="R282" s="192"/>
      <c r="S282" s="192"/>
      <c r="T282" s="192"/>
      <c r="U282" s="192"/>
      <c r="V282" s="192"/>
      <c r="W282" s="192"/>
      <c r="X282" s="192"/>
      <c r="Y282" s="192"/>
      <c r="Z282" s="192"/>
      <c r="AA282" s="192"/>
    </row>
    <row xmlns:x14ac="http://schemas.microsoft.com/office/spreadsheetml/2009/9/ac" r="283" ht="15.75" x14ac:dyDescent="0.25">
      <c r="A283" s="192"/>
      <c r="B283" s="193"/>
      <c r="C283" s="192"/>
      <c r="D283" s="192"/>
      <c r="E283" s="192"/>
      <c r="F283" s="192"/>
      <c r="G283" s="192"/>
      <c r="H283" s="192"/>
      <c r="I283" s="192"/>
      <c r="J283" s="192"/>
      <c r="K283" s="192"/>
      <c r="L283" s="192"/>
      <c r="M283" s="192"/>
      <c r="N283" s="192"/>
      <c r="O283" s="192"/>
      <c r="P283" s="192"/>
      <c r="Q283" s="192"/>
      <c r="R283" s="192"/>
      <c r="S283" s="192"/>
      <c r="T283" s="192"/>
      <c r="U283" s="192"/>
      <c r="V283" s="192"/>
      <c r="W283" s="192"/>
      <c r="X283" s="192"/>
      <c r="Y283" s="192"/>
      <c r="Z283" s="192"/>
      <c r="AA283" s="192"/>
    </row>
    <row xmlns:x14ac="http://schemas.microsoft.com/office/spreadsheetml/2009/9/ac" r="284" ht="15.75" x14ac:dyDescent="0.25">
      <c r="A284" s="192"/>
      <c r="B284" s="193"/>
      <c r="C284" s="192"/>
      <c r="D284" s="192"/>
      <c r="E284" s="192"/>
      <c r="F284" s="192"/>
      <c r="G284" s="192"/>
      <c r="H284" s="192"/>
      <c r="I284" s="192"/>
      <c r="J284" s="192"/>
      <c r="K284" s="192"/>
      <c r="L284" s="192"/>
      <c r="M284" s="192"/>
      <c r="N284" s="192"/>
      <c r="O284" s="192"/>
      <c r="P284" s="192"/>
      <c r="Q284" s="192"/>
      <c r="R284" s="192"/>
      <c r="S284" s="192"/>
      <c r="T284" s="192"/>
      <c r="U284" s="192"/>
      <c r="V284" s="192"/>
      <c r="W284" s="192"/>
      <c r="X284" s="192"/>
      <c r="Y284" s="192"/>
      <c r="Z284" s="192"/>
      <c r="AA284" s="192"/>
    </row>
    <row xmlns:x14ac="http://schemas.microsoft.com/office/spreadsheetml/2009/9/ac" r="285" ht="15.75" x14ac:dyDescent="0.25">
      <c r="A285" s="192"/>
      <c r="B285" s="193"/>
      <c r="C285" s="192"/>
      <c r="D285" s="192"/>
      <c r="E285" s="192"/>
      <c r="F285" s="192"/>
      <c r="G285" s="192"/>
      <c r="H285" s="192"/>
      <c r="I285" s="192"/>
      <c r="J285" s="192"/>
      <c r="K285" s="192"/>
      <c r="L285" s="192"/>
      <c r="M285" s="192"/>
      <c r="N285" s="192"/>
      <c r="O285" s="192"/>
      <c r="P285" s="192"/>
      <c r="Q285" s="192"/>
      <c r="R285" s="192"/>
      <c r="S285" s="192"/>
      <c r="T285" s="192"/>
      <c r="U285" s="192"/>
      <c r="V285" s="192"/>
      <c r="W285" s="192"/>
      <c r="X285" s="192"/>
      <c r="Y285" s="192"/>
      <c r="Z285" s="192"/>
      <c r="AA285" s="192"/>
    </row>
    <row xmlns:x14ac="http://schemas.microsoft.com/office/spreadsheetml/2009/9/ac" r="286" ht="15.75" x14ac:dyDescent="0.25">
      <c r="A286" s="192"/>
      <c r="B286" s="193"/>
      <c r="C286" s="192"/>
      <c r="D286" s="192"/>
      <c r="E286" s="192"/>
      <c r="F286" s="192"/>
      <c r="G286" s="192"/>
      <c r="H286" s="192"/>
      <c r="I286" s="192"/>
      <c r="J286" s="192"/>
      <c r="K286" s="192"/>
      <c r="L286" s="192"/>
      <c r="M286" s="192"/>
      <c r="N286" s="192"/>
      <c r="O286" s="192"/>
      <c r="P286" s="192"/>
      <c r="Q286" s="192"/>
      <c r="R286" s="192"/>
      <c r="S286" s="192"/>
      <c r="T286" s="192"/>
      <c r="U286" s="192"/>
      <c r="V286" s="192"/>
      <c r="W286" s="192"/>
      <c r="X286" s="192"/>
      <c r="Y286" s="192"/>
      <c r="Z286" s="192"/>
      <c r="AA286" s="192"/>
    </row>
    <row xmlns:x14ac="http://schemas.microsoft.com/office/spreadsheetml/2009/9/ac" r="287" ht="15.75" x14ac:dyDescent="0.25">
      <c r="A287" s="192"/>
      <c r="B287" s="193"/>
      <c r="C287" s="192"/>
      <c r="D287" s="192"/>
      <c r="E287" s="192"/>
      <c r="F287" s="192"/>
      <c r="G287" s="192"/>
      <c r="H287" s="192"/>
      <c r="I287" s="192"/>
      <c r="J287" s="192"/>
      <c r="K287" s="192"/>
      <c r="L287" s="192"/>
      <c r="M287" s="192"/>
      <c r="N287" s="192"/>
      <c r="O287" s="192"/>
      <c r="P287" s="192"/>
      <c r="Q287" s="192"/>
      <c r="R287" s="192"/>
      <c r="S287" s="192"/>
      <c r="T287" s="192"/>
      <c r="U287" s="192"/>
      <c r="V287" s="192"/>
      <c r="W287" s="192"/>
      <c r="X287" s="192"/>
      <c r="Y287" s="192"/>
      <c r="Z287" s="192"/>
      <c r="AA287" s="192"/>
    </row>
    <row xmlns:x14ac="http://schemas.microsoft.com/office/spreadsheetml/2009/9/ac" r="288" ht="15.75" x14ac:dyDescent="0.25">
      <c r="A288" s="192"/>
      <c r="B288" s="193"/>
      <c r="C288" s="192"/>
      <c r="D288" s="192"/>
      <c r="E288" s="192"/>
      <c r="F288" s="192"/>
      <c r="G288" s="192"/>
      <c r="H288" s="192"/>
      <c r="I288" s="192"/>
      <c r="J288" s="192"/>
      <c r="K288" s="192"/>
      <c r="L288" s="192"/>
      <c r="M288" s="192"/>
      <c r="N288" s="192"/>
      <c r="O288" s="192"/>
      <c r="P288" s="192"/>
      <c r="Q288" s="192"/>
      <c r="R288" s="192"/>
      <c r="S288" s="192"/>
      <c r="T288" s="192"/>
      <c r="U288" s="192"/>
      <c r="V288" s="192"/>
      <c r="W288" s="192"/>
      <c r="X288" s="192"/>
      <c r="Y288" s="192"/>
      <c r="Z288" s="192"/>
      <c r="AA288" s="192"/>
    </row>
    <row xmlns:x14ac="http://schemas.microsoft.com/office/spreadsheetml/2009/9/ac" r="289" ht="15.75" x14ac:dyDescent="0.25">
      <c r="A289" s="192"/>
      <c r="B289" s="193"/>
      <c r="C289" s="192"/>
      <c r="D289" s="192"/>
      <c r="E289" s="192"/>
      <c r="F289" s="192"/>
      <c r="G289" s="192"/>
      <c r="H289" s="192"/>
      <c r="I289" s="192"/>
      <c r="J289" s="192"/>
      <c r="K289" s="192"/>
      <c r="L289" s="192"/>
      <c r="M289" s="192"/>
      <c r="N289" s="192"/>
      <c r="O289" s="192"/>
      <c r="P289" s="192"/>
      <c r="Q289" s="192"/>
      <c r="R289" s="192"/>
      <c r="S289" s="192"/>
      <c r="T289" s="192"/>
      <c r="U289" s="192"/>
      <c r="V289" s="192"/>
      <c r="W289" s="192"/>
      <c r="X289" s="192"/>
      <c r="Y289" s="192"/>
      <c r="Z289" s="192"/>
      <c r="AA289" s="192"/>
    </row>
    <row xmlns:x14ac="http://schemas.microsoft.com/office/spreadsheetml/2009/9/ac" r="290" ht="15.75" x14ac:dyDescent="0.25">
      <c r="A290" s="192"/>
      <c r="B290" s="193"/>
      <c r="C290" s="192"/>
      <c r="D290" s="192"/>
      <c r="E290" s="192"/>
      <c r="F290" s="192"/>
      <c r="G290" s="192"/>
      <c r="H290" s="192"/>
      <c r="I290" s="192"/>
      <c r="J290" s="192"/>
      <c r="K290" s="192"/>
      <c r="L290" s="192"/>
      <c r="M290" s="192"/>
      <c r="N290" s="192"/>
      <c r="O290" s="192"/>
      <c r="P290" s="192"/>
      <c r="Q290" s="192"/>
      <c r="R290" s="192"/>
      <c r="S290" s="192"/>
      <c r="T290" s="192"/>
      <c r="U290" s="192"/>
      <c r="V290" s="192"/>
      <c r="W290" s="192"/>
      <c r="X290" s="192"/>
      <c r="Y290" s="192"/>
      <c r="Z290" s="192"/>
      <c r="AA290" s="192"/>
    </row>
    <row xmlns:x14ac="http://schemas.microsoft.com/office/spreadsheetml/2009/9/ac" r="291" ht="15.75" x14ac:dyDescent="0.25">
      <c r="A291" s="192"/>
      <c r="B291" s="193"/>
      <c r="C291" s="192"/>
      <c r="D291" s="192"/>
      <c r="E291" s="192"/>
      <c r="F291" s="192"/>
      <c r="G291" s="192"/>
      <c r="H291" s="192"/>
      <c r="I291" s="192"/>
      <c r="J291" s="192"/>
      <c r="K291" s="192"/>
      <c r="L291" s="192"/>
      <c r="M291" s="192"/>
      <c r="N291" s="192"/>
      <c r="O291" s="192"/>
      <c r="P291" s="192"/>
      <c r="Q291" s="192"/>
      <c r="R291" s="192"/>
      <c r="S291" s="192"/>
      <c r="T291" s="192"/>
      <c r="U291" s="192"/>
      <c r="V291" s="192"/>
      <c r="W291" s="192"/>
      <c r="X291" s="192"/>
      <c r="Y291" s="192"/>
      <c r="Z291" s="192"/>
      <c r="AA291" s="192"/>
    </row>
    <row xmlns:x14ac="http://schemas.microsoft.com/office/spreadsheetml/2009/9/ac" r="292" ht="15.75" x14ac:dyDescent="0.25">
      <c r="A292" s="192"/>
      <c r="B292" s="193"/>
      <c r="C292" s="192"/>
      <c r="D292" s="192"/>
      <c r="E292" s="192"/>
      <c r="F292" s="192"/>
      <c r="G292" s="192"/>
      <c r="H292" s="192"/>
      <c r="I292" s="192"/>
      <c r="J292" s="192"/>
      <c r="K292" s="192"/>
      <c r="L292" s="192"/>
      <c r="M292" s="192"/>
      <c r="N292" s="192"/>
      <c r="O292" s="192"/>
      <c r="P292" s="192"/>
      <c r="Q292" s="192"/>
      <c r="R292" s="192"/>
      <c r="S292" s="192"/>
      <c r="T292" s="192"/>
      <c r="U292" s="192"/>
      <c r="V292" s="192"/>
      <c r="W292" s="192"/>
      <c r="X292" s="192"/>
      <c r="Y292" s="192"/>
      <c r="Z292" s="192"/>
      <c r="AA292" s="192"/>
    </row>
    <row xmlns:x14ac="http://schemas.microsoft.com/office/spreadsheetml/2009/9/ac" r="293" ht="15.75" x14ac:dyDescent="0.25">
      <c r="A293" s="192"/>
      <c r="B293" s="193"/>
      <c r="C293" s="192"/>
      <c r="D293" s="192"/>
      <c r="E293" s="192"/>
      <c r="F293" s="192"/>
      <c r="G293" s="192"/>
      <c r="H293" s="192"/>
      <c r="I293" s="192"/>
      <c r="J293" s="192"/>
      <c r="K293" s="192"/>
      <c r="L293" s="192"/>
      <c r="M293" s="192"/>
      <c r="N293" s="192"/>
      <c r="O293" s="192"/>
      <c r="P293" s="192"/>
      <c r="Q293" s="192"/>
      <c r="R293" s="192"/>
      <c r="S293" s="192"/>
      <c r="T293" s="192"/>
      <c r="U293" s="192"/>
      <c r="V293" s="192"/>
      <c r="W293" s="192"/>
      <c r="X293" s="192"/>
      <c r="Y293" s="192"/>
      <c r="Z293" s="192"/>
      <c r="AA293" s="192"/>
    </row>
    <row xmlns:x14ac="http://schemas.microsoft.com/office/spreadsheetml/2009/9/ac" r="294" ht="15.75" x14ac:dyDescent="0.25">
      <c r="A294" s="192"/>
      <c r="B294" s="193"/>
      <c r="C294" s="192"/>
      <c r="D294" s="192"/>
      <c r="E294" s="192"/>
      <c r="F294" s="192"/>
      <c r="G294" s="192"/>
      <c r="H294" s="192"/>
      <c r="I294" s="192"/>
      <c r="J294" s="192"/>
      <c r="K294" s="192"/>
      <c r="L294" s="192"/>
      <c r="M294" s="192"/>
      <c r="N294" s="192"/>
      <c r="O294" s="192"/>
      <c r="P294" s="192"/>
      <c r="Q294" s="192"/>
      <c r="R294" s="192"/>
      <c r="S294" s="192"/>
      <c r="T294" s="192"/>
      <c r="U294" s="192"/>
      <c r="V294" s="192"/>
      <c r="W294" s="192"/>
      <c r="X294" s="192"/>
      <c r="Y294" s="192"/>
      <c r="Z294" s="192"/>
      <c r="AA294" s="192"/>
    </row>
    <row xmlns:x14ac="http://schemas.microsoft.com/office/spreadsheetml/2009/9/ac" r="295" ht="15.75" x14ac:dyDescent="0.25">
      <c r="A295" s="192"/>
      <c r="B295" s="193"/>
      <c r="C295" s="192"/>
      <c r="D295" s="192"/>
      <c r="E295" s="192"/>
      <c r="F295" s="192"/>
      <c r="G295" s="192"/>
      <c r="H295" s="192"/>
      <c r="I295" s="192"/>
      <c r="J295" s="192"/>
      <c r="K295" s="192"/>
      <c r="L295" s="192"/>
      <c r="M295" s="192"/>
      <c r="N295" s="192"/>
      <c r="O295" s="192"/>
      <c r="P295" s="192"/>
      <c r="Q295" s="192"/>
      <c r="R295" s="192"/>
      <c r="S295" s="192"/>
      <c r="T295" s="192"/>
      <c r="U295" s="192"/>
      <c r="V295" s="192"/>
      <c r="W295" s="192"/>
      <c r="X295" s="192"/>
      <c r="Y295" s="192"/>
      <c r="Z295" s="192"/>
      <c r="AA295" s="192"/>
    </row>
    <row xmlns:x14ac="http://schemas.microsoft.com/office/spreadsheetml/2009/9/ac" r="296" ht="15.75" x14ac:dyDescent="0.25">
      <c r="A296" s="192"/>
      <c r="B296" s="193"/>
      <c r="C296" s="192"/>
      <c r="D296" s="192"/>
      <c r="E296" s="192"/>
      <c r="F296" s="192"/>
      <c r="G296" s="192"/>
      <c r="H296" s="192"/>
      <c r="I296" s="192"/>
      <c r="J296" s="192"/>
      <c r="K296" s="192"/>
      <c r="L296" s="192"/>
      <c r="M296" s="192"/>
      <c r="N296" s="192"/>
      <c r="O296" s="192"/>
      <c r="P296" s="192"/>
      <c r="Q296" s="192"/>
      <c r="R296" s="192"/>
      <c r="S296" s="192"/>
      <c r="T296" s="192"/>
      <c r="U296" s="192"/>
      <c r="V296" s="192"/>
      <c r="W296" s="192"/>
      <c r="X296" s="192"/>
      <c r="Y296" s="192"/>
      <c r="Z296" s="192"/>
      <c r="AA296" s="192"/>
    </row>
    <row xmlns:x14ac="http://schemas.microsoft.com/office/spreadsheetml/2009/9/ac" r="297" ht="15.75" x14ac:dyDescent="0.25">
      <c r="A297" s="192"/>
      <c r="B297" s="193"/>
      <c r="C297" s="192"/>
      <c r="D297" s="192"/>
      <c r="E297" s="192"/>
      <c r="F297" s="192"/>
      <c r="G297" s="192"/>
      <c r="H297" s="192"/>
      <c r="I297" s="192"/>
      <c r="J297" s="192"/>
      <c r="K297" s="192"/>
      <c r="L297" s="192"/>
      <c r="M297" s="192"/>
      <c r="N297" s="192"/>
      <c r="O297" s="192"/>
      <c r="P297" s="192"/>
      <c r="Q297" s="192"/>
      <c r="R297" s="192"/>
      <c r="S297" s="192"/>
      <c r="T297" s="192"/>
      <c r="U297" s="192"/>
      <c r="V297" s="192"/>
      <c r="W297" s="192"/>
      <c r="X297" s="192"/>
      <c r="Y297" s="192"/>
      <c r="Z297" s="192"/>
      <c r="AA297" s="192"/>
    </row>
    <row xmlns:x14ac="http://schemas.microsoft.com/office/spreadsheetml/2009/9/ac" r="298" ht="15.75" x14ac:dyDescent="0.25">
      <c r="A298" s="192"/>
      <c r="B298" s="193"/>
      <c r="C298" s="192"/>
      <c r="D298" s="192"/>
      <c r="E298" s="192"/>
      <c r="F298" s="192"/>
      <c r="G298" s="192"/>
      <c r="H298" s="192"/>
      <c r="I298" s="192"/>
      <c r="J298" s="192"/>
      <c r="K298" s="192"/>
      <c r="L298" s="192"/>
      <c r="M298" s="192"/>
      <c r="N298" s="192"/>
      <c r="O298" s="192"/>
      <c r="P298" s="192"/>
      <c r="Q298" s="192"/>
      <c r="R298" s="192"/>
      <c r="S298" s="192"/>
      <c r="T298" s="192"/>
      <c r="U298" s="192"/>
      <c r="V298" s="192"/>
      <c r="W298" s="192"/>
      <c r="X298" s="192"/>
      <c r="Y298" s="192"/>
      <c r="Z298" s="192"/>
      <c r="AA298" s="192"/>
    </row>
    <row xmlns:x14ac="http://schemas.microsoft.com/office/spreadsheetml/2009/9/ac" r="299" ht="15.75" x14ac:dyDescent="0.25">
      <c r="A299" s="192"/>
      <c r="B299" s="193"/>
      <c r="C299" s="192"/>
      <c r="D299" s="192"/>
      <c r="E299" s="192"/>
      <c r="F299" s="192"/>
      <c r="G299" s="192"/>
      <c r="H299" s="192"/>
      <c r="I299" s="192"/>
      <c r="J299" s="192"/>
      <c r="K299" s="192"/>
      <c r="L299" s="192"/>
      <c r="M299" s="192"/>
      <c r="N299" s="192"/>
      <c r="O299" s="192"/>
      <c r="P299" s="192"/>
      <c r="Q299" s="192"/>
      <c r="R299" s="192"/>
      <c r="S299" s="192"/>
      <c r="T299" s="192"/>
      <c r="U299" s="192"/>
      <c r="V299" s="192"/>
      <c r="W299" s="192"/>
      <c r="X299" s="192"/>
      <c r="Y299" s="192"/>
      <c r="Z299" s="192"/>
      <c r="AA299" s="192"/>
    </row>
    <row xmlns:x14ac="http://schemas.microsoft.com/office/spreadsheetml/2009/9/ac" r="300" ht="15.75" x14ac:dyDescent="0.25">
      <c r="A300" s="192"/>
      <c r="B300" s="193"/>
      <c r="C300" s="192"/>
      <c r="D300" s="192"/>
      <c r="E300" s="192"/>
      <c r="F300" s="192"/>
      <c r="G300" s="192"/>
      <c r="H300" s="192"/>
      <c r="I300" s="192"/>
      <c r="J300" s="192"/>
      <c r="K300" s="192"/>
      <c r="L300" s="192"/>
      <c r="M300" s="192"/>
      <c r="N300" s="192"/>
      <c r="O300" s="192"/>
      <c r="P300" s="192"/>
      <c r="Q300" s="192"/>
      <c r="R300" s="192"/>
      <c r="S300" s="192"/>
      <c r="T300" s="192"/>
      <c r="U300" s="192"/>
      <c r="V300" s="192"/>
      <c r="W300" s="192"/>
      <c r="X300" s="192"/>
      <c r="Y300" s="192"/>
      <c r="Z300" s="192"/>
      <c r="AA300" s="192"/>
    </row>
    <row xmlns:x14ac="http://schemas.microsoft.com/office/spreadsheetml/2009/9/ac" r="301" ht="15.75" x14ac:dyDescent="0.25">
      <c r="A301" s="192"/>
      <c r="B301" s="193"/>
      <c r="C301" s="192"/>
      <c r="D301" s="192"/>
      <c r="E301" s="192"/>
      <c r="F301" s="192"/>
      <c r="G301" s="192"/>
      <c r="H301" s="192"/>
      <c r="I301" s="192"/>
      <c r="J301" s="192"/>
      <c r="K301" s="192"/>
      <c r="L301" s="192"/>
      <c r="M301" s="192"/>
      <c r="N301" s="192"/>
      <c r="O301" s="192"/>
      <c r="P301" s="192"/>
      <c r="Q301" s="192"/>
      <c r="R301" s="192"/>
      <c r="S301" s="192"/>
      <c r="T301" s="192"/>
      <c r="U301" s="192"/>
      <c r="V301" s="192"/>
      <c r="W301" s="192"/>
      <c r="X301" s="192"/>
      <c r="Y301" s="192"/>
      <c r="Z301" s="192"/>
      <c r="AA301" s="192"/>
    </row>
    <row xmlns:x14ac="http://schemas.microsoft.com/office/spreadsheetml/2009/9/ac" r="302" ht="15.75" x14ac:dyDescent="0.25">
      <c r="A302" s="192"/>
      <c r="B302" s="193"/>
      <c r="C302" s="192"/>
      <c r="D302" s="192"/>
      <c r="E302" s="192"/>
      <c r="F302" s="192"/>
      <c r="G302" s="192"/>
      <c r="H302" s="192"/>
      <c r="I302" s="192"/>
      <c r="J302" s="192"/>
      <c r="K302" s="192"/>
      <c r="L302" s="192"/>
      <c r="M302" s="192"/>
      <c r="N302" s="192"/>
      <c r="O302" s="192"/>
      <c r="P302" s="192"/>
      <c r="Q302" s="192"/>
      <c r="R302" s="192"/>
      <c r="S302" s="192"/>
      <c r="T302" s="192"/>
      <c r="U302" s="192"/>
      <c r="V302" s="192"/>
      <c r="W302" s="192"/>
      <c r="X302" s="192"/>
      <c r="Y302" s="192"/>
      <c r="Z302" s="192"/>
      <c r="AA302" s="192"/>
    </row>
    <row xmlns:x14ac="http://schemas.microsoft.com/office/spreadsheetml/2009/9/ac" r="303" ht="15.75" x14ac:dyDescent="0.25">
      <c r="A303" s="192"/>
      <c r="B303" s="193"/>
      <c r="C303" s="192"/>
      <c r="D303" s="192"/>
      <c r="E303" s="192"/>
      <c r="F303" s="192"/>
      <c r="G303" s="192"/>
      <c r="H303" s="192"/>
      <c r="I303" s="192"/>
      <c r="J303" s="192"/>
      <c r="K303" s="192"/>
      <c r="L303" s="192"/>
      <c r="M303" s="192"/>
      <c r="N303" s="192"/>
      <c r="O303" s="192"/>
      <c r="P303" s="192"/>
      <c r="Q303" s="192"/>
      <c r="R303" s="192"/>
      <c r="S303" s="192"/>
      <c r="T303" s="192"/>
      <c r="U303" s="192"/>
      <c r="V303" s="192"/>
      <c r="W303" s="192"/>
      <c r="X303" s="192"/>
      <c r="Y303" s="192"/>
      <c r="Z303" s="192"/>
      <c r="AA303" s="192"/>
    </row>
    <row xmlns:x14ac="http://schemas.microsoft.com/office/spreadsheetml/2009/9/ac" r="304" ht="15.75" x14ac:dyDescent="0.25">
      <c r="A304" s="192"/>
      <c r="B304" s="193"/>
      <c r="C304" s="192"/>
      <c r="D304" s="192"/>
      <c r="E304" s="192"/>
      <c r="F304" s="192"/>
      <c r="G304" s="192"/>
      <c r="H304" s="192"/>
      <c r="I304" s="192"/>
      <c r="J304" s="192"/>
      <c r="K304" s="192"/>
      <c r="L304" s="192"/>
      <c r="M304" s="192"/>
      <c r="N304" s="192"/>
      <c r="O304" s="192"/>
      <c r="P304" s="192"/>
      <c r="Q304" s="192"/>
      <c r="R304" s="192"/>
      <c r="S304" s="192"/>
      <c r="T304" s="192"/>
      <c r="U304" s="192"/>
      <c r="V304" s="192"/>
      <c r="W304" s="192"/>
      <c r="X304" s="192"/>
      <c r="Y304" s="192"/>
      <c r="Z304" s="192"/>
      <c r="AA304" s="192"/>
    </row>
    <row xmlns:x14ac="http://schemas.microsoft.com/office/spreadsheetml/2009/9/ac" r="305" ht="15.75" x14ac:dyDescent="0.25">
      <c r="A305" s="192"/>
      <c r="B305" s="193"/>
      <c r="C305" s="192"/>
      <c r="D305" s="192"/>
      <c r="E305" s="192"/>
      <c r="F305" s="192"/>
      <c r="G305" s="192"/>
      <c r="H305" s="192"/>
      <c r="I305" s="192"/>
      <c r="J305" s="192"/>
      <c r="K305" s="192"/>
      <c r="L305" s="192"/>
      <c r="M305" s="192"/>
      <c r="N305" s="192"/>
      <c r="O305" s="192"/>
      <c r="P305" s="192"/>
      <c r="Q305" s="192"/>
      <c r="R305" s="192"/>
      <c r="S305" s="192"/>
      <c r="T305" s="192"/>
      <c r="U305" s="192"/>
      <c r="V305" s="192"/>
      <c r="W305" s="192"/>
      <c r="X305" s="192"/>
      <c r="Y305" s="192"/>
      <c r="Z305" s="192"/>
      <c r="AA305" s="192"/>
    </row>
    <row xmlns:x14ac="http://schemas.microsoft.com/office/spreadsheetml/2009/9/ac" r="306" ht="15.75" x14ac:dyDescent="0.25">
      <c r="A306" s="192"/>
      <c r="B306" s="193"/>
      <c r="C306" s="192"/>
      <c r="D306" s="192"/>
      <c r="E306" s="192"/>
      <c r="F306" s="192"/>
      <c r="G306" s="192"/>
      <c r="H306" s="192"/>
      <c r="I306" s="192"/>
      <c r="J306" s="192"/>
      <c r="K306" s="192"/>
      <c r="L306" s="192"/>
      <c r="M306" s="192"/>
      <c r="N306" s="192"/>
      <c r="O306" s="192"/>
      <c r="P306" s="192"/>
      <c r="Q306" s="192"/>
      <c r="R306" s="192"/>
      <c r="S306" s="192"/>
      <c r="T306" s="192"/>
      <c r="U306" s="192"/>
      <c r="V306" s="192"/>
      <c r="W306" s="192"/>
      <c r="X306" s="192"/>
      <c r="Y306" s="192"/>
      <c r="Z306" s="192"/>
      <c r="AA306" s="192"/>
    </row>
    <row xmlns:x14ac="http://schemas.microsoft.com/office/spreadsheetml/2009/9/ac" r="307" ht="15.75" x14ac:dyDescent="0.25">
      <c r="A307" s="192"/>
      <c r="B307" s="193"/>
      <c r="C307" s="192"/>
      <c r="D307" s="192"/>
      <c r="E307" s="192"/>
      <c r="F307" s="192"/>
      <c r="G307" s="192"/>
      <c r="H307" s="192"/>
      <c r="I307" s="192"/>
      <c r="J307" s="192"/>
      <c r="K307" s="192"/>
      <c r="L307" s="192"/>
      <c r="M307" s="192"/>
      <c r="N307" s="192"/>
      <c r="O307" s="192"/>
      <c r="P307" s="192"/>
      <c r="Q307" s="192"/>
      <c r="R307" s="192"/>
      <c r="S307" s="192"/>
      <c r="T307" s="192"/>
      <c r="U307" s="192"/>
      <c r="V307" s="192"/>
      <c r="W307" s="192"/>
      <c r="X307" s="192"/>
      <c r="Y307" s="192"/>
      <c r="Z307" s="192"/>
      <c r="AA307" s="192"/>
    </row>
    <row xmlns:x14ac="http://schemas.microsoft.com/office/spreadsheetml/2009/9/ac" r="308" ht="15.75" x14ac:dyDescent="0.25">
      <c r="A308" s="192"/>
      <c r="B308" s="193"/>
      <c r="C308" s="192"/>
      <c r="D308" s="192"/>
      <c r="E308" s="192"/>
      <c r="F308" s="192"/>
      <c r="G308" s="192"/>
      <c r="H308" s="192"/>
      <c r="I308" s="192"/>
      <c r="J308" s="192"/>
      <c r="K308" s="192"/>
      <c r="L308" s="192"/>
      <c r="M308" s="192"/>
      <c r="N308" s="192"/>
      <c r="O308" s="192"/>
      <c r="P308" s="192"/>
      <c r="Q308" s="192"/>
      <c r="R308" s="192"/>
      <c r="S308" s="192"/>
      <c r="T308" s="192"/>
      <c r="U308" s="192"/>
      <c r="V308" s="192"/>
      <c r="W308" s="192"/>
      <c r="X308" s="192"/>
      <c r="Y308" s="192"/>
      <c r="Z308" s="192"/>
      <c r="AA308" s="192"/>
    </row>
    <row xmlns:x14ac="http://schemas.microsoft.com/office/spreadsheetml/2009/9/ac" r="309" ht="15.75" x14ac:dyDescent="0.25">
      <c r="A309" s="192"/>
      <c r="B309" s="193"/>
      <c r="C309" s="192"/>
      <c r="D309" s="192"/>
      <c r="E309" s="192"/>
      <c r="F309" s="192"/>
      <c r="G309" s="192"/>
      <c r="H309" s="192"/>
      <c r="I309" s="192"/>
      <c r="J309" s="192"/>
      <c r="K309" s="192"/>
      <c r="L309" s="192"/>
      <c r="M309" s="192"/>
      <c r="N309" s="192"/>
      <c r="O309" s="192"/>
      <c r="P309" s="192"/>
      <c r="Q309" s="192"/>
      <c r="R309" s="192"/>
      <c r="S309" s="192"/>
      <c r="T309" s="192"/>
      <c r="U309" s="192"/>
      <c r="V309" s="192"/>
      <c r="W309" s="192"/>
      <c r="X309" s="192"/>
      <c r="Y309" s="192"/>
      <c r="Z309" s="192"/>
      <c r="AA309" s="192"/>
    </row>
    <row xmlns:x14ac="http://schemas.microsoft.com/office/spreadsheetml/2009/9/ac" r="310" ht="15.75" x14ac:dyDescent="0.25">
      <c r="A310" s="192"/>
      <c r="B310" s="193"/>
      <c r="C310" s="192"/>
      <c r="D310" s="192"/>
      <c r="E310" s="192"/>
      <c r="F310" s="192"/>
      <c r="G310" s="192"/>
      <c r="H310" s="192"/>
      <c r="I310" s="192"/>
      <c r="J310" s="192"/>
      <c r="K310" s="192"/>
      <c r="L310" s="192"/>
      <c r="M310" s="192"/>
      <c r="N310" s="192"/>
      <c r="O310" s="192"/>
      <c r="P310" s="192"/>
      <c r="Q310" s="192"/>
      <c r="R310" s="192"/>
      <c r="S310" s="192"/>
      <c r="T310" s="192"/>
      <c r="U310" s="192"/>
      <c r="V310" s="192"/>
      <c r="W310" s="192"/>
      <c r="X310" s="192"/>
      <c r="Y310" s="192"/>
      <c r="Z310" s="192"/>
      <c r="AA310" s="192"/>
    </row>
    <row xmlns:x14ac="http://schemas.microsoft.com/office/spreadsheetml/2009/9/ac" r="311" ht="15.75" x14ac:dyDescent="0.25">
      <c r="A311" s="192"/>
      <c r="B311" s="193"/>
      <c r="C311" s="192"/>
      <c r="D311" s="192"/>
      <c r="E311" s="192"/>
      <c r="F311" s="192"/>
      <c r="G311" s="192"/>
      <c r="H311" s="192"/>
      <c r="I311" s="192"/>
      <c r="J311" s="192"/>
      <c r="K311" s="192"/>
      <c r="L311" s="192"/>
      <c r="M311" s="192"/>
      <c r="N311" s="192"/>
      <c r="O311" s="192"/>
      <c r="P311" s="192"/>
      <c r="Q311" s="192"/>
      <c r="R311" s="192"/>
      <c r="S311" s="192"/>
      <c r="T311" s="192"/>
      <c r="U311" s="192"/>
      <c r="V311" s="192"/>
      <c r="W311" s="192"/>
      <c r="X311" s="192"/>
      <c r="Y311" s="192"/>
      <c r="Z311" s="192"/>
      <c r="AA311" s="192"/>
    </row>
    <row xmlns:x14ac="http://schemas.microsoft.com/office/spreadsheetml/2009/9/ac" r="312" ht="15.75" x14ac:dyDescent="0.25">
      <c r="A312" s="192"/>
      <c r="B312" s="193"/>
      <c r="C312" s="192"/>
      <c r="D312" s="192"/>
      <c r="E312" s="192"/>
      <c r="F312" s="192"/>
      <c r="G312" s="192"/>
      <c r="H312" s="192"/>
      <c r="I312" s="192"/>
      <c r="J312" s="192"/>
      <c r="K312" s="192"/>
      <c r="L312" s="192"/>
      <c r="M312" s="192"/>
      <c r="N312" s="192"/>
      <c r="O312" s="192"/>
      <c r="P312" s="192"/>
      <c r="Q312" s="192"/>
      <c r="R312" s="192"/>
      <c r="S312" s="192"/>
      <c r="T312" s="192"/>
      <c r="U312" s="192"/>
      <c r="V312" s="192"/>
      <c r="W312" s="192"/>
      <c r="X312" s="192"/>
      <c r="Y312" s="192"/>
      <c r="Z312" s="192"/>
      <c r="AA312" s="192"/>
    </row>
    <row xmlns:x14ac="http://schemas.microsoft.com/office/spreadsheetml/2009/9/ac" r="313" ht="15.75" x14ac:dyDescent="0.25">
      <c r="A313" s="192"/>
      <c r="B313" s="193"/>
      <c r="C313" s="192"/>
      <c r="D313" s="192"/>
      <c r="E313" s="192"/>
      <c r="F313" s="192"/>
      <c r="G313" s="192"/>
      <c r="H313" s="192"/>
      <c r="I313" s="192"/>
      <c r="J313" s="192"/>
      <c r="K313" s="192"/>
      <c r="L313" s="192"/>
      <c r="M313" s="192"/>
      <c r="N313" s="192"/>
      <c r="O313" s="192"/>
      <c r="P313" s="192"/>
      <c r="Q313" s="192"/>
      <c r="R313" s="192"/>
      <c r="S313" s="192"/>
      <c r="T313" s="192"/>
      <c r="U313" s="192"/>
      <c r="V313" s="192"/>
      <c r="W313" s="192"/>
      <c r="X313" s="192"/>
      <c r="Y313" s="192"/>
      <c r="Z313" s="192"/>
      <c r="AA313" s="192"/>
    </row>
    <row xmlns:x14ac="http://schemas.microsoft.com/office/spreadsheetml/2009/9/ac" r="314" ht="15.75" x14ac:dyDescent="0.25">
      <c r="A314" s="192"/>
      <c r="B314" s="193"/>
      <c r="C314" s="192"/>
      <c r="D314" s="192"/>
      <c r="E314" s="192"/>
      <c r="F314" s="192"/>
      <c r="G314" s="192"/>
      <c r="H314" s="192"/>
      <c r="I314" s="192"/>
      <c r="J314" s="192"/>
      <c r="K314" s="192"/>
      <c r="L314" s="192"/>
      <c r="M314" s="192"/>
      <c r="N314" s="192"/>
      <c r="O314" s="192"/>
      <c r="P314" s="192"/>
      <c r="Q314" s="192"/>
      <c r="R314" s="192"/>
      <c r="S314" s="192"/>
      <c r="T314" s="192"/>
      <c r="U314" s="192"/>
      <c r="V314" s="192"/>
      <c r="W314" s="192"/>
      <c r="X314" s="192"/>
      <c r="Y314" s="192"/>
      <c r="Z314" s="192"/>
      <c r="AA314" s="192"/>
    </row>
    <row xmlns:x14ac="http://schemas.microsoft.com/office/spreadsheetml/2009/9/ac" r="315" ht="15.75" x14ac:dyDescent="0.25">
      <c r="A315" s="192"/>
      <c r="B315" s="193"/>
      <c r="C315" s="192"/>
      <c r="D315" s="192"/>
      <c r="E315" s="192"/>
      <c r="F315" s="192"/>
      <c r="G315" s="192"/>
      <c r="H315" s="192"/>
      <c r="I315" s="192"/>
      <c r="J315" s="192"/>
      <c r="K315" s="192"/>
      <c r="L315" s="192"/>
      <c r="M315" s="192"/>
      <c r="N315" s="192"/>
      <c r="O315" s="192"/>
      <c r="P315" s="192"/>
      <c r="Q315" s="192"/>
      <c r="R315" s="192"/>
      <c r="S315" s="192"/>
      <c r="T315" s="192"/>
      <c r="U315" s="192"/>
      <c r="V315" s="192"/>
      <c r="W315" s="192"/>
      <c r="X315" s="192"/>
      <c r="Y315" s="192"/>
      <c r="Z315" s="192"/>
      <c r="AA315" s="192"/>
    </row>
    <row xmlns:x14ac="http://schemas.microsoft.com/office/spreadsheetml/2009/9/ac" r="316" ht="15.75" x14ac:dyDescent="0.25">
      <c r="A316" s="192"/>
      <c r="B316" s="193"/>
      <c r="C316" s="192"/>
      <c r="D316" s="192"/>
      <c r="E316" s="192"/>
      <c r="F316" s="192"/>
      <c r="G316" s="192"/>
      <c r="H316" s="192"/>
      <c r="I316" s="192"/>
      <c r="J316" s="192"/>
      <c r="K316" s="192"/>
      <c r="L316" s="192"/>
      <c r="M316" s="192"/>
      <c r="N316" s="192"/>
      <c r="O316" s="192"/>
      <c r="P316" s="192"/>
      <c r="Q316" s="192"/>
      <c r="R316" s="192"/>
      <c r="S316" s="192"/>
      <c r="T316" s="192"/>
      <c r="U316" s="192"/>
      <c r="V316" s="192"/>
      <c r="W316" s="192"/>
      <c r="X316" s="192"/>
      <c r="Y316" s="192"/>
      <c r="Z316" s="192"/>
      <c r="AA316" s="192"/>
    </row>
    <row xmlns:x14ac="http://schemas.microsoft.com/office/spreadsheetml/2009/9/ac" r="317" ht="15.75" x14ac:dyDescent="0.25">
      <c r="A317" s="192"/>
      <c r="B317" s="193"/>
      <c r="C317" s="192"/>
      <c r="D317" s="192"/>
      <c r="E317" s="192"/>
      <c r="F317" s="192"/>
      <c r="G317" s="192"/>
      <c r="H317" s="192"/>
      <c r="I317" s="192"/>
      <c r="J317" s="192"/>
      <c r="K317" s="192"/>
      <c r="L317" s="192"/>
      <c r="M317" s="192"/>
      <c r="N317" s="192"/>
      <c r="O317" s="192"/>
      <c r="P317" s="192"/>
      <c r="Q317" s="192"/>
      <c r="R317" s="192"/>
      <c r="S317" s="192"/>
      <c r="T317" s="192"/>
      <c r="U317" s="192"/>
      <c r="V317" s="192"/>
      <c r="W317" s="192"/>
      <c r="X317" s="192"/>
      <c r="Y317" s="192"/>
      <c r="Z317" s="192"/>
      <c r="AA317" s="192"/>
    </row>
    <row xmlns:x14ac="http://schemas.microsoft.com/office/spreadsheetml/2009/9/ac" r="318" ht="15.75" x14ac:dyDescent="0.25">
      <c r="A318" s="192"/>
      <c r="B318" s="193"/>
      <c r="C318" s="192"/>
      <c r="D318" s="192"/>
      <c r="E318" s="192"/>
      <c r="F318" s="192"/>
      <c r="G318" s="192"/>
      <c r="H318" s="192"/>
      <c r="I318" s="192"/>
      <c r="J318" s="192"/>
      <c r="K318" s="192"/>
      <c r="L318" s="192"/>
      <c r="M318" s="192"/>
      <c r="N318" s="192"/>
      <c r="O318" s="192"/>
      <c r="P318" s="192"/>
      <c r="Q318" s="192"/>
      <c r="R318" s="192"/>
      <c r="S318" s="192"/>
      <c r="T318" s="192"/>
      <c r="U318" s="192"/>
      <c r="V318" s="192"/>
      <c r="W318" s="192"/>
      <c r="X318" s="192"/>
      <c r="Y318" s="192"/>
      <c r="Z318" s="192"/>
      <c r="AA318" s="192"/>
    </row>
    <row xmlns:x14ac="http://schemas.microsoft.com/office/spreadsheetml/2009/9/ac" r="319" ht="15.75" x14ac:dyDescent="0.25">
      <c r="A319" s="192"/>
      <c r="B319" s="193"/>
      <c r="C319" s="192"/>
      <c r="D319" s="192"/>
      <c r="E319" s="192"/>
      <c r="F319" s="192"/>
      <c r="G319" s="192"/>
      <c r="H319" s="192"/>
      <c r="I319" s="192"/>
      <c r="J319" s="192"/>
      <c r="K319" s="192"/>
      <c r="L319" s="192"/>
      <c r="M319" s="192"/>
      <c r="N319" s="192"/>
      <c r="O319" s="192"/>
      <c r="P319" s="192"/>
      <c r="Q319" s="192"/>
      <c r="R319" s="192"/>
      <c r="S319" s="192"/>
      <c r="T319" s="192"/>
      <c r="U319" s="192"/>
      <c r="V319" s="192"/>
      <c r="W319" s="192"/>
      <c r="X319" s="192"/>
      <c r="Y319" s="192"/>
      <c r="Z319" s="192"/>
      <c r="AA319" s="192"/>
    </row>
    <row xmlns:x14ac="http://schemas.microsoft.com/office/spreadsheetml/2009/9/ac" r="320" ht="15.75" x14ac:dyDescent="0.25">
      <c r="A320" s="192"/>
      <c r="B320" s="193"/>
      <c r="C320" s="192"/>
      <c r="D320" s="192"/>
      <c r="E320" s="192"/>
      <c r="F320" s="192"/>
      <c r="G320" s="192"/>
      <c r="H320" s="192"/>
      <c r="I320" s="192"/>
      <c r="J320" s="192"/>
      <c r="K320" s="192"/>
      <c r="L320" s="192"/>
      <c r="M320" s="192"/>
      <c r="N320" s="192"/>
      <c r="O320" s="192"/>
      <c r="P320" s="192"/>
      <c r="Q320" s="192"/>
      <c r="R320" s="192"/>
      <c r="S320" s="192"/>
      <c r="T320" s="192"/>
      <c r="U320" s="192"/>
      <c r="V320" s="192"/>
      <c r="W320" s="192"/>
      <c r="X320" s="192"/>
      <c r="Y320" s="192"/>
      <c r="Z320" s="192"/>
      <c r="AA320" s="192"/>
    </row>
    <row xmlns:x14ac="http://schemas.microsoft.com/office/spreadsheetml/2009/9/ac" r="321" ht="15.75" x14ac:dyDescent="0.25">
      <c r="A321" s="192"/>
      <c r="B321" s="193"/>
      <c r="C321" s="192"/>
      <c r="D321" s="192"/>
      <c r="E321" s="192"/>
      <c r="F321" s="192"/>
      <c r="G321" s="192"/>
      <c r="H321" s="192"/>
      <c r="I321" s="192"/>
      <c r="J321" s="192"/>
      <c r="K321" s="192"/>
      <c r="L321" s="192"/>
      <c r="M321" s="192"/>
      <c r="N321" s="192"/>
      <c r="O321" s="192"/>
      <c r="P321" s="192"/>
      <c r="Q321" s="192"/>
      <c r="R321" s="192"/>
      <c r="S321" s="192"/>
      <c r="T321" s="192"/>
      <c r="U321" s="192"/>
      <c r="V321" s="192"/>
      <c r="W321" s="192"/>
      <c r="X321" s="192"/>
      <c r="Y321" s="192"/>
      <c r="Z321" s="192"/>
      <c r="AA321" s="192"/>
    </row>
    <row xmlns:x14ac="http://schemas.microsoft.com/office/spreadsheetml/2009/9/ac" r="322" ht="15.75" x14ac:dyDescent="0.25">
      <c r="A322" s="192"/>
      <c r="B322" s="193"/>
      <c r="C322" s="192"/>
      <c r="D322" s="192"/>
      <c r="E322" s="192"/>
      <c r="F322" s="192"/>
      <c r="G322" s="192"/>
      <c r="H322" s="192"/>
      <c r="I322" s="192"/>
      <c r="J322" s="192"/>
      <c r="K322" s="192"/>
      <c r="L322" s="192"/>
      <c r="M322" s="192"/>
      <c r="N322" s="192"/>
      <c r="O322" s="192"/>
      <c r="P322" s="192"/>
      <c r="Q322" s="192"/>
      <c r="R322" s="192"/>
      <c r="S322" s="192"/>
      <c r="T322" s="192"/>
      <c r="U322" s="192"/>
      <c r="V322" s="192"/>
      <c r="W322" s="192"/>
      <c r="X322" s="192"/>
      <c r="Y322" s="192"/>
      <c r="Z322" s="192"/>
      <c r="AA322" s="192"/>
    </row>
    <row xmlns:x14ac="http://schemas.microsoft.com/office/spreadsheetml/2009/9/ac" r="323" ht="15.75" x14ac:dyDescent="0.25">
      <c r="A323" s="192"/>
      <c r="B323" s="193"/>
      <c r="C323" s="192"/>
      <c r="D323" s="192"/>
      <c r="E323" s="192"/>
      <c r="F323" s="192"/>
      <c r="G323" s="192"/>
      <c r="H323" s="192"/>
      <c r="I323" s="192"/>
      <c r="J323" s="192"/>
      <c r="K323" s="192"/>
      <c r="L323" s="192"/>
      <c r="M323" s="192"/>
      <c r="N323" s="192"/>
      <c r="O323" s="192"/>
      <c r="P323" s="192"/>
      <c r="Q323" s="192"/>
      <c r="R323" s="192"/>
      <c r="S323" s="192"/>
      <c r="T323" s="192"/>
      <c r="U323" s="192"/>
      <c r="V323" s="192"/>
      <c r="W323" s="192"/>
      <c r="X323" s="192"/>
      <c r="Y323" s="192"/>
      <c r="Z323" s="192"/>
      <c r="AA323" s="192"/>
    </row>
    <row xmlns:x14ac="http://schemas.microsoft.com/office/spreadsheetml/2009/9/ac" r="324" ht="15.75" x14ac:dyDescent="0.25">
      <c r="A324" s="192"/>
      <c r="B324" s="193"/>
      <c r="C324" s="192"/>
      <c r="D324" s="192"/>
      <c r="E324" s="192"/>
      <c r="F324" s="192"/>
      <c r="G324" s="192"/>
      <c r="H324" s="192"/>
      <c r="I324" s="192"/>
      <c r="J324" s="192"/>
      <c r="K324" s="192"/>
      <c r="L324" s="192"/>
      <c r="M324" s="192"/>
      <c r="N324" s="192"/>
      <c r="O324" s="192"/>
      <c r="P324" s="192"/>
      <c r="Q324" s="192"/>
      <c r="R324" s="192"/>
      <c r="S324" s="192"/>
      <c r="T324" s="192"/>
      <c r="U324" s="192"/>
      <c r="V324" s="192"/>
      <c r="W324" s="192"/>
      <c r="X324" s="192"/>
      <c r="Y324" s="192"/>
      <c r="Z324" s="192"/>
      <c r="AA324" s="192"/>
    </row>
    <row xmlns:x14ac="http://schemas.microsoft.com/office/spreadsheetml/2009/9/ac" r="325" ht="15.75" x14ac:dyDescent="0.25">
      <c r="A325" s="192"/>
      <c r="B325" s="193"/>
      <c r="C325" s="192"/>
      <c r="D325" s="192"/>
      <c r="E325" s="192"/>
      <c r="F325" s="192"/>
      <c r="G325" s="192"/>
      <c r="H325" s="192"/>
      <c r="I325" s="192"/>
      <c r="J325" s="192"/>
      <c r="K325" s="192"/>
      <c r="L325" s="192"/>
      <c r="M325" s="192"/>
      <c r="N325" s="192"/>
      <c r="O325" s="192"/>
      <c r="P325" s="192"/>
      <c r="Q325" s="192"/>
      <c r="R325" s="192"/>
      <c r="S325" s="192"/>
      <c r="T325" s="192"/>
      <c r="U325" s="192"/>
      <c r="V325" s="192"/>
      <c r="W325" s="192"/>
      <c r="X325" s="192"/>
      <c r="Y325" s="192"/>
      <c r="Z325" s="192"/>
      <c r="AA325" s="192"/>
    </row>
    <row xmlns:x14ac="http://schemas.microsoft.com/office/spreadsheetml/2009/9/ac" r="326" ht="15.75" x14ac:dyDescent="0.25">
      <c r="A326" s="192"/>
      <c r="B326" s="193"/>
      <c r="C326" s="192"/>
      <c r="D326" s="192"/>
      <c r="E326" s="192"/>
      <c r="F326" s="192"/>
      <c r="G326" s="192"/>
      <c r="H326" s="192"/>
      <c r="I326" s="192"/>
      <c r="J326" s="192"/>
      <c r="K326" s="192"/>
      <c r="L326" s="192"/>
      <c r="M326" s="192"/>
      <c r="N326" s="192"/>
      <c r="O326" s="192"/>
      <c r="P326" s="192"/>
      <c r="Q326" s="192"/>
      <c r="R326" s="192"/>
      <c r="S326" s="192"/>
      <c r="T326" s="192"/>
      <c r="U326" s="192"/>
      <c r="V326" s="192"/>
      <c r="W326" s="192"/>
      <c r="X326" s="192"/>
      <c r="Y326" s="192"/>
      <c r="Z326" s="192"/>
      <c r="AA326" s="192"/>
    </row>
    <row xmlns:x14ac="http://schemas.microsoft.com/office/spreadsheetml/2009/9/ac" r="327" ht="15.75" x14ac:dyDescent="0.25">
      <c r="A327" s="192"/>
      <c r="B327" s="193"/>
      <c r="C327" s="192"/>
      <c r="D327" s="192"/>
      <c r="E327" s="192"/>
      <c r="F327" s="192"/>
      <c r="G327" s="192"/>
      <c r="H327" s="192"/>
      <c r="I327" s="192"/>
      <c r="J327" s="192"/>
      <c r="K327" s="192"/>
      <c r="L327" s="192"/>
      <c r="M327" s="192"/>
      <c r="N327" s="192"/>
      <c r="O327" s="192"/>
      <c r="P327" s="192"/>
      <c r="Q327" s="192"/>
      <c r="R327" s="192"/>
      <c r="S327" s="192"/>
      <c r="T327" s="192"/>
      <c r="U327" s="192"/>
      <c r="V327" s="192"/>
      <c r="W327" s="192"/>
      <c r="X327" s="192"/>
      <c r="Y327" s="192"/>
      <c r="Z327" s="192"/>
      <c r="AA327" s="192"/>
    </row>
    <row xmlns:x14ac="http://schemas.microsoft.com/office/spreadsheetml/2009/9/ac" r="328" ht="15.75" x14ac:dyDescent="0.25">
      <c r="A328" s="192"/>
      <c r="B328" s="193"/>
      <c r="C328" s="192"/>
      <c r="D328" s="192"/>
      <c r="E328" s="192"/>
      <c r="F328" s="192"/>
      <c r="G328" s="192"/>
      <c r="H328" s="192"/>
      <c r="I328" s="192"/>
      <c r="J328" s="192"/>
      <c r="K328" s="192"/>
      <c r="L328" s="192"/>
      <c r="M328" s="192"/>
      <c r="N328" s="192"/>
      <c r="O328" s="192"/>
      <c r="P328" s="192"/>
      <c r="Q328" s="192"/>
      <c r="R328" s="192"/>
      <c r="S328" s="192"/>
      <c r="T328" s="192"/>
      <c r="U328" s="192"/>
      <c r="V328" s="192"/>
      <c r="W328" s="192"/>
      <c r="X328" s="192"/>
      <c r="Y328" s="192"/>
      <c r="Z328" s="192"/>
      <c r="AA328" s="192"/>
    </row>
    <row xmlns:x14ac="http://schemas.microsoft.com/office/spreadsheetml/2009/9/ac" r="329" ht="15.75" x14ac:dyDescent="0.25">
      <c r="A329" s="192"/>
      <c r="B329" s="193"/>
      <c r="C329" s="192"/>
      <c r="D329" s="192"/>
      <c r="E329" s="192"/>
      <c r="F329" s="192"/>
      <c r="G329" s="192"/>
      <c r="H329" s="192"/>
      <c r="I329" s="192"/>
      <c r="J329" s="192"/>
      <c r="K329" s="192"/>
      <c r="L329" s="192"/>
      <c r="M329" s="192"/>
      <c r="N329" s="192"/>
      <c r="O329" s="192"/>
      <c r="P329" s="192"/>
      <c r="Q329" s="192"/>
      <c r="R329" s="192"/>
      <c r="S329" s="192"/>
      <c r="T329" s="192"/>
      <c r="U329" s="192"/>
      <c r="V329" s="192"/>
      <c r="W329" s="192"/>
      <c r="X329" s="192"/>
      <c r="Y329" s="192"/>
      <c r="Z329" s="192"/>
      <c r="AA329" s="192"/>
    </row>
    <row xmlns:x14ac="http://schemas.microsoft.com/office/spreadsheetml/2009/9/ac" r="330" ht="15.75" x14ac:dyDescent="0.25">
      <c r="A330" s="192"/>
      <c r="B330" s="193"/>
      <c r="C330" s="192"/>
      <c r="D330" s="192"/>
      <c r="E330" s="192"/>
      <c r="F330" s="192"/>
      <c r="G330" s="192"/>
      <c r="H330" s="192"/>
      <c r="I330" s="192"/>
      <c r="J330" s="192"/>
      <c r="K330" s="192"/>
      <c r="L330" s="192"/>
      <c r="M330" s="192"/>
      <c r="N330" s="192"/>
      <c r="O330" s="192"/>
      <c r="P330" s="192"/>
      <c r="Q330" s="192"/>
      <c r="R330" s="192"/>
      <c r="S330" s="192"/>
      <c r="T330" s="192"/>
      <c r="U330" s="192"/>
      <c r="V330" s="192"/>
      <c r="W330" s="192"/>
      <c r="X330" s="192"/>
      <c r="Y330" s="192"/>
      <c r="Z330" s="192"/>
      <c r="AA330" s="192"/>
    </row>
    <row xmlns:x14ac="http://schemas.microsoft.com/office/spreadsheetml/2009/9/ac" r="331" ht="15.75" x14ac:dyDescent="0.25">
      <c r="A331" s="192"/>
      <c r="B331" s="193"/>
      <c r="C331" s="192"/>
      <c r="D331" s="192"/>
      <c r="E331" s="192"/>
      <c r="F331" s="192"/>
      <c r="G331" s="192"/>
      <c r="H331" s="192"/>
      <c r="I331" s="192"/>
      <c r="J331" s="192"/>
      <c r="K331" s="192"/>
      <c r="L331" s="192"/>
      <c r="M331" s="192"/>
      <c r="N331" s="192"/>
      <c r="O331" s="192"/>
      <c r="P331" s="192"/>
      <c r="Q331" s="192"/>
      <c r="R331" s="192"/>
      <c r="S331" s="192"/>
      <c r="T331" s="192"/>
      <c r="U331" s="192"/>
      <c r="V331" s="192"/>
      <c r="W331" s="192"/>
      <c r="X331" s="192"/>
      <c r="Y331" s="192"/>
      <c r="Z331" s="192"/>
      <c r="AA331" s="192"/>
    </row>
    <row xmlns:x14ac="http://schemas.microsoft.com/office/spreadsheetml/2009/9/ac" r="332" ht="15.75" x14ac:dyDescent="0.25">
      <c r="A332" s="192"/>
      <c r="B332" s="193"/>
      <c r="C332" s="192"/>
      <c r="D332" s="192"/>
      <c r="E332" s="192"/>
      <c r="F332" s="192"/>
      <c r="G332" s="192"/>
      <c r="H332" s="192"/>
      <c r="I332" s="192"/>
      <c r="J332" s="192"/>
      <c r="K332" s="192"/>
      <c r="L332" s="192"/>
      <c r="M332" s="192"/>
      <c r="N332" s="192"/>
      <c r="O332" s="192"/>
      <c r="P332" s="192"/>
      <c r="Q332" s="192"/>
      <c r="R332" s="192"/>
      <c r="S332" s="192"/>
      <c r="T332" s="192"/>
      <c r="U332" s="192"/>
      <c r="V332" s="192"/>
      <c r="W332" s="192"/>
      <c r="X332" s="192"/>
      <c r="Y332" s="192"/>
      <c r="Z332" s="192"/>
      <c r="AA332" s="192"/>
    </row>
    <row xmlns:x14ac="http://schemas.microsoft.com/office/spreadsheetml/2009/9/ac" r="333" ht="15.75" x14ac:dyDescent="0.25">
      <c r="A333" s="192"/>
      <c r="B333" s="193"/>
      <c r="C333" s="192"/>
      <c r="D333" s="192"/>
      <c r="E333" s="192"/>
      <c r="F333" s="192"/>
      <c r="G333" s="192"/>
      <c r="H333" s="192"/>
      <c r="I333" s="192"/>
      <c r="J333" s="192"/>
      <c r="K333" s="192"/>
      <c r="L333" s="192"/>
      <c r="M333" s="192"/>
      <c r="N333" s="192"/>
      <c r="O333" s="192"/>
      <c r="P333" s="192"/>
      <c r="Q333" s="192"/>
      <c r="R333" s="192"/>
      <c r="S333" s="192"/>
      <c r="T333" s="192"/>
      <c r="U333" s="192"/>
      <c r="V333" s="192"/>
      <c r="W333" s="192"/>
      <c r="X333" s="192"/>
      <c r="Y333" s="192"/>
      <c r="Z333" s="192"/>
      <c r="AA333" s="192"/>
    </row>
    <row xmlns:x14ac="http://schemas.microsoft.com/office/spreadsheetml/2009/9/ac" r="334" ht="15.75" x14ac:dyDescent="0.25">
      <c r="A334" s="192"/>
      <c r="B334" s="193"/>
      <c r="C334" s="192"/>
      <c r="D334" s="192"/>
      <c r="E334" s="192"/>
      <c r="F334" s="192"/>
      <c r="G334" s="192"/>
      <c r="H334" s="192"/>
      <c r="I334" s="192"/>
      <c r="J334" s="192"/>
      <c r="K334" s="192"/>
      <c r="L334" s="192"/>
      <c r="M334" s="192"/>
      <c r="N334" s="192"/>
      <c r="O334" s="192"/>
      <c r="P334" s="192"/>
      <c r="Q334" s="192"/>
      <c r="R334" s="192"/>
      <c r="S334" s="192"/>
      <c r="T334" s="192"/>
      <c r="U334" s="192"/>
      <c r="V334" s="192"/>
      <c r="W334" s="192"/>
      <c r="X334" s="192"/>
      <c r="Y334" s="192"/>
      <c r="Z334" s="192"/>
      <c r="AA334" s="192"/>
    </row>
    <row xmlns:x14ac="http://schemas.microsoft.com/office/spreadsheetml/2009/9/ac" r="335" ht="15.75" x14ac:dyDescent="0.25">
      <c r="A335" s="192"/>
      <c r="B335" s="193"/>
      <c r="C335" s="192"/>
      <c r="D335" s="192"/>
      <c r="E335" s="192"/>
      <c r="F335" s="192"/>
      <c r="G335" s="192"/>
      <c r="H335" s="192"/>
      <c r="I335" s="192"/>
      <c r="J335" s="192"/>
      <c r="K335" s="192"/>
      <c r="L335" s="192"/>
      <c r="M335" s="192"/>
      <c r="N335" s="192"/>
      <c r="O335" s="192"/>
      <c r="P335" s="192"/>
      <c r="Q335" s="192"/>
      <c r="R335" s="192"/>
      <c r="S335" s="192"/>
      <c r="T335" s="192"/>
      <c r="U335" s="192"/>
      <c r="V335" s="192"/>
      <c r="W335" s="192"/>
      <c r="X335" s="192"/>
      <c r="Y335" s="192"/>
      <c r="Z335" s="192"/>
      <c r="AA335" s="192"/>
    </row>
    <row xmlns:x14ac="http://schemas.microsoft.com/office/spreadsheetml/2009/9/ac" r="336" ht="15.75" x14ac:dyDescent="0.25">
      <c r="A336" s="192"/>
      <c r="B336" s="193"/>
      <c r="C336" s="192"/>
      <c r="D336" s="192"/>
      <c r="E336" s="192"/>
      <c r="F336" s="192"/>
      <c r="G336" s="192"/>
      <c r="H336" s="192"/>
      <c r="I336" s="192"/>
      <c r="J336" s="192"/>
      <c r="K336" s="192"/>
      <c r="L336" s="192"/>
      <c r="M336" s="192"/>
      <c r="N336" s="192"/>
      <c r="O336" s="192"/>
      <c r="P336" s="192"/>
      <c r="Q336" s="192"/>
      <c r="R336" s="192"/>
      <c r="S336" s="192"/>
      <c r="T336" s="192"/>
      <c r="U336" s="192"/>
      <c r="V336" s="192"/>
      <c r="W336" s="192"/>
      <c r="X336" s="192"/>
      <c r="Y336" s="192"/>
      <c r="Z336" s="192"/>
      <c r="AA336" s="192"/>
    </row>
    <row xmlns:x14ac="http://schemas.microsoft.com/office/spreadsheetml/2009/9/ac" r="337" ht="15.75" x14ac:dyDescent="0.25">
      <c r="A337" s="192"/>
      <c r="B337" s="193"/>
      <c r="C337" s="192"/>
      <c r="D337" s="192"/>
      <c r="E337" s="192"/>
      <c r="F337" s="192"/>
      <c r="G337" s="192"/>
      <c r="H337" s="192"/>
      <c r="I337" s="192"/>
      <c r="J337" s="192"/>
      <c r="K337" s="192"/>
      <c r="L337" s="192"/>
      <c r="M337" s="192"/>
      <c r="N337" s="192"/>
      <c r="O337" s="192"/>
      <c r="P337" s="192"/>
      <c r="Q337" s="192"/>
      <c r="R337" s="192"/>
      <c r="S337" s="192"/>
      <c r="T337" s="192"/>
      <c r="U337" s="192"/>
      <c r="V337" s="192"/>
      <c r="W337" s="192"/>
      <c r="X337" s="192"/>
      <c r="Y337" s="192"/>
      <c r="Z337" s="192"/>
      <c r="AA337" s="192"/>
    </row>
    <row xmlns:x14ac="http://schemas.microsoft.com/office/spreadsheetml/2009/9/ac" r="338" ht="15.75" x14ac:dyDescent="0.25">
      <c r="A338" s="192"/>
      <c r="B338" s="193"/>
      <c r="C338" s="192"/>
      <c r="D338" s="192"/>
      <c r="E338" s="192"/>
      <c r="F338" s="192"/>
      <c r="G338" s="192"/>
      <c r="H338" s="192"/>
      <c r="I338" s="192"/>
      <c r="J338" s="192"/>
      <c r="K338" s="192"/>
      <c r="L338" s="192"/>
      <c r="M338" s="192"/>
      <c r="N338" s="192"/>
      <c r="O338" s="192"/>
      <c r="P338" s="192"/>
      <c r="Q338" s="192"/>
      <c r="R338" s="192"/>
      <c r="S338" s="192"/>
      <c r="T338" s="192"/>
      <c r="U338" s="192"/>
      <c r="V338" s="192"/>
      <c r="W338" s="192"/>
      <c r="X338" s="192"/>
      <c r="Y338" s="192"/>
      <c r="Z338" s="192"/>
      <c r="AA338" s="192"/>
    </row>
    <row xmlns:x14ac="http://schemas.microsoft.com/office/spreadsheetml/2009/9/ac" r="339" ht="15.75" x14ac:dyDescent="0.25">
      <c r="A339" s="192"/>
      <c r="B339" s="193"/>
      <c r="C339" s="192"/>
      <c r="D339" s="192"/>
      <c r="E339" s="192"/>
      <c r="F339" s="192"/>
      <c r="G339" s="192"/>
      <c r="H339" s="192"/>
      <c r="I339" s="192"/>
      <c r="J339" s="192"/>
      <c r="K339" s="192"/>
      <c r="L339" s="192"/>
      <c r="M339" s="192"/>
      <c r="N339" s="192"/>
      <c r="O339" s="192"/>
      <c r="P339" s="192"/>
      <c r="Q339" s="192"/>
      <c r="R339" s="192"/>
      <c r="S339" s="192"/>
      <c r="T339" s="192"/>
      <c r="U339" s="192"/>
      <c r="V339" s="192"/>
      <c r="W339" s="192"/>
      <c r="X339" s="192"/>
      <c r="Y339" s="192"/>
      <c r="Z339" s="192"/>
      <c r="AA339" s="192"/>
    </row>
    <row xmlns:x14ac="http://schemas.microsoft.com/office/spreadsheetml/2009/9/ac" r="340" ht="15.75" x14ac:dyDescent="0.25">
      <c r="A340" s="192"/>
      <c r="B340" s="193"/>
      <c r="C340" s="192"/>
      <c r="D340" s="192"/>
      <c r="E340" s="192"/>
      <c r="F340" s="192"/>
      <c r="G340" s="192"/>
      <c r="H340" s="192"/>
      <c r="I340" s="192"/>
      <c r="J340" s="192"/>
      <c r="K340" s="192"/>
      <c r="L340" s="192"/>
      <c r="M340" s="192"/>
      <c r="N340" s="192"/>
      <c r="O340" s="192"/>
      <c r="P340" s="192"/>
      <c r="Q340" s="192"/>
      <c r="R340" s="192"/>
      <c r="S340" s="192"/>
      <c r="T340" s="192"/>
      <c r="U340" s="192"/>
      <c r="V340" s="192"/>
      <c r="W340" s="192"/>
      <c r="X340" s="192"/>
      <c r="Y340" s="192"/>
      <c r="Z340" s="192"/>
      <c r="AA340" s="192"/>
    </row>
    <row xmlns:x14ac="http://schemas.microsoft.com/office/spreadsheetml/2009/9/ac" r="341" ht="15.75" x14ac:dyDescent="0.25">
      <c r="A341" s="192"/>
      <c r="B341" s="193"/>
      <c r="C341" s="192"/>
      <c r="D341" s="192"/>
      <c r="E341" s="192"/>
      <c r="F341" s="192"/>
      <c r="G341" s="192"/>
      <c r="H341" s="192"/>
      <c r="I341" s="192"/>
      <c r="J341" s="192"/>
      <c r="K341" s="192"/>
      <c r="L341" s="192"/>
      <c r="M341" s="192"/>
      <c r="N341" s="192"/>
      <c r="O341" s="192"/>
      <c r="P341" s="192"/>
      <c r="Q341" s="192"/>
      <c r="R341" s="192"/>
      <c r="S341" s="192"/>
      <c r="T341" s="192"/>
      <c r="U341" s="192"/>
      <c r="V341" s="192"/>
      <c r="W341" s="192"/>
      <c r="X341" s="192"/>
      <c r="Y341" s="192"/>
      <c r="Z341" s="192"/>
      <c r="AA341" s="192"/>
    </row>
    <row xmlns:x14ac="http://schemas.microsoft.com/office/spreadsheetml/2009/9/ac" r="342" ht="15.75" x14ac:dyDescent="0.25">
      <c r="A342" s="192"/>
      <c r="B342" s="193"/>
      <c r="C342" s="192"/>
      <c r="D342" s="192"/>
      <c r="E342" s="192"/>
      <c r="F342" s="192"/>
      <c r="G342" s="192"/>
      <c r="H342" s="192"/>
      <c r="I342" s="192"/>
      <c r="J342" s="192"/>
      <c r="K342" s="192"/>
      <c r="L342" s="192"/>
      <c r="M342" s="192"/>
      <c r="N342" s="192"/>
      <c r="O342" s="192"/>
      <c r="P342" s="192"/>
      <c r="Q342" s="192"/>
      <c r="R342" s="192"/>
      <c r="S342" s="192"/>
      <c r="T342" s="192"/>
      <c r="U342" s="192"/>
      <c r="V342" s="192"/>
      <c r="W342" s="192"/>
      <c r="X342" s="192"/>
      <c r="Y342" s="192"/>
      <c r="Z342" s="192"/>
      <c r="AA342" s="192"/>
    </row>
    <row xmlns:x14ac="http://schemas.microsoft.com/office/spreadsheetml/2009/9/ac" r="343" ht="15.75" x14ac:dyDescent="0.25">
      <c r="A343" s="192"/>
      <c r="B343" s="193"/>
      <c r="C343" s="192"/>
      <c r="D343" s="192"/>
      <c r="E343" s="192"/>
      <c r="F343" s="192"/>
      <c r="G343" s="192"/>
      <c r="H343" s="192"/>
      <c r="I343" s="192"/>
      <c r="J343" s="192"/>
      <c r="K343" s="192"/>
      <c r="L343" s="192"/>
      <c r="M343" s="192"/>
      <c r="N343" s="192"/>
      <c r="O343" s="192"/>
      <c r="P343" s="192"/>
      <c r="Q343" s="192"/>
      <c r="R343" s="192"/>
      <c r="S343" s="192"/>
      <c r="T343" s="192"/>
      <c r="U343" s="192"/>
      <c r="V343" s="192"/>
      <c r="W343" s="192"/>
      <c r="X343" s="192"/>
      <c r="Y343" s="192"/>
      <c r="Z343" s="192"/>
      <c r="AA343" s="192"/>
    </row>
    <row xmlns:x14ac="http://schemas.microsoft.com/office/spreadsheetml/2009/9/ac" r="344" ht="15.75" x14ac:dyDescent="0.25">
      <c r="A344" s="192"/>
      <c r="B344" s="193"/>
      <c r="C344" s="192"/>
      <c r="D344" s="192"/>
      <c r="E344" s="192"/>
      <c r="F344" s="192"/>
      <c r="G344" s="192"/>
      <c r="H344" s="192"/>
      <c r="I344" s="192"/>
      <c r="J344" s="192"/>
      <c r="K344" s="192"/>
      <c r="L344" s="192"/>
      <c r="M344" s="192"/>
      <c r="N344" s="192"/>
      <c r="O344" s="192"/>
      <c r="P344" s="192"/>
      <c r="Q344" s="192"/>
      <c r="R344" s="192"/>
      <c r="S344" s="192"/>
      <c r="T344" s="192"/>
      <c r="U344" s="192"/>
      <c r="V344" s="192"/>
      <c r="W344" s="192"/>
      <c r="X344" s="192"/>
      <c r="Y344" s="192"/>
      <c r="Z344" s="192"/>
      <c r="AA344" s="192"/>
    </row>
    <row xmlns:x14ac="http://schemas.microsoft.com/office/spreadsheetml/2009/9/ac" r="345" ht="15.75" x14ac:dyDescent="0.25">
      <c r="A345" s="192"/>
      <c r="B345" s="193"/>
      <c r="C345" s="192"/>
      <c r="D345" s="192"/>
      <c r="E345" s="192"/>
      <c r="F345" s="192"/>
      <c r="G345" s="192"/>
      <c r="H345" s="192"/>
      <c r="I345" s="192"/>
      <c r="J345" s="192"/>
      <c r="K345" s="192"/>
      <c r="L345" s="192"/>
      <c r="M345" s="192"/>
      <c r="N345" s="192"/>
      <c r="O345" s="192"/>
      <c r="P345" s="192"/>
      <c r="Q345" s="192"/>
      <c r="R345" s="192"/>
      <c r="S345" s="192"/>
      <c r="T345" s="192"/>
      <c r="U345" s="192"/>
      <c r="V345" s="192"/>
      <c r="W345" s="192"/>
      <c r="X345" s="192"/>
      <c r="Y345" s="192"/>
      <c r="Z345" s="192"/>
      <c r="AA345" s="192"/>
    </row>
    <row xmlns:x14ac="http://schemas.microsoft.com/office/spreadsheetml/2009/9/ac" r="346" ht="15.75" x14ac:dyDescent="0.25">
      <c r="A346" s="192"/>
      <c r="B346" s="193"/>
      <c r="C346" s="192"/>
      <c r="D346" s="192"/>
      <c r="E346" s="192"/>
      <c r="F346" s="192"/>
      <c r="G346" s="192"/>
      <c r="H346" s="192"/>
      <c r="I346" s="192"/>
      <c r="J346" s="192"/>
      <c r="K346" s="192"/>
      <c r="L346" s="192"/>
      <c r="M346" s="192"/>
      <c r="N346" s="192"/>
      <c r="O346" s="192"/>
      <c r="P346" s="192"/>
      <c r="Q346" s="192"/>
      <c r="R346" s="192"/>
      <c r="S346" s="192"/>
      <c r="T346" s="192"/>
      <c r="U346" s="192"/>
      <c r="V346" s="192"/>
      <c r="W346" s="192"/>
      <c r="X346" s="192"/>
      <c r="Y346" s="192"/>
      <c r="Z346" s="192"/>
      <c r="AA346" s="192"/>
    </row>
    <row xmlns:x14ac="http://schemas.microsoft.com/office/spreadsheetml/2009/9/ac" r="347" ht="15.75" x14ac:dyDescent="0.25">
      <c r="A347" s="192"/>
      <c r="B347" s="193"/>
      <c r="C347" s="192"/>
      <c r="D347" s="192"/>
      <c r="E347" s="192"/>
      <c r="F347" s="192"/>
      <c r="G347" s="192"/>
      <c r="H347" s="192"/>
      <c r="I347" s="192"/>
      <c r="J347" s="192"/>
      <c r="K347" s="192"/>
      <c r="L347" s="192"/>
      <c r="M347" s="192"/>
      <c r="N347" s="192"/>
      <c r="O347" s="192"/>
      <c r="P347" s="192"/>
      <c r="Q347" s="192"/>
      <c r="R347" s="192"/>
      <c r="S347" s="192"/>
      <c r="T347" s="192"/>
      <c r="U347" s="192"/>
      <c r="V347" s="192"/>
      <c r="W347" s="192"/>
      <c r="X347" s="192"/>
      <c r="Y347" s="192"/>
      <c r="Z347" s="192"/>
      <c r="AA347" s="192"/>
    </row>
    <row xmlns:x14ac="http://schemas.microsoft.com/office/spreadsheetml/2009/9/ac" r="348" ht="15.75" x14ac:dyDescent="0.25">
      <c r="A348" s="192"/>
      <c r="B348" s="193"/>
      <c r="C348" s="192"/>
      <c r="D348" s="192"/>
      <c r="E348" s="192"/>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row>
    <row xmlns:x14ac="http://schemas.microsoft.com/office/spreadsheetml/2009/9/ac" r="349" ht="15.75" x14ac:dyDescent="0.25">
      <c r="A349" s="192"/>
      <c r="B349" s="193"/>
      <c r="C349" s="192"/>
      <c r="D349" s="192"/>
      <c r="E349" s="192"/>
      <c r="F349" s="192"/>
      <c r="G349" s="192"/>
      <c r="H349" s="192"/>
      <c r="I349" s="192"/>
      <c r="J349" s="192"/>
      <c r="K349" s="192"/>
      <c r="L349" s="192"/>
      <c r="M349" s="192"/>
      <c r="N349" s="192"/>
      <c r="O349" s="192"/>
      <c r="P349" s="192"/>
      <c r="Q349" s="192"/>
      <c r="R349" s="192"/>
      <c r="S349" s="192"/>
      <c r="T349" s="192"/>
      <c r="U349" s="192"/>
      <c r="V349" s="192"/>
      <c r="W349" s="192"/>
      <c r="X349" s="192"/>
      <c r="Y349" s="192"/>
      <c r="Z349" s="192"/>
      <c r="AA349" s="192"/>
    </row>
    <row xmlns:x14ac="http://schemas.microsoft.com/office/spreadsheetml/2009/9/ac" r="350" ht="15.75" x14ac:dyDescent="0.25">
      <c r="A350" s="192"/>
      <c r="B350" s="193"/>
      <c r="C350" s="192"/>
      <c r="D350" s="192"/>
      <c r="E350" s="192"/>
      <c r="F350" s="192"/>
      <c r="G350" s="192"/>
      <c r="H350" s="192"/>
      <c r="I350" s="192"/>
      <c r="J350" s="192"/>
      <c r="K350" s="192"/>
      <c r="L350" s="192"/>
      <c r="M350" s="192"/>
      <c r="N350" s="192"/>
      <c r="O350" s="192"/>
      <c r="P350" s="192"/>
      <c r="Q350" s="192"/>
      <c r="R350" s="192"/>
      <c r="S350" s="192"/>
      <c r="T350" s="192"/>
      <c r="U350" s="192"/>
      <c r="V350" s="192"/>
      <c r="W350" s="192"/>
      <c r="X350" s="192"/>
      <c r="Y350" s="192"/>
      <c r="Z350" s="192"/>
      <c r="AA350" s="192"/>
    </row>
    <row xmlns:x14ac="http://schemas.microsoft.com/office/spreadsheetml/2009/9/ac" r="351" ht="15.75" x14ac:dyDescent="0.25">
      <c r="A351" s="192"/>
      <c r="B351" s="193"/>
      <c r="C351" s="192"/>
      <c r="D351" s="192"/>
      <c r="E351" s="192"/>
      <c r="F351" s="192"/>
      <c r="G351" s="192"/>
      <c r="H351" s="192"/>
      <c r="I351" s="192"/>
      <c r="J351" s="192"/>
      <c r="K351" s="192"/>
      <c r="L351" s="192"/>
      <c r="M351" s="192"/>
      <c r="N351" s="192"/>
      <c r="O351" s="192"/>
      <c r="P351" s="192"/>
      <c r="Q351" s="192"/>
      <c r="R351" s="192"/>
      <c r="S351" s="192"/>
      <c r="T351" s="192"/>
      <c r="U351" s="192"/>
      <c r="V351" s="192"/>
      <c r="W351" s="192"/>
      <c r="X351" s="192"/>
      <c r="Y351" s="192"/>
      <c r="Z351" s="192"/>
      <c r="AA351" s="192"/>
    </row>
    <row xmlns:x14ac="http://schemas.microsoft.com/office/spreadsheetml/2009/9/ac" r="352" ht="15.75" x14ac:dyDescent="0.25">
      <c r="A352" s="192"/>
      <c r="B352" s="193"/>
      <c r="C352" s="192"/>
      <c r="D352" s="192"/>
      <c r="E352" s="192"/>
      <c r="F352" s="192"/>
      <c r="G352" s="192"/>
      <c r="H352" s="192"/>
      <c r="I352" s="192"/>
      <c r="J352" s="192"/>
      <c r="K352" s="192"/>
      <c r="L352" s="192"/>
      <c r="M352" s="192"/>
      <c r="N352" s="192"/>
      <c r="O352" s="192"/>
      <c r="P352" s="192"/>
      <c r="Q352" s="192"/>
      <c r="R352" s="192"/>
      <c r="S352" s="192"/>
      <c r="T352" s="192"/>
      <c r="U352" s="192"/>
      <c r="V352" s="192"/>
      <c r="W352" s="192"/>
      <c r="X352" s="192"/>
      <c r="Y352" s="192"/>
      <c r="Z352" s="192"/>
      <c r="AA352" s="192"/>
    </row>
    <row xmlns:x14ac="http://schemas.microsoft.com/office/spreadsheetml/2009/9/ac" r="353" ht="15.75" x14ac:dyDescent="0.25">
      <c r="A353" s="192"/>
      <c r="B353" s="193"/>
      <c r="C353" s="192"/>
      <c r="D353" s="192"/>
      <c r="E353" s="192"/>
      <c r="F353" s="192"/>
      <c r="G353" s="192"/>
      <c r="H353" s="192"/>
      <c r="I353" s="192"/>
      <c r="J353" s="192"/>
      <c r="K353" s="192"/>
      <c r="L353" s="192"/>
      <c r="M353" s="192"/>
      <c r="N353" s="192"/>
      <c r="O353" s="192"/>
      <c r="P353" s="192"/>
      <c r="Q353" s="192"/>
      <c r="R353" s="192"/>
      <c r="S353" s="192"/>
      <c r="T353" s="192"/>
      <c r="U353" s="192"/>
      <c r="V353" s="192"/>
      <c r="W353" s="192"/>
      <c r="X353" s="192"/>
      <c r="Y353" s="192"/>
      <c r="Z353" s="192"/>
      <c r="AA353" s="192"/>
    </row>
    <row xmlns:x14ac="http://schemas.microsoft.com/office/spreadsheetml/2009/9/ac" r="354" ht="15.75" x14ac:dyDescent="0.25">
      <c r="A354" s="192"/>
      <c r="B354" s="193"/>
      <c r="C354" s="192"/>
      <c r="D354" s="192"/>
      <c r="E354" s="192"/>
      <c r="F354" s="192"/>
      <c r="G354" s="192"/>
      <c r="H354" s="192"/>
      <c r="I354" s="192"/>
      <c r="J354" s="192"/>
      <c r="K354" s="192"/>
      <c r="L354" s="192"/>
      <c r="M354" s="192"/>
      <c r="N354" s="192"/>
      <c r="O354" s="192"/>
      <c r="P354" s="192"/>
      <c r="Q354" s="192"/>
      <c r="R354" s="192"/>
      <c r="S354" s="192"/>
      <c r="T354" s="192"/>
      <c r="U354" s="192"/>
      <c r="V354" s="192"/>
      <c r="W354" s="192"/>
      <c r="X354" s="192"/>
      <c r="Y354" s="192"/>
      <c r="Z354" s="192"/>
      <c r="AA354" s="192"/>
    </row>
    <row xmlns:x14ac="http://schemas.microsoft.com/office/spreadsheetml/2009/9/ac" r="355" ht="15.75" x14ac:dyDescent="0.25">
      <c r="A355" s="192"/>
      <c r="B355" s="193"/>
      <c r="C355" s="192"/>
      <c r="D355" s="192"/>
      <c r="E355" s="192"/>
      <c r="F355" s="192"/>
      <c r="G355" s="192"/>
      <c r="H355" s="192"/>
      <c r="I355" s="192"/>
      <c r="J355" s="192"/>
      <c r="K355" s="192"/>
      <c r="L355" s="192"/>
      <c r="M355" s="192"/>
      <c r="N355" s="192"/>
      <c r="O355" s="192"/>
      <c r="P355" s="192"/>
      <c r="Q355" s="192"/>
      <c r="R355" s="192"/>
      <c r="S355" s="192"/>
      <c r="T355" s="192"/>
      <c r="U355" s="192"/>
      <c r="V355" s="192"/>
      <c r="W355" s="192"/>
      <c r="X355" s="192"/>
      <c r="Y355" s="192"/>
      <c r="Z355" s="192"/>
      <c r="AA355" s="192"/>
    </row>
    <row xmlns:x14ac="http://schemas.microsoft.com/office/spreadsheetml/2009/9/ac" r="356" ht="15.75" x14ac:dyDescent="0.25">
      <c r="A356" s="192"/>
      <c r="B356" s="193"/>
      <c r="C356" s="192"/>
      <c r="D356" s="192"/>
      <c r="E356" s="192"/>
      <c r="F356" s="192"/>
      <c r="G356" s="192"/>
      <c r="H356" s="192"/>
      <c r="I356" s="192"/>
      <c r="J356" s="192"/>
      <c r="K356" s="192"/>
      <c r="L356" s="192"/>
      <c r="M356" s="192"/>
      <c r="N356" s="192"/>
      <c r="O356" s="192"/>
      <c r="P356" s="192"/>
      <c r="Q356" s="192"/>
      <c r="R356" s="192"/>
      <c r="S356" s="192"/>
      <c r="T356" s="192"/>
      <c r="U356" s="192"/>
      <c r="V356" s="192"/>
      <c r="W356" s="192"/>
      <c r="X356" s="192"/>
      <c r="Y356" s="192"/>
      <c r="Z356" s="192"/>
      <c r="AA356" s="192"/>
    </row>
    <row xmlns:x14ac="http://schemas.microsoft.com/office/spreadsheetml/2009/9/ac" r="357" ht="15.75" x14ac:dyDescent="0.25">
      <c r="A357" s="192"/>
      <c r="B357" s="193"/>
      <c r="C357" s="192"/>
      <c r="D357" s="192"/>
      <c r="E357" s="192"/>
      <c r="F357" s="192"/>
      <c r="G357" s="192"/>
      <c r="H357" s="192"/>
      <c r="I357" s="192"/>
      <c r="J357" s="192"/>
      <c r="K357" s="192"/>
      <c r="L357" s="192"/>
      <c r="M357" s="192"/>
      <c r="N357" s="192"/>
      <c r="O357" s="192"/>
      <c r="P357" s="192"/>
      <c r="Q357" s="192"/>
      <c r="R357" s="192"/>
      <c r="S357" s="192"/>
      <c r="T357" s="192"/>
      <c r="U357" s="192"/>
      <c r="V357" s="192"/>
      <c r="W357" s="192"/>
      <c r="X357" s="192"/>
      <c r="Y357" s="192"/>
      <c r="Z357" s="192"/>
      <c r="AA357" s="192"/>
    </row>
    <row xmlns:x14ac="http://schemas.microsoft.com/office/spreadsheetml/2009/9/ac" r="358" ht="15.75" x14ac:dyDescent="0.25">
      <c r="A358" s="192"/>
      <c r="B358" s="193"/>
      <c r="C358" s="192"/>
      <c r="D358" s="192"/>
      <c r="E358" s="192"/>
      <c r="F358" s="192"/>
      <c r="G358" s="192"/>
      <c r="H358" s="192"/>
      <c r="I358" s="192"/>
      <c r="J358" s="192"/>
      <c r="K358" s="192"/>
      <c r="L358" s="192"/>
      <c r="M358" s="192"/>
      <c r="N358" s="192"/>
      <c r="O358" s="192"/>
      <c r="P358" s="192"/>
      <c r="Q358" s="192"/>
      <c r="R358" s="192"/>
      <c r="S358" s="192"/>
      <c r="T358" s="192"/>
      <c r="U358" s="192"/>
      <c r="V358" s="192"/>
      <c r="W358" s="192"/>
      <c r="X358" s="192"/>
      <c r="Y358" s="192"/>
      <c r="Z358" s="192"/>
      <c r="AA358" s="192"/>
    </row>
    <row xmlns:x14ac="http://schemas.microsoft.com/office/spreadsheetml/2009/9/ac" r="359" ht="15.75" x14ac:dyDescent="0.25">
      <c r="A359" s="192"/>
      <c r="B359" s="193"/>
      <c r="C359" s="192"/>
      <c r="D359" s="192"/>
      <c r="E359" s="192"/>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row>
    <row xmlns:x14ac="http://schemas.microsoft.com/office/spreadsheetml/2009/9/ac" r="360" ht="15.75" x14ac:dyDescent="0.25">
      <c r="A360" s="192"/>
      <c r="B360" s="193"/>
      <c r="C360" s="192"/>
      <c r="D360" s="192"/>
      <c r="E360" s="192"/>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row>
    <row xmlns:x14ac="http://schemas.microsoft.com/office/spreadsheetml/2009/9/ac" r="361" ht="15.75" x14ac:dyDescent="0.25">
      <c r="A361" s="192"/>
      <c r="B361" s="193"/>
      <c r="C361" s="192"/>
      <c r="D361" s="192"/>
      <c r="E361" s="192"/>
      <c r="F361" s="192"/>
      <c r="G361" s="192"/>
      <c r="H361" s="192"/>
      <c r="I361" s="192"/>
      <c r="J361" s="192"/>
      <c r="K361" s="192"/>
      <c r="L361" s="192"/>
      <c r="M361" s="192"/>
      <c r="N361" s="192"/>
      <c r="O361" s="192"/>
      <c r="P361" s="192"/>
      <c r="Q361" s="192"/>
      <c r="R361" s="192"/>
      <c r="S361" s="192"/>
      <c r="T361" s="192"/>
      <c r="U361" s="192"/>
      <c r="V361" s="192"/>
      <c r="W361" s="192"/>
      <c r="X361" s="192"/>
      <c r="Y361" s="192"/>
      <c r="Z361" s="192"/>
      <c r="AA361" s="192"/>
    </row>
    <row xmlns:x14ac="http://schemas.microsoft.com/office/spreadsheetml/2009/9/ac" r="362" ht="15.75" x14ac:dyDescent="0.25">
      <c r="A362" s="192"/>
      <c r="B362" s="193"/>
      <c r="C362" s="192"/>
      <c r="D362" s="192"/>
      <c r="E362" s="192"/>
      <c r="F362" s="192"/>
      <c r="G362" s="192"/>
      <c r="H362" s="192"/>
      <c r="I362" s="192"/>
      <c r="J362" s="192"/>
      <c r="K362" s="192"/>
      <c r="L362" s="192"/>
      <c r="M362" s="192"/>
      <c r="N362" s="192"/>
      <c r="O362" s="192"/>
      <c r="P362" s="192"/>
      <c r="Q362" s="192"/>
      <c r="R362" s="192"/>
      <c r="S362" s="192"/>
      <c r="T362" s="192"/>
      <c r="U362" s="192"/>
      <c r="V362" s="192"/>
      <c r="W362" s="192"/>
      <c r="X362" s="192"/>
      <c r="Y362" s="192"/>
      <c r="Z362" s="192"/>
      <c r="AA362" s="192"/>
    </row>
    <row xmlns:x14ac="http://schemas.microsoft.com/office/spreadsheetml/2009/9/ac" r="363" ht="15.75" x14ac:dyDescent="0.25">
      <c r="A363" s="192"/>
      <c r="B363" s="193"/>
      <c r="C363" s="192"/>
      <c r="D363" s="192"/>
      <c r="E363" s="192"/>
      <c r="F363" s="192"/>
      <c r="G363" s="192"/>
      <c r="H363" s="192"/>
      <c r="I363" s="192"/>
      <c r="J363" s="192"/>
      <c r="K363" s="192"/>
      <c r="L363" s="192"/>
      <c r="M363" s="192"/>
      <c r="N363" s="192"/>
      <c r="O363" s="192"/>
      <c r="P363" s="192"/>
      <c r="Q363" s="192"/>
      <c r="R363" s="192"/>
      <c r="S363" s="192"/>
      <c r="T363" s="192"/>
      <c r="U363" s="192"/>
      <c r="V363" s="192"/>
      <c r="W363" s="192"/>
      <c r="X363" s="192"/>
      <c r="Y363" s="192"/>
      <c r="Z363" s="192"/>
      <c r="AA363" s="192"/>
    </row>
    <row xmlns:x14ac="http://schemas.microsoft.com/office/spreadsheetml/2009/9/ac" r="364" ht="15.75" x14ac:dyDescent="0.25">
      <c r="A364" s="192"/>
      <c r="B364" s="193"/>
      <c r="C364" s="192"/>
      <c r="D364" s="192"/>
      <c r="E364" s="192"/>
      <c r="F364" s="192"/>
      <c r="G364" s="192"/>
      <c r="H364" s="192"/>
      <c r="I364" s="192"/>
      <c r="J364" s="192"/>
      <c r="K364" s="192"/>
      <c r="L364" s="192"/>
      <c r="M364" s="192"/>
      <c r="N364" s="192"/>
      <c r="O364" s="192"/>
      <c r="P364" s="192"/>
      <c r="Q364" s="192"/>
      <c r="R364" s="192"/>
      <c r="S364" s="192"/>
      <c r="T364" s="192"/>
      <c r="U364" s="192"/>
      <c r="V364" s="192"/>
      <c r="W364" s="192"/>
      <c r="X364" s="192"/>
      <c r="Y364" s="192"/>
      <c r="Z364" s="192"/>
      <c r="AA364" s="192"/>
    </row>
    <row xmlns:x14ac="http://schemas.microsoft.com/office/spreadsheetml/2009/9/ac" r="365" ht="15.75" x14ac:dyDescent="0.25">
      <c r="A365" s="192"/>
      <c r="B365" s="193"/>
      <c r="C365" s="192"/>
      <c r="D365" s="192"/>
      <c r="E365" s="192"/>
      <c r="F365" s="192"/>
      <c r="G365" s="192"/>
      <c r="H365" s="192"/>
      <c r="I365" s="192"/>
      <c r="J365" s="192"/>
      <c r="K365" s="192"/>
      <c r="L365" s="192"/>
      <c r="M365" s="192"/>
      <c r="N365" s="192"/>
      <c r="O365" s="192"/>
      <c r="P365" s="192"/>
      <c r="Q365" s="192"/>
      <c r="R365" s="192"/>
      <c r="S365" s="192"/>
      <c r="T365" s="192"/>
      <c r="U365" s="192"/>
      <c r="V365" s="192"/>
      <c r="W365" s="192"/>
      <c r="X365" s="192"/>
      <c r="Y365" s="192"/>
      <c r="Z365" s="192"/>
      <c r="AA365" s="192"/>
    </row>
    <row xmlns:x14ac="http://schemas.microsoft.com/office/spreadsheetml/2009/9/ac" r="366" ht="15.75" x14ac:dyDescent="0.25">
      <c r="A366" s="192"/>
      <c r="B366" s="193"/>
      <c r="C366" s="192"/>
      <c r="D366" s="192"/>
      <c r="E366" s="192"/>
      <c r="F366" s="192"/>
      <c r="G366" s="192"/>
      <c r="H366" s="192"/>
      <c r="I366" s="192"/>
      <c r="J366" s="192"/>
      <c r="K366" s="192"/>
      <c r="L366" s="192"/>
      <c r="M366" s="192"/>
      <c r="N366" s="192"/>
      <c r="O366" s="192"/>
      <c r="P366" s="192"/>
      <c r="Q366" s="192"/>
      <c r="R366" s="192"/>
      <c r="S366" s="192"/>
      <c r="T366" s="192"/>
      <c r="U366" s="192"/>
      <c r="V366" s="192"/>
      <c r="W366" s="192"/>
      <c r="X366" s="192"/>
      <c r="Y366" s="192"/>
      <c r="Z366" s="192"/>
      <c r="AA366" s="192"/>
    </row>
    <row xmlns:x14ac="http://schemas.microsoft.com/office/spreadsheetml/2009/9/ac" r="367" ht="15.75" x14ac:dyDescent="0.25">
      <c r="A367" s="192"/>
      <c r="B367" s="193"/>
      <c r="C367" s="192"/>
      <c r="D367" s="192"/>
      <c r="E367" s="192"/>
      <c r="F367" s="192"/>
      <c r="G367" s="192"/>
      <c r="H367" s="192"/>
      <c r="I367" s="192"/>
      <c r="J367" s="192"/>
      <c r="K367" s="192"/>
      <c r="L367" s="192"/>
      <c r="M367" s="192"/>
      <c r="N367" s="192"/>
      <c r="O367" s="192"/>
      <c r="P367" s="192"/>
      <c r="Q367" s="192"/>
      <c r="R367" s="192"/>
      <c r="S367" s="192"/>
      <c r="T367" s="192"/>
      <c r="U367" s="192"/>
      <c r="V367" s="192"/>
      <c r="W367" s="192"/>
      <c r="X367" s="192"/>
      <c r="Y367" s="192"/>
      <c r="Z367" s="192"/>
      <c r="AA367" s="192"/>
    </row>
    <row xmlns:x14ac="http://schemas.microsoft.com/office/spreadsheetml/2009/9/ac" r="368" ht="15.75" x14ac:dyDescent="0.25">
      <c r="A368" s="192"/>
      <c r="B368" s="193"/>
      <c r="C368" s="192"/>
      <c r="D368" s="192"/>
      <c r="E368" s="192"/>
      <c r="F368" s="192"/>
      <c r="G368" s="192"/>
      <c r="H368" s="192"/>
      <c r="I368" s="192"/>
      <c r="J368" s="192"/>
      <c r="K368" s="192"/>
      <c r="L368" s="192"/>
      <c r="M368" s="192"/>
      <c r="N368" s="192"/>
      <c r="O368" s="192"/>
      <c r="P368" s="192"/>
      <c r="Q368" s="192"/>
      <c r="R368" s="192"/>
      <c r="S368" s="192"/>
      <c r="T368" s="192"/>
      <c r="U368" s="192"/>
      <c r="V368" s="192"/>
      <c r="W368" s="192"/>
      <c r="X368" s="192"/>
      <c r="Y368" s="192"/>
      <c r="Z368" s="192"/>
      <c r="AA368" s="192"/>
    </row>
    <row xmlns:x14ac="http://schemas.microsoft.com/office/spreadsheetml/2009/9/ac" r="369" ht="15.75" x14ac:dyDescent="0.25">
      <c r="A369" s="192"/>
      <c r="B369" s="193"/>
      <c r="C369" s="192"/>
      <c r="D369" s="192"/>
      <c r="E369" s="192"/>
      <c r="F369" s="192"/>
      <c r="G369" s="192"/>
      <c r="H369" s="192"/>
      <c r="I369" s="192"/>
      <c r="J369" s="192"/>
      <c r="K369" s="192"/>
      <c r="L369" s="192"/>
      <c r="M369" s="192"/>
      <c r="N369" s="192"/>
      <c r="O369" s="192"/>
      <c r="P369" s="192"/>
      <c r="Q369" s="192"/>
      <c r="R369" s="192"/>
      <c r="S369" s="192"/>
      <c r="T369" s="192"/>
      <c r="U369" s="192"/>
      <c r="V369" s="192"/>
      <c r="W369" s="192"/>
      <c r="X369" s="192"/>
      <c r="Y369" s="192"/>
      <c r="Z369" s="192"/>
      <c r="AA369" s="192"/>
    </row>
    <row xmlns:x14ac="http://schemas.microsoft.com/office/spreadsheetml/2009/9/ac" r="370" ht="15.75" x14ac:dyDescent="0.25">
      <c r="A370" s="192"/>
      <c r="B370" s="193"/>
      <c r="C370" s="192"/>
      <c r="D370" s="192"/>
      <c r="E370" s="192"/>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row>
    <row xmlns:x14ac="http://schemas.microsoft.com/office/spreadsheetml/2009/9/ac" r="371" ht="15.75" x14ac:dyDescent="0.25">
      <c r="A371" s="192"/>
      <c r="B371" s="193"/>
      <c r="C371" s="192"/>
      <c r="D371" s="192"/>
      <c r="E371" s="192"/>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row>
    <row xmlns:x14ac="http://schemas.microsoft.com/office/spreadsheetml/2009/9/ac" r="372" ht="15.75" x14ac:dyDescent="0.25">
      <c r="A372" s="192"/>
      <c r="B372" s="193"/>
      <c r="C372" s="192"/>
      <c r="D372" s="192"/>
      <c r="E372" s="192"/>
      <c r="F372" s="192"/>
      <c r="G372" s="192"/>
      <c r="H372" s="192"/>
      <c r="I372" s="192"/>
      <c r="J372" s="192"/>
      <c r="K372" s="192"/>
      <c r="L372" s="192"/>
      <c r="M372" s="192"/>
      <c r="N372" s="192"/>
      <c r="O372" s="192"/>
      <c r="P372" s="192"/>
      <c r="Q372" s="192"/>
      <c r="R372" s="192"/>
      <c r="S372" s="192"/>
      <c r="T372" s="192"/>
      <c r="U372" s="192"/>
      <c r="V372" s="192"/>
      <c r="W372" s="192"/>
      <c r="X372" s="192"/>
      <c r="Y372" s="192"/>
      <c r="Z372" s="192"/>
      <c r="AA372" s="192"/>
    </row>
    <row xmlns:x14ac="http://schemas.microsoft.com/office/spreadsheetml/2009/9/ac" r="373" ht="15.75" x14ac:dyDescent="0.25">
      <c r="A373" s="192"/>
      <c r="B373" s="193"/>
      <c r="C373" s="192"/>
      <c r="D373" s="192"/>
      <c r="E373" s="192"/>
      <c r="F373" s="192"/>
      <c r="G373" s="192"/>
      <c r="H373" s="192"/>
      <c r="I373" s="192"/>
      <c r="J373" s="192"/>
      <c r="K373" s="192"/>
      <c r="L373" s="192"/>
      <c r="M373" s="192"/>
      <c r="N373" s="192"/>
      <c r="O373" s="192"/>
      <c r="P373" s="192"/>
      <c r="Q373" s="192"/>
      <c r="R373" s="192"/>
      <c r="S373" s="192"/>
      <c r="T373" s="192"/>
      <c r="U373" s="192"/>
      <c r="V373" s="192"/>
      <c r="W373" s="192"/>
      <c r="X373" s="192"/>
      <c r="Y373" s="192"/>
      <c r="Z373" s="192"/>
      <c r="AA373" s="192"/>
    </row>
    <row xmlns:x14ac="http://schemas.microsoft.com/office/spreadsheetml/2009/9/ac" r="374" ht="15.75" x14ac:dyDescent="0.25">
      <c r="A374" s="192"/>
      <c r="B374" s="193"/>
      <c r="C374" s="192"/>
      <c r="D374" s="192"/>
      <c r="E374" s="192"/>
      <c r="F374" s="192"/>
      <c r="G374" s="192"/>
      <c r="H374" s="192"/>
      <c r="I374" s="192"/>
      <c r="J374" s="192"/>
      <c r="K374" s="192"/>
      <c r="L374" s="192"/>
      <c r="M374" s="192"/>
      <c r="N374" s="192"/>
      <c r="O374" s="192"/>
      <c r="P374" s="192"/>
      <c r="Q374" s="192"/>
      <c r="R374" s="192"/>
      <c r="S374" s="192"/>
      <c r="T374" s="192"/>
      <c r="U374" s="192"/>
      <c r="V374" s="192"/>
      <c r="W374" s="192"/>
      <c r="X374" s="192"/>
      <c r="Y374" s="192"/>
      <c r="Z374" s="192"/>
      <c r="AA374" s="192"/>
    </row>
    <row xmlns:x14ac="http://schemas.microsoft.com/office/spreadsheetml/2009/9/ac" r="375" ht="15.75" x14ac:dyDescent="0.25">
      <c r="A375" s="192"/>
      <c r="B375" s="193"/>
      <c r="C375" s="192"/>
      <c r="D375" s="192"/>
      <c r="E375" s="192"/>
      <c r="F375" s="192"/>
      <c r="G375" s="192"/>
      <c r="H375" s="192"/>
      <c r="I375" s="192"/>
      <c r="J375" s="192"/>
      <c r="K375" s="192"/>
      <c r="L375" s="192"/>
      <c r="M375" s="192"/>
      <c r="N375" s="192"/>
      <c r="O375" s="192"/>
      <c r="P375" s="192"/>
      <c r="Q375" s="192"/>
      <c r="R375" s="192"/>
      <c r="S375" s="192"/>
      <c r="T375" s="192"/>
      <c r="U375" s="192"/>
      <c r="V375" s="192"/>
      <c r="W375" s="192"/>
      <c r="X375" s="192"/>
      <c r="Y375" s="192"/>
      <c r="Z375" s="192"/>
      <c r="AA375" s="192"/>
    </row>
    <row xmlns:x14ac="http://schemas.microsoft.com/office/spreadsheetml/2009/9/ac" r="376" ht="15.75" x14ac:dyDescent="0.25">
      <c r="A376" s="192"/>
      <c r="B376" s="193"/>
      <c r="C376" s="192"/>
      <c r="D376" s="192"/>
      <c r="E376" s="192"/>
      <c r="F376" s="192"/>
      <c r="G376" s="192"/>
      <c r="H376" s="192"/>
      <c r="I376" s="192"/>
      <c r="J376" s="192"/>
      <c r="K376" s="192"/>
      <c r="L376" s="192"/>
      <c r="M376" s="192"/>
      <c r="N376" s="192"/>
      <c r="O376" s="192"/>
      <c r="P376" s="192"/>
      <c r="Q376" s="192"/>
      <c r="R376" s="192"/>
      <c r="S376" s="192"/>
      <c r="T376" s="192"/>
      <c r="U376" s="192"/>
      <c r="V376" s="192"/>
      <c r="W376" s="192"/>
      <c r="X376" s="192"/>
      <c r="Y376" s="192"/>
      <c r="Z376" s="192"/>
      <c r="AA376" s="192"/>
    </row>
    <row xmlns:x14ac="http://schemas.microsoft.com/office/spreadsheetml/2009/9/ac" r="377" ht="15.75" x14ac:dyDescent="0.25">
      <c r="A377" s="192"/>
      <c r="B377" s="193"/>
      <c r="C377" s="192"/>
      <c r="D377" s="192"/>
      <c r="E377" s="192"/>
      <c r="F377" s="192"/>
      <c r="G377" s="192"/>
      <c r="H377" s="192"/>
      <c r="I377" s="192"/>
      <c r="J377" s="192"/>
      <c r="K377" s="192"/>
      <c r="L377" s="192"/>
      <c r="M377" s="192"/>
      <c r="N377" s="192"/>
      <c r="O377" s="192"/>
      <c r="P377" s="192"/>
      <c r="Q377" s="192"/>
      <c r="R377" s="192"/>
      <c r="S377" s="192"/>
      <c r="T377" s="192"/>
      <c r="U377" s="192"/>
      <c r="V377" s="192"/>
      <c r="W377" s="192"/>
      <c r="X377" s="192"/>
      <c r="Y377" s="192"/>
      <c r="Z377" s="192"/>
      <c r="AA377" s="192"/>
    </row>
    <row xmlns:x14ac="http://schemas.microsoft.com/office/spreadsheetml/2009/9/ac" r="378" ht="15.75" x14ac:dyDescent="0.25">
      <c r="A378" s="192"/>
      <c r="B378" s="193"/>
      <c r="C378" s="192"/>
      <c r="D378" s="192"/>
      <c r="E378" s="192"/>
      <c r="F378" s="192"/>
      <c r="G378" s="192"/>
      <c r="H378" s="192"/>
      <c r="I378" s="192"/>
      <c r="J378" s="192"/>
      <c r="K378" s="192"/>
      <c r="L378" s="192"/>
      <c r="M378" s="192"/>
      <c r="N378" s="192"/>
      <c r="O378" s="192"/>
      <c r="P378" s="192"/>
      <c r="Q378" s="192"/>
      <c r="R378" s="192"/>
      <c r="S378" s="192"/>
      <c r="T378" s="192"/>
      <c r="U378" s="192"/>
      <c r="V378" s="192"/>
      <c r="W378" s="192"/>
      <c r="X378" s="192"/>
      <c r="Y378" s="192"/>
      <c r="Z378" s="192"/>
      <c r="AA378" s="192"/>
    </row>
    <row xmlns:x14ac="http://schemas.microsoft.com/office/spreadsheetml/2009/9/ac" r="379" ht="15.75" x14ac:dyDescent="0.25">
      <c r="A379" s="192"/>
      <c r="B379" s="193"/>
      <c r="C379" s="192"/>
      <c r="D379" s="192"/>
      <c r="E379" s="192"/>
      <c r="F379" s="192"/>
      <c r="G379" s="192"/>
      <c r="H379" s="192"/>
      <c r="I379" s="192"/>
      <c r="J379" s="192"/>
      <c r="K379" s="192"/>
      <c r="L379" s="192"/>
      <c r="M379" s="192"/>
      <c r="N379" s="192"/>
      <c r="O379" s="192"/>
      <c r="P379" s="192"/>
      <c r="Q379" s="192"/>
      <c r="R379" s="192"/>
      <c r="S379" s="192"/>
      <c r="T379" s="192"/>
      <c r="U379" s="192"/>
      <c r="V379" s="192"/>
      <c r="W379" s="192"/>
      <c r="X379" s="192"/>
      <c r="Y379" s="192"/>
      <c r="Z379" s="192"/>
      <c r="AA379" s="192"/>
    </row>
    <row xmlns:x14ac="http://schemas.microsoft.com/office/spreadsheetml/2009/9/ac" r="380" ht="15.75" x14ac:dyDescent="0.25">
      <c r="A380" s="192"/>
      <c r="B380" s="193"/>
      <c r="C380" s="192"/>
      <c r="D380" s="192"/>
      <c r="E380" s="192"/>
      <c r="F380" s="192"/>
      <c r="G380" s="192"/>
      <c r="H380" s="192"/>
      <c r="I380" s="192"/>
      <c r="J380" s="192"/>
      <c r="K380" s="192"/>
      <c r="L380" s="192"/>
      <c r="M380" s="192"/>
      <c r="N380" s="192"/>
      <c r="O380" s="192"/>
      <c r="P380" s="192"/>
      <c r="Q380" s="192"/>
      <c r="R380" s="192"/>
      <c r="S380" s="192"/>
      <c r="T380" s="192"/>
      <c r="U380" s="192"/>
      <c r="V380" s="192"/>
      <c r="W380" s="192"/>
      <c r="X380" s="192"/>
      <c r="Y380" s="192"/>
      <c r="Z380" s="192"/>
      <c r="AA380" s="192"/>
    </row>
    <row xmlns:x14ac="http://schemas.microsoft.com/office/spreadsheetml/2009/9/ac" r="381" ht="15.75" x14ac:dyDescent="0.25">
      <c r="A381" s="192"/>
      <c r="B381" s="193"/>
      <c r="C381" s="192"/>
      <c r="D381" s="192"/>
      <c r="E381" s="192"/>
      <c r="F381" s="192"/>
      <c r="G381" s="192"/>
      <c r="H381" s="192"/>
      <c r="I381" s="192"/>
      <c r="J381" s="192"/>
      <c r="K381" s="192"/>
      <c r="L381" s="192"/>
      <c r="M381" s="192"/>
      <c r="N381" s="192"/>
      <c r="O381" s="192"/>
      <c r="P381" s="192"/>
      <c r="Q381" s="192"/>
      <c r="R381" s="192"/>
      <c r="S381" s="192"/>
      <c r="T381" s="192"/>
      <c r="U381" s="192"/>
      <c r="V381" s="192"/>
      <c r="W381" s="192"/>
      <c r="X381" s="192"/>
      <c r="Y381" s="192"/>
      <c r="Z381" s="192"/>
      <c r="AA381" s="192"/>
    </row>
    <row xmlns:x14ac="http://schemas.microsoft.com/office/spreadsheetml/2009/9/ac" r="382" ht="15.75" x14ac:dyDescent="0.25">
      <c r="A382" s="192"/>
      <c r="B382" s="193"/>
      <c r="C382" s="192"/>
      <c r="D382" s="192"/>
      <c r="E382" s="192"/>
      <c r="F382" s="192"/>
      <c r="G382" s="192"/>
      <c r="H382" s="192"/>
      <c r="I382" s="192"/>
      <c r="J382" s="192"/>
      <c r="K382" s="192"/>
      <c r="L382" s="192"/>
      <c r="M382" s="192"/>
      <c r="N382" s="192"/>
      <c r="O382" s="192"/>
      <c r="P382" s="192"/>
      <c r="Q382" s="192"/>
      <c r="R382" s="192"/>
      <c r="S382" s="192"/>
      <c r="T382" s="192"/>
      <c r="U382" s="192"/>
      <c r="V382" s="192"/>
      <c r="W382" s="192"/>
      <c r="X382" s="192"/>
      <c r="Y382" s="192"/>
      <c r="Z382" s="192"/>
      <c r="AA382" s="192"/>
    </row>
    <row xmlns:x14ac="http://schemas.microsoft.com/office/spreadsheetml/2009/9/ac" r="383" ht="15.75" x14ac:dyDescent="0.25">
      <c r="A383" s="192"/>
      <c r="B383" s="193"/>
      <c r="C383" s="192"/>
      <c r="D383" s="192"/>
      <c r="E383" s="192"/>
      <c r="F383" s="192"/>
      <c r="G383" s="192"/>
      <c r="H383" s="192"/>
      <c r="I383" s="192"/>
      <c r="J383" s="192"/>
      <c r="K383" s="192"/>
      <c r="L383" s="192"/>
      <c r="M383" s="192"/>
      <c r="N383" s="192"/>
      <c r="O383" s="192"/>
      <c r="P383" s="192"/>
      <c r="Q383" s="192"/>
      <c r="R383" s="192"/>
      <c r="S383" s="192"/>
      <c r="T383" s="192"/>
      <c r="U383" s="192"/>
      <c r="V383" s="192"/>
      <c r="W383" s="192"/>
      <c r="X383" s="192"/>
      <c r="Y383" s="192"/>
      <c r="Z383" s="192"/>
      <c r="AA383" s="192"/>
    </row>
    <row xmlns:x14ac="http://schemas.microsoft.com/office/spreadsheetml/2009/9/ac" r="384" ht="15.75" x14ac:dyDescent="0.25">
      <c r="A384" s="192"/>
      <c r="B384" s="193"/>
      <c r="C384" s="192"/>
      <c r="D384" s="192"/>
      <c r="E384" s="192"/>
      <c r="F384" s="192"/>
      <c r="G384" s="192"/>
      <c r="H384" s="192"/>
      <c r="I384" s="192"/>
      <c r="J384" s="192"/>
      <c r="K384" s="192"/>
      <c r="L384" s="192"/>
      <c r="M384" s="192"/>
      <c r="N384" s="192"/>
      <c r="O384" s="192"/>
      <c r="P384" s="192"/>
      <c r="Q384" s="192"/>
      <c r="R384" s="192"/>
      <c r="S384" s="192"/>
      <c r="T384" s="192"/>
      <c r="U384" s="192"/>
      <c r="V384" s="192"/>
      <c r="W384" s="192"/>
      <c r="X384" s="192"/>
      <c r="Y384" s="192"/>
      <c r="Z384" s="192"/>
      <c r="AA384" s="192"/>
    </row>
    <row xmlns:x14ac="http://schemas.microsoft.com/office/spreadsheetml/2009/9/ac" r="385" ht="15.75" x14ac:dyDescent="0.25">
      <c r="A385" s="192"/>
      <c r="B385" s="193"/>
      <c r="C385" s="192"/>
      <c r="D385" s="192"/>
      <c r="E385" s="192"/>
      <c r="F385" s="192"/>
      <c r="G385" s="192"/>
      <c r="H385" s="192"/>
      <c r="I385" s="192"/>
      <c r="J385" s="192"/>
      <c r="K385" s="192"/>
      <c r="L385" s="192"/>
      <c r="M385" s="192"/>
      <c r="N385" s="192"/>
      <c r="O385" s="192"/>
      <c r="P385" s="192"/>
      <c r="Q385" s="192"/>
      <c r="R385" s="192"/>
      <c r="S385" s="192"/>
      <c r="T385" s="192"/>
      <c r="U385" s="192"/>
      <c r="V385" s="192"/>
      <c r="W385" s="192"/>
      <c r="X385" s="192"/>
      <c r="Y385" s="192"/>
      <c r="Z385" s="192"/>
      <c r="AA385" s="192"/>
    </row>
    <row xmlns:x14ac="http://schemas.microsoft.com/office/spreadsheetml/2009/9/ac" r="386" ht="15.75" x14ac:dyDescent="0.25">
      <c r="A386" s="192"/>
      <c r="B386" s="193"/>
      <c r="C386" s="192"/>
      <c r="D386" s="192"/>
      <c r="E386" s="192"/>
      <c r="F386" s="192"/>
      <c r="G386" s="192"/>
      <c r="H386" s="192"/>
      <c r="I386" s="192"/>
      <c r="J386" s="192"/>
      <c r="K386" s="192"/>
      <c r="L386" s="192"/>
      <c r="M386" s="192"/>
      <c r="N386" s="192"/>
      <c r="O386" s="192"/>
      <c r="P386" s="192"/>
      <c r="Q386" s="192"/>
      <c r="R386" s="192"/>
      <c r="S386" s="192"/>
      <c r="T386" s="192"/>
      <c r="U386" s="192"/>
      <c r="V386" s="192"/>
      <c r="W386" s="192"/>
      <c r="X386" s="192"/>
      <c r="Y386" s="192"/>
      <c r="Z386" s="192"/>
      <c r="AA386" s="192"/>
    </row>
    <row xmlns:x14ac="http://schemas.microsoft.com/office/spreadsheetml/2009/9/ac" r="387" ht="15.75" x14ac:dyDescent="0.25">
      <c r="A387" s="192"/>
      <c r="B387" s="193"/>
      <c r="C387" s="192"/>
      <c r="D387" s="192"/>
      <c r="E387" s="192"/>
      <c r="F387" s="192"/>
      <c r="G387" s="192"/>
      <c r="H387" s="192"/>
      <c r="I387" s="192"/>
      <c r="J387" s="192"/>
      <c r="K387" s="192"/>
      <c r="L387" s="192"/>
      <c r="M387" s="192"/>
      <c r="N387" s="192"/>
      <c r="O387" s="192"/>
      <c r="P387" s="192"/>
      <c r="Q387" s="192"/>
      <c r="R387" s="192"/>
      <c r="S387" s="192"/>
      <c r="T387" s="192"/>
      <c r="U387" s="192"/>
      <c r="V387" s="192"/>
      <c r="W387" s="192"/>
      <c r="X387" s="192"/>
      <c r="Y387" s="192"/>
      <c r="Z387" s="192"/>
      <c r="AA387" s="192"/>
    </row>
    <row xmlns:x14ac="http://schemas.microsoft.com/office/spreadsheetml/2009/9/ac" r="388" ht="15.75" x14ac:dyDescent="0.25">
      <c r="A388" s="192"/>
      <c r="B388" s="193"/>
      <c r="C388" s="192"/>
      <c r="D388" s="192"/>
      <c r="E388" s="192"/>
      <c r="F388" s="192"/>
      <c r="G388" s="192"/>
      <c r="H388" s="192"/>
      <c r="I388" s="192"/>
      <c r="J388" s="192"/>
      <c r="K388" s="192"/>
      <c r="L388" s="192"/>
      <c r="M388" s="192"/>
      <c r="N388" s="192"/>
      <c r="O388" s="192"/>
      <c r="P388" s="192"/>
      <c r="Q388" s="192"/>
      <c r="R388" s="192"/>
      <c r="S388" s="192"/>
      <c r="T388" s="192"/>
      <c r="U388" s="192"/>
      <c r="V388" s="192"/>
      <c r="W388" s="192"/>
      <c r="X388" s="192"/>
      <c r="Y388" s="192"/>
      <c r="Z388" s="192"/>
      <c r="AA388" s="192"/>
    </row>
    <row xmlns:x14ac="http://schemas.microsoft.com/office/spreadsheetml/2009/9/ac" r="389" ht="15.75" x14ac:dyDescent="0.25">
      <c r="A389" s="192"/>
      <c r="B389" s="193"/>
      <c r="C389" s="192"/>
      <c r="D389" s="192"/>
      <c r="E389" s="192"/>
      <c r="F389" s="192"/>
      <c r="G389" s="192"/>
      <c r="H389" s="192"/>
      <c r="I389" s="192"/>
      <c r="J389" s="192"/>
      <c r="K389" s="192"/>
      <c r="L389" s="192"/>
      <c r="M389" s="192"/>
      <c r="N389" s="192"/>
      <c r="O389" s="192"/>
      <c r="P389" s="192"/>
      <c r="Q389" s="192"/>
      <c r="R389" s="192"/>
      <c r="S389" s="192"/>
      <c r="T389" s="192"/>
      <c r="U389" s="192"/>
      <c r="V389" s="192"/>
      <c r="W389" s="192"/>
      <c r="X389" s="192"/>
      <c r="Y389" s="192"/>
      <c r="Z389" s="192"/>
      <c r="AA389" s="192"/>
    </row>
    <row xmlns:x14ac="http://schemas.microsoft.com/office/spreadsheetml/2009/9/ac" r="390" ht="15.75" x14ac:dyDescent="0.25">
      <c r="A390" s="192"/>
      <c r="B390" s="193"/>
      <c r="C390" s="192"/>
      <c r="D390" s="192"/>
      <c r="E390" s="192"/>
      <c r="F390" s="192"/>
      <c r="G390" s="192"/>
      <c r="H390" s="192"/>
      <c r="I390" s="192"/>
      <c r="J390" s="192"/>
      <c r="K390" s="192"/>
      <c r="L390" s="192"/>
      <c r="M390" s="192"/>
      <c r="N390" s="192"/>
      <c r="O390" s="192"/>
      <c r="P390" s="192"/>
      <c r="Q390" s="192"/>
      <c r="R390" s="192"/>
      <c r="S390" s="192"/>
      <c r="T390" s="192"/>
      <c r="U390" s="192"/>
      <c r="V390" s="192"/>
      <c r="W390" s="192"/>
      <c r="X390" s="192"/>
      <c r="Y390" s="192"/>
      <c r="Z390" s="192"/>
      <c r="AA390" s="192"/>
    </row>
    <row xmlns:x14ac="http://schemas.microsoft.com/office/spreadsheetml/2009/9/ac" r="391" ht="15.75" x14ac:dyDescent="0.25">
      <c r="A391" s="192"/>
      <c r="B391" s="193"/>
      <c r="C391" s="192"/>
      <c r="D391" s="192"/>
      <c r="E391" s="192"/>
      <c r="F391" s="192"/>
      <c r="G391" s="192"/>
      <c r="H391" s="192"/>
      <c r="I391" s="192"/>
      <c r="J391" s="192"/>
      <c r="K391" s="192"/>
      <c r="L391" s="192"/>
      <c r="M391" s="192"/>
      <c r="N391" s="192"/>
      <c r="O391" s="192"/>
      <c r="P391" s="192"/>
      <c r="Q391" s="192"/>
      <c r="R391" s="192"/>
      <c r="S391" s="192"/>
      <c r="T391" s="192"/>
      <c r="U391" s="192"/>
      <c r="V391" s="192"/>
      <c r="W391" s="192"/>
      <c r="X391" s="192"/>
      <c r="Y391" s="192"/>
      <c r="Z391" s="192"/>
      <c r="AA391" s="192"/>
    </row>
    <row xmlns:x14ac="http://schemas.microsoft.com/office/spreadsheetml/2009/9/ac" r="392" ht="15.75" x14ac:dyDescent="0.25">
      <c r="A392" s="192"/>
      <c r="B392" s="193"/>
      <c r="C392" s="192"/>
      <c r="D392" s="192"/>
      <c r="E392" s="192"/>
      <c r="F392" s="192"/>
      <c r="G392" s="192"/>
      <c r="H392" s="192"/>
      <c r="I392" s="192"/>
      <c r="J392" s="192"/>
      <c r="K392" s="192"/>
      <c r="L392" s="192"/>
      <c r="M392" s="192"/>
      <c r="N392" s="192"/>
      <c r="O392" s="192"/>
      <c r="P392" s="192"/>
      <c r="Q392" s="192"/>
      <c r="R392" s="192"/>
      <c r="S392" s="192"/>
      <c r="T392" s="192"/>
      <c r="U392" s="192"/>
      <c r="V392" s="192"/>
      <c r="W392" s="192"/>
      <c r="X392" s="192"/>
      <c r="Y392" s="192"/>
      <c r="Z392" s="192"/>
      <c r="AA392" s="192"/>
    </row>
    <row xmlns:x14ac="http://schemas.microsoft.com/office/spreadsheetml/2009/9/ac" r="393" ht="15.75" x14ac:dyDescent="0.25">
      <c r="A393" s="192"/>
      <c r="B393" s="193"/>
      <c r="C393" s="192"/>
      <c r="D393" s="192"/>
      <c r="E393" s="192"/>
      <c r="F393" s="192"/>
      <c r="G393" s="192"/>
      <c r="H393" s="192"/>
      <c r="I393" s="192"/>
      <c r="J393" s="192"/>
      <c r="K393" s="192"/>
      <c r="L393" s="192"/>
      <c r="M393" s="192"/>
      <c r="N393" s="192"/>
      <c r="O393" s="192"/>
      <c r="P393" s="192"/>
      <c r="Q393" s="192"/>
      <c r="R393" s="192"/>
      <c r="S393" s="192"/>
      <c r="T393" s="192"/>
      <c r="U393" s="192"/>
      <c r="V393" s="192"/>
      <c r="W393" s="192"/>
      <c r="X393" s="192"/>
      <c r="Y393" s="192"/>
      <c r="Z393" s="192"/>
      <c r="AA393" s="192"/>
    </row>
    <row xmlns:x14ac="http://schemas.microsoft.com/office/spreadsheetml/2009/9/ac" r="394" ht="15.75" x14ac:dyDescent="0.25">
      <c r="A394" s="192"/>
      <c r="B394" s="193"/>
      <c r="C394" s="192"/>
      <c r="D394" s="192"/>
      <c r="E394" s="192"/>
      <c r="F394" s="192"/>
      <c r="G394" s="192"/>
      <c r="H394" s="192"/>
      <c r="I394" s="192"/>
      <c r="J394" s="192"/>
      <c r="K394" s="192"/>
      <c r="L394" s="192"/>
      <c r="M394" s="192"/>
      <c r="N394" s="192"/>
      <c r="O394" s="192"/>
      <c r="P394" s="192"/>
      <c r="Q394" s="192"/>
      <c r="R394" s="192"/>
      <c r="S394" s="192"/>
      <c r="T394" s="192"/>
      <c r="U394" s="192"/>
      <c r="V394" s="192"/>
      <c r="W394" s="192"/>
      <c r="X394" s="192"/>
      <c r="Y394" s="192"/>
      <c r="Z394" s="192"/>
      <c r="AA394" s="192"/>
    </row>
    <row xmlns:x14ac="http://schemas.microsoft.com/office/spreadsheetml/2009/9/ac" r="395" ht="15.75" x14ac:dyDescent="0.25">
      <c r="A395" s="192"/>
      <c r="B395" s="193"/>
      <c r="C395" s="192"/>
      <c r="D395" s="192"/>
      <c r="E395" s="192"/>
      <c r="F395" s="192"/>
      <c r="G395" s="192"/>
      <c r="H395" s="192"/>
      <c r="I395" s="192"/>
      <c r="J395" s="192"/>
      <c r="K395" s="192"/>
      <c r="L395" s="192"/>
      <c r="M395" s="192"/>
      <c r="N395" s="192"/>
      <c r="O395" s="192"/>
      <c r="P395" s="192"/>
      <c r="Q395" s="192"/>
      <c r="R395" s="192"/>
      <c r="S395" s="192"/>
      <c r="T395" s="192"/>
      <c r="U395" s="192"/>
      <c r="V395" s="192"/>
      <c r="W395" s="192"/>
      <c r="X395" s="192"/>
      <c r="Y395" s="192"/>
      <c r="Z395" s="192"/>
      <c r="AA395" s="192"/>
    </row>
    <row xmlns:x14ac="http://schemas.microsoft.com/office/spreadsheetml/2009/9/ac" r="396" ht="15.75" x14ac:dyDescent="0.25">
      <c r="A396" s="192"/>
      <c r="B396" s="193"/>
      <c r="C396" s="192"/>
      <c r="D396" s="192"/>
      <c r="E396" s="192"/>
      <c r="F396" s="192"/>
      <c r="G396" s="192"/>
      <c r="H396" s="192"/>
      <c r="I396" s="192"/>
      <c r="J396" s="192"/>
      <c r="K396" s="192"/>
      <c r="L396" s="192"/>
      <c r="M396" s="192"/>
      <c r="N396" s="192"/>
      <c r="O396" s="192"/>
      <c r="P396" s="192"/>
      <c r="Q396" s="192"/>
      <c r="R396" s="192"/>
      <c r="S396" s="192"/>
      <c r="T396" s="192"/>
      <c r="U396" s="192"/>
      <c r="V396" s="192"/>
      <c r="W396" s="192"/>
      <c r="X396" s="192"/>
      <c r="Y396" s="192"/>
      <c r="Z396" s="192"/>
      <c r="AA396" s="192"/>
    </row>
    <row xmlns:x14ac="http://schemas.microsoft.com/office/spreadsheetml/2009/9/ac" r="397" ht="15.75" x14ac:dyDescent="0.25">
      <c r="A397" s="192"/>
      <c r="B397" s="193"/>
      <c r="C397" s="192"/>
      <c r="D397" s="192"/>
      <c r="E397" s="192"/>
      <c r="F397" s="192"/>
      <c r="G397" s="192"/>
      <c r="H397" s="192"/>
      <c r="I397" s="192"/>
      <c r="J397" s="192"/>
      <c r="K397" s="192"/>
      <c r="L397" s="192"/>
      <c r="M397" s="192"/>
      <c r="N397" s="192"/>
      <c r="O397" s="192"/>
      <c r="P397" s="192"/>
      <c r="Q397" s="192"/>
      <c r="R397" s="192"/>
      <c r="S397" s="192"/>
      <c r="T397" s="192"/>
      <c r="U397" s="192"/>
      <c r="V397" s="192"/>
      <c r="W397" s="192"/>
      <c r="X397" s="192"/>
      <c r="Y397" s="192"/>
      <c r="Z397" s="192"/>
      <c r="AA397" s="192"/>
    </row>
    <row xmlns:x14ac="http://schemas.microsoft.com/office/spreadsheetml/2009/9/ac" r="398" ht="15.75" x14ac:dyDescent="0.25">
      <c r="A398" s="192"/>
      <c r="B398" s="193"/>
      <c r="C398" s="192"/>
      <c r="D398" s="192"/>
      <c r="E398" s="192"/>
      <c r="F398" s="192"/>
      <c r="G398" s="192"/>
      <c r="H398" s="192"/>
      <c r="I398" s="192"/>
      <c r="J398" s="192"/>
      <c r="K398" s="192"/>
      <c r="L398" s="192"/>
      <c r="M398" s="192"/>
      <c r="N398" s="192"/>
      <c r="O398" s="192"/>
      <c r="P398" s="192"/>
      <c r="Q398" s="192"/>
      <c r="R398" s="192"/>
      <c r="S398" s="192"/>
      <c r="T398" s="192"/>
      <c r="U398" s="192"/>
      <c r="V398" s="192"/>
      <c r="W398" s="192"/>
      <c r="X398" s="192"/>
      <c r="Y398" s="192"/>
      <c r="Z398" s="192"/>
      <c r="AA398" s="192"/>
    </row>
    <row xmlns:x14ac="http://schemas.microsoft.com/office/spreadsheetml/2009/9/ac" r="399" ht="15.75" x14ac:dyDescent="0.25">
      <c r="A399" s="192"/>
      <c r="B399" s="193"/>
      <c r="C399" s="192"/>
      <c r="D399" s="192"/>
      <c r="E399" s="192"/>
      <c r="F399" s="192"/>
      <c r="G399" s="192"/>
      <c r="H399" s="192"/>
      <c r="I399" s="192"/>
      <c r="J399" s="192"/>
      <c r="K399" s="192"/>
      <c r="L399" s="192"/>
      <c r="M399" s="192"/>
      <c r="N399" s="192"/>
      <c r="O399" s="192"/>
      <c r="P399" s="192"/>
      <c r="Q399" s="192"/>
      <c r="R399" s="192"/>
      <c r="S399" s="192"/>
      <c r="T399" s="192"/>
      <c r="U399" s="192"/>
      <c r="V399" s="192"/>
      <c r="W399" s="192"/>
      <c r="X399" s="192"/>
      <c r="Y399" s="192"/>
      <c r="Z399" s="192"/>
      <c r="AA399" s="192"/>
    </row>
    <row xmlns:x14ac="http://schemas.microsoft.com/office/spreadsheetml/2009/9/ac" r="400" ht="15.75" x14ac:dyDescent="0.25">
      <c r="A400" s="192"/>
      <c r="B400" s="193"/>
      <c r="C400" s="192"/>
      <c r="D400" s="192"/>
      <c r="E400" s="192"/>
      <c r="F400" s="192"/>
      <c r="G400" s="192"/>
      <c r="H400" s="192"/>
      <c r="I400" s="192"/>
      <c r="J400" s="192"/>
      <c r="K400" s="192"/>
      <c r="L400" s="192"/>
      <c r="M400" s="192"/>
      <c r="N400" s="192"/>
      <c r="O400" s="192"/>
      <c r="P400" s="192"/>
      <c r="Q400" s="192"/>
      <c r="R400" s="192"/>
      <c r="S400" s="192"/>
      <c r="T400" s="192"/>
      <c r="U400" s="192"/>
      <c r="V400" s="192"/>
      <c r="W400" s="192"/>
      <c r="X400" s="192"/>
      <c r="Y400" s="192"/>
      <c r="Z400" s="192"/>
      <c r="AA400" s="192"/>
    </row>
    <row xmlns:x14ac="http://schemas.microsoft.com/office/spreadsheetml/2009/9/ac" r="401" ht="15.75" x14ac:dyDescent="0.25">
      <c r="A401" s="192"/>
      <c r="B401" s="193"/>
      <c r="C401" s="192"/>
      <c r="D401" s="192"/>
      <c r="E401" s="192"/>
      <c r="F401" s="192"/>
      <c r="G401" s="192"/>
      <c r="H401" s="192"/>
      <c r="I401" s="192"/>
      <c r="J401" s="192"/>
      <c r="K401" s="192"/>
      <c r="L401" s="192"/>
      <c r="M401" s="192"/>
      <c r="N401" s="192"/>
      <c r="O401" s="192"/>
      <c r="P401" s="192"/>
      <c r="Q401" s="192"/>
      <c r="R401" s="192"/>
      <c r="S401" s="192"/>
      <c r="T401" s="192"/>
      <c r="U401" s="192"/>
      <c r="V401" s="192"/>
      <c r="W401" s="192"/>
      <c r="X401" s="192"/>
      <c r="Y401" s="192"/>
      <c r="Z401" s="192"/>
      <c r="AA401" s="192"/>
    </row>
    <row xmlns:x14ac="http://schemas.microsoft.com/office/spreadsheetml/2009/9/ac" r="402" ht="15.75" x14ac:dyDescent="0.25">
      <c r="A402" s="192"/>
      <c r="B402" s="193"/>
      <c r="C402" s="192"/>
      <c r="D402" s="192"/>
      <c r="E402" s="192"/>
      <c r="F402" s="192"/>
      <c r="G402" s="192"/>
      <c r="H402" s="192"/>
      <c r="I402" s="192"/>
      <c r="J402" s="192"/>
      <c r="K402" s="192"/>
      <c r="L402" s="192"/>
      <c r="M402" s="192"/>
      <c r="N402" s="192"/>
      <c r="O402" s="192"/>
      <c r="P402" s="192"/>
      <c r="Q402" s="192"/>
      <c r="R402" s="192"/>
      <c r="S402" s="192"/>
      <c r="T402" s="192"/>
      <c r="U402" s="192"/>
      <c r="V402" s="192"/>
      <c r="W402" s="192"/>
      <c r="X402" s="192"/>
      <c r="Y402" s="192"/>
      <c r="Z402" s="192"/>
      <c r="AA402" s="192"/>
    </row>
    <row xmlns:x14ac="http://schemas.microsoft.com/office/spreadsheetml/2009/9/ac" r="403" ht="15.75" x14ac:dyDescent="0.25">
      <c r="A403" s="192"/>
      <c r="B403" s="193"/>
      <c r="C403" s="192"/>
      <c r="D403" s="192"/>
      <c r="E403" s="192"/>
      <c r="F403" s="192"/>
      <c r="G403" s="192"/>
      <c r="H403" s="192"/>
      <c r="I403" s="192"/>
      <c r="J403" s="192"/>
      <c r="K403" s="192"/>
      <c r="L403" s="192"/>
      <c r="M403" s="192"/>
      <c r="N403" s="192"/>
      <c r="O403" s="192"/>
      <c r="P403" s="192"/>
      <c r="Q403" s="192"/>
      <c r="R403" s="192"/>
      <c r="S403" s="192"/>
      <c r="T403" s="192"/>
      <c r="U403" s="192"/>
      <c r="V403" s="192"/>
      <c r="W403" s="192"/>
      <c r="X403" s="192"/>
      <c r="Y403" s="192"/>
      <c r="Z403" s="192"/>
      <c r="AA403" s="192"/>
    </row>
    <row xmlns:x14ac="http://schemas.microsoft.com/office/spreadsheetml/2009/9/ac" r="404" ht="15.75" x14ac:dyDescent="0.25">
      <c r="A404" s="192"/>
      <c r="B404" s="193"/>
      <c r="C404" s="192"/>
      <c r="D404" s="192"/>
      <c r="E404" s="192"/>
      <c r="F404" s="192"/>
      <c r="G404" s="192"/>
      <c r="H404" s="192"/>
      <c r="I404" s="192"/>
      <c r="J404" s="192"/>
      <c r="K404" s="192"/>
      <c r="L404" s="192"/>
      <c r="M404" s="192"/>
      <c r="N404" s="192"/>
      <c r="O404" s="192"/>
      <c r="P404" s="192"/>
      <c r="Q404" s="192"/>
      <c r="R404" s="192"/>
      <c r="S404" s="192"/>
      <c r="T404" s="192"/>
      <c r="U404" s="192"/>
      <c r="V404" s="192"/>
      <c r="W404" s="192"/>
      <c r="X404" s="192"/>
      <c r="Y404" s="192"/>
      <c r="Z404" s="192"/>
      <c r="AA404" s="192"/>
    </row>
    <row xmlns:x14ac="http://schemas.microsoft.com/office/spreadsheetml/2009/9/ac" r="405" ht="15.75" x14ac:dyDescent="0.25">
      <c r="A405" s="192"/>
      <c r="B405" s="193"/>
      <c r="C405" s="192"/>
      <c r="D405" s="192"/>
      <c r="E405" s="192"/>
      <c r="F405" s="192"/>
      <c r="G405" s="192"/>
      <c r="H405" s="192"/>
      <c r="I405" s="192"/>
      <c r="J405" s="192"/>
      <c r="K405" s="192"/>
      <c r="L405" s="192"/>
      <c r="M405" s="192"/>
      <c r="N405" s="192"/>
      <c r="O405" s="192"/>
      <c r="P405" s="192"/>
      <c r="Q405" s="192"/>
      <c r="R405" s="192"/>
      <c r="S405" s="192"/>
      <c r="T405" s="192"/>
      <c r="U405" s="192"/>
      <c r="V405" s="192"/>
      <c r="W405" s="192"/>
      <c r="X405" s="192"/>
      <c r="Y405" s="192"/>
      <c r="Z405" s="192"/>
      <c r="AA405" s="192"/>
    </row>
    <row xmlns:x14ac="http://schemas.microsoft.com/office/spreadsheetml/2009/9/ac" r="406" ht="15.75" x14ac:dyDescent="0.25">
      <c r="A406" s="192"/>
      <c r="B406" s="193"/>
      <c r="C406" s="192"/>
      <c r="D406" s="192"/>
      <c r="E406" s="192"/>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row>
    <row xmlns:x14ac="http://schemas.microsoft.com/office/spreadsheetml/2009/9/ac" r="407" ht="15.75" x14ac:dyDescent="0.25">
      <c r="A407" s="192"/>
      <c r="B407" s="193"/>
      <c r="C407" s="192"/>
      <c r="D407" s="192"/>
      <c r="E407" s="192"/>
      <c r="F407" s="192"/>
      <c r="G407" s="192"/>
      <c r="H407" s="192"/>
      <c r="I407" s="192"/>
      <c r="J407" s="192"/>
      <c r="K407" s="192"/>
      <c r="L407" s="192"/>
      <c r="M407" s="192"/>
      <c r="N407" s="192"/>
      <c r="O407" s="192"/>
      <c r="P407" s="192"/>
      <c r="Q407" s="192"/>
      <c r="R407" s="192"/>
      <c r="S407" s="192"/>
      <c r="T407" s="192"/>
      <c r="U407" s="192"/>
      <c r="V407" s="192"/>
      <c r="W407" s="192"/>
      <c r="X407" s="192"/>
      <c r="Y407" s="192"/>
      <c r="Z407" s="192"/>
      <c r="AA407" s="192"/>
    </row>
    <row xmlns:x14ac="http://schemas.microsoft.com/office/spreadsheetml/2009/9/ac" r="408" ht="15.75" x14ac:dyDescent="0.25">
      <c r="A408" s="192"/>
      <c r="B408" s="193"/>
      <c r="C408" s="192"/>
      <c r="D408" s="192"/>
      <c r="E408" s="192"/>
      <c r="F408" s="192"/>
      <c r="G408" s="192"/>
      <c r="H408" s="192"/>
      <c r="I408" s="192"/>
      <c r="J408" s="192"/>
      <c r="K408" s="192"/>
      <c r="L408" s="192"/>
      <c r="M408" s="192"/>
      <c r="N408" s="192"/>
      <c r="O408" s="192"/>
      <c r="P408" s="192"/>
      <c r="Q408" s="192"/>
      <c r="R408" s="192"/>
      <c r="S408" s="192"/>
      <c r="T408" s="192"/>
      <c r="U408" s="192"/>
      <c r="V408" s="192"/>
      <c r="W408" s="192"/>
      <c r="X408" s="192"/>
      <c r="Y408" s="192"/>
      <c r="Z408" s="192"/>
      <c r="AA408" s="192"/>
    </row>
    <row xmlns:x14ac="http://schemas.microsoft.com/office/spreadsheetml/2009/9/ac" r="409" ht="15.75" x14ac:dyDescent="0.25">
      <c r="A409" s="192"/>
      <c r="B409" s="193"/>
      <c r="C409" s="192"/>
      <c r="D409" s="192"/>
      <c r="E409" s="192"/>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row>
    <row xmlns:x14ac="http://schemas.microsoft.com/office/spreadsheetml/2009/9/ac" r="410" ht="15.75" x14ac:dyDescent="0.25">
      <c r="A410" s="192"/>
      <c r="B410" s="193"/>
      <c r="C410" s="192"/>
      <c r="D410" s="192"/>
      <c r="E410" s="192"/>
      <c r="F410" s="192"/>
      <c r="G410" s="192"/>
      <c r="H410" s="192"/>
      <c r="I410" s="192"/>
      <c r="J410" s="192"/>
      <c r="K410" s="192"/>
      <c r="L410" s="192"/>
      <c r="M410" s="192"/>
      <c r="N410" s="192"/>
      <c r="O410" s="192"/>
      <c r="P410" s="192"/>
      <c r="Q410" s="192"/>
      <c r="R410" s="192"/>
      <c r="S410" s="192"/>
      <c r="T410" s="192"/>
      <c r="U410" s="192"/>
      <c r="V410" s="192"/>
      <c r="W410" s="192"/>
      <c r="X410" s="192"/>
      <c r="Y410" s="192"/>
      <c r="Z410" s="192"/>
      <c r="AA410" s="192"/>
    </row>
    <row xmlns:x14ac="http://schemas.microsoft.com/office/spreadsheetml/2009/9/ac" r="411" ht="15.75" x14ac:dyDescent="0.25">
      <c r="A411" s="192"/>
      <c r="B411" s="193"/>
      <c r="C411" s="192"/>
      <c r="D411" s="192"/>
      <c r="E411" s="192"/>
      <c r="F411" s="192"/>
      <c r="G411" s="192"/>
      <c r="H411" s="192"/>
      <c r="I411" s="192"/>
      <c r="J411" s="192"/>
      <c r="K411" s="192"/>
      <c r="L411" s="192"/>
      <c r="M411" s="192"/>
      <c r="N411" s="192"/>
      <c r="O411" s="192"/>
      <c r="P411" s="192"/>
      <c r="Q411" s="192"/>
      <c r="R411" s="192"/>
      <c r="S411" s="192"/>
      <c r="T411" s="192"/>
      <c r="U411" s="192"/>
      <c r="V411" s="192"/>
      <c r="W411" s="192"/>
      <c r="X411" s="192"/>
      <c r="Y411" s="192"/>
      <c r="Z411" s="192"/>
      <c r="AA411" s="192"/>
    </row>
    <row xmlns:x14ac="http://schemas.microsoft.com/office/spreadsheetml/2009/9/ac" r="412" ht="15.75" x14ac:dyDescent="0.25">
      <c r="A412" s="192"/>
      <c r="B412" s="193"/>
      <c r="C412" s="192"/>
      <c r="D412" s="192"/>
      <c r="E412" s="192"/>
      <c r="F412" s="192"/>
      <c r="G412" s="192"/>
      <c r="H412" s="192"/>
      <c r="I412" s="192"/>
      <c r="J412" s="192"/>
      <c r="K412" s="192"/>
      <c r="L412" s="192"/>
      <c r="M412" s="192"/>
      <c r="N412" s="192"/>
      <c r="O412" s="192"/>
      <c r="P412" s="192"/>
      <c r="Q412" s="192"/>
      <c r="R412" s="192"/>
      <c r="S412" s="192"/>
      <c r="T412" s="192"/>
      <c r="U412" s="192"/>
      <c r="V412" s="192"/>
      <c r="W412" s="192"/>
      <c r="X412" s="192"/>
      <c r="Y412" s="192"/>
      <c r="Z412" s="192"/>
      <c r="AA412" s="192"/>
    </row>
    <row xmlns:x14ac="http://schemas.microsoft.com/office/spreadsheetml/2009/9/ac" r="413" ht="15.75" x14ac:dyDescent="0.25">
      <c r="A413" s="192"/>
      <c r="B413" s="193"/>
      <c r="C413" s="192"/>
      <c r="D413" s="192"/>
      <c r="E413" s="192"/>
      <c r="F413" s="192"/>
      <c r="G413" s="192"/>
      <c r="H413" s="192"/>
      <c r="I413" s="192"/>
      <c r="J413" s="192"/>
      <c r="K413" s="192"/>
      <c r="L413" s="192"/>
      <c r="M413" s="192"/>
      <c r="N413" s="192"/>
      <c r="O413" s="192"/>
      <c r="P413" s="192"/>
      <c r="Q413" s="192"/>
      <c r="R413" s="192"/>
      <c r="S413" s="192"/>
      <c r="T413" s="192"/>
      <c r="U413" s="192"/>
      <c r="V413" s="192"/>
      <c r="W413" s="192"/>
      <c r="X413" s="192"/>
      <c r="Y413" s="192"/>
      <c r="Z413" s="192"/>
      <c r="AA413" s="192"/>
    </row>
    <row xmlns:x14ac="http://schemas.microsoft.com/office/spreadsheetml/2009/9/ac" r="414" ht="15.75" x14ac:dyDescent="0.25">
      <c r="A414" s="192"/>
      <c r="B414" s="193"/>
      <c r="C414" s="192"/>
      <c r="D414" s="192"/>
      <c r="E414" s="192"/>
      <c r="F414" s="192"/>
      <c r="G414" s="192"/>
      <c r="H414" s="192"/>
      <c r="I414" s="192"/>
      <c r="J414" s="192"/>
      <c r="K414" s="192"/>
      <c r="L414" s="192"/>
      <c r="M414" s="192"/>
      <c r="N414" s="192"/>
      <c r="O414" s="192"/>
      <c r="P414" s="192"/>
      <c r="Q414" s="192"/>
      <c r="R414" s="192"/>
      <c r="S414" s="192"/>
      <c r="T414" s="192"/>
      <c r="U414" s="192"/>
      <c r="V414" s="192"/>
      <c r="W414" s="192"/>
      <c r="X414" s="192"/>
      <c r="Y414" s="192"/>
      <c r="Z414" s="192"/>
      <c r="AA414" s="192"/>
    </row>
    <row xmlns:x14ac="http://schemas.microsoft.com/office/spreadsheetml/2009/9/ac" r="415" ht="15.75" x14ac:dyDescent="0.25">
      <c r="A415" s="192"/>
      <c r="B415" s="193"/>
      <c r="C415" s="192"/>
      <c r="D415" s="192"/>
      <c r="E415" s="192"/>
      <c r="F415" s="192"/>
      <c r="G415" s="192"/>
      <c r="H415" s="192"/>
      <c r="I415" s="192"/>
      <c r="J415" s="192"/>
      <c r="K415" s="192"/>
      <c r="L415" s="192"/>
      <c r="M415" s="192"/>
      <c r="N415" s="192"/>
      <c r="O415" s="192"/>
      <c r="P415" s="192"/>
      <c r="Q415" s="192"/>
      <c r="R415" s="192"/>
      <c r="S415" s="192"/>
      <c r="T415" s="192"/>
      <c r="U415" s="192"/>
      <c r="V415" s="192"/>
      <c r="W415" s="192"/>
      <c r="X415" s="192"/>
      <c r="Y415" s="192"/>
      <c r="Z415" s="192"/>
      <c r="AA415" s="192"/>
    </row>
    <row xmlns:x14ac="http://schemas.microsoft.com/office/spreadsheetml/2009/9/ac" r="416" ht="15.75" x14ac:dyDescent="0.25">
      <c r="A416" s="192"/>
      <c r="B416" s="193"/>
      <c r="C416" s="192"/>
      <c r="D416" s="192"/>
      <c r="E416" s="192"/>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row>
    <row xmlns:x14ac="http://schemas.microsoft.com/office/spreadsheetml/2009/9/ac" r="417" ht="15.75" x14ac:dyDescent="0.25">
      <c r="A417" s="192"/>
      <c r="B417" s="193"/>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row>
    <row xmlns:x14ac="http://schemas.microsoft.com/office/spreadsheetml/2009/9/ac" r="418" ht="15.75" x14ac:dyDescent="0.25">
      <c r="A418" s="192"/>
      <c r="B418" s="193"/>
      <c r="C418" s="192"/>
      <c r="D418" s="192"/>
      <c r="E418" s="192"/>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row>
    <row xmlns:x14ac="http://schemas.microsoft.com/office/spreadsheetml/2009/9/ac" r="419" ht="15.75" x14ac:dyDescent="0.25">
      <c r="A419" s="192"/>
      <c r="B419" s="193"/>
      <c r="C419" s="192"/>
      <c r="D419" s="192"/>
      <c r="E419" s="192"/>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row>
    <row xmlns:x14ac="http://schemas.microsoft.com/office/spreadsheetml/2009/9/ac" r="420" ht="15.75" x14ac:dyDescent="0.25">
      <c r="A420" s="192"/>
      <c r="B420" s="193"/>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row>
    <row xmlns:x14ac="http://schemas.microsoft.com/office/spreadsheetml/2009/9/ac" r="421" ht="15.75" x14ac:dyDescent="0.25">
      <c r="A421" s="192"/>
      <c r="B421" s="193"/>
      <c r="C421" s="192"/>
      <c r="D421" s="192"/>
      <c r="E421" s="192"/>
      <c r="F421" s="192"/>
      <c r="G421" s="192"/>
      <c r="H421" s="192"/>
      <c r="I421" s="192"/>
      <c r="J421" s="192"/>
      <c r="K421" s="192"/>
      <c r="L421" s="192"/>
      <c r="M421" s="192"/>
      <c r="N421" s="192"/>
      <c r="O421" s="192"/>
      <c r="P421" s="192"/>
      <c r="Q421" s="192"/>
      <c r="R421" s="192"/>
      <c r="S421" s="192"/>
      <c r="T421" s="192"/>
      <c r="U421" s="192"/>
      <c r="V421" s="192"/>
      <c r="W421" s="192"/>
      <c r="X421" s="192"/>
      <c r="Y421" s="192"/>
      <c r="Z421" s="192"/>
      <c r="AA421" s="192"/>
    </row>
    <row xmlns:x14ac="http://schemas.microsoft.com/office/spreadsheetml/2009/9/ac" r="422" ht="15.75" x14ac:dyDescent="0.25">
      <c r="A422" s="192"/>
      <c r="B422" s="193"/>
      <c r="C422" s="192"/>
      <c r="D422" s="192"/>
      <c r="E422" s="192"/>
      <c r="F422" s="192"/>
      <c r="G422" s="192"/>
      <c r="H422" s="192"/>
      <c r="I422" s="192"/>
      <c r="J422" s="192"/>
      <c r="K422" s="192"/>
      <c r="L422" s="192"/>
      <c r="M422" s="192"/>
      <c r="N422" s="192"/>
      <c r="O422" s="192"/>
      <c r="P422" s="192"/>
      <c r="Q422" s="192"/>
      <c r="R422" s="192"/>
      <c r="S422" s="192"/>
      <c r="T422" s="192"/>
      <c r="U422" s="192"/>
      <c r="V422" s="192"/>
      <c r="W422" s="192"/>
      <c r="X422" s="192"/>
      <c r="Y422" s="192"/>
      <c r="Z422" s="192"/>
      <c r="AA422" s="192"/>
    </row>
    <row xmlns:x14ac="http://schemas.microsoft.com/office/spreadsheetml/2009/9/ac" r="423" ht="15.75" x14ac:dyDescent="0.25">
      <c r="A423" s="192"/>
      <c r="B423" s="193"/>
      <c r="C423" s="192"/>
      <c r="D423" s="192"/>
      <c r="E423" s="192"/>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row>
    <row xmlns:x14ac="http://schemas.microsoft.com/office/spreadsheetml/2009/9/ac" r="424" ht="15.75" x14ac:dyDescent="0.25">
      <c r="A424" s="192"/>
      <c r="B424" s="193"/>
      <c r="C424" s="192"/>
      <c r="D424" s="192"/>
      <c r="E424" s="192"/>
      <c r="F424" s="192"/>
      <c r="G424" s="192"/>
      <c r="H424" s="192"/>
      <c r="I424" s="192"/>
      <c r="J424" s="192"/>
      <c r="K424" s="192"/>
      <c r="L424" s="192"/>
      <c r="M424" s="192"/>
      <c r="N424" s="192"/>
      <c r="O424" s="192"/>
      <c r="P424" s="192"/>
      <c r="Q424" s="192"/>
      <c r="R424" s="192"/>
      <c r="S424" s="192"/>
      <c r="T424" s="192"/>
      <c r="U424" s="192"/>
      <c r="V424" s="192"/>
      <c r="W424" s="192"/>
      <c r="X424" s="192"/>
      <c r="Y424" s="192"/>
      <c r="Z424" s="192"/>
      <c r="AA424" s="192"/>
    </row>
    <row xmlns:x14ac="http://schemas.microsoft.com/office/spreadsheetml/2009/9/ac" r="425" ht="15.75" x14ac:dyDescent="0.25">
      <c r="A425" s="192"/>
      <c r="B425" s="193"/>
      <c r="C425" s="192"/>
      <c r="D425" s="192"/>
      <c r="E425" s="192"/>
      <c r="F425" s="192"/>
      <c r="G425" s="192"/>
      <c r="H425" s="192"/>
      <c r="I425" s="192"/>
      <c r="J425" s="192"/>
      <c r="K425" s="192"/>
      <c r="L425" s="192"/>
      <c r="M425" s="192"/>
      <c r="N425" s="192"/>
      <c r="O425" s="192"/>
      <c r="P425" s="192"/>
      <c r="Q425" s="192"/>
      <c r="R425" s="192"/>
      <c r="S425" s="192"/>
      <c r="T425" s="192"/>
      <c r="U425" s="192"/>
      <c r="V425" s="192"/>
      <c r="W425" s="192"/>
      <c r="X425" s="192"/>
      <c r="Y425" s="192"/>
      <c r="Z425" s="192"/>
      <c r="AA425" s="192"/>
    </row>
    <row xmlns:x14ac="http://schemas.microsoft.com/office/spreadsheetml/2009/9/ac" r="426" ht="15.75" x14ac:dyDescent="0.25">
      <c r="A426" s="192"/>
      <c r="B426" s="193"/>
      <c r="C426" s="192"/>
      <c r="D426" s="192"/>
      <c r="E426" s="192"/>
      <c r="F426" s="192"/>
      <c r="G426" s="192"/>
      <c r="H426" s="192"/>
      <c r="I426" s="192"/>
      <c r="J426" s="192"/>
      <c r="K426" s="192"/>
      <c r="L426" s="192"/>
      <c r="M426" s="192"/>
      <c r="N426" s="192"/>
      <c r="O426" s="192"/>
      <c r="P426" s="192"/>
      <c r="Q426" s="192"/>
      <c r="R426" s="192"/>
      <c r="S426" s="192"/>
      <c r="T426" s="192"/>
      <c r="U426" s="192"/>
      <c r="V426" s="192"/>
      <c r="W426" s="192"/>
      <c r="X426" s="192"/>
      <c r="Y426" s="192"/>
      <c r="Z426" s="192"/>
      <c r="AA426" s="192"/>
    </row>
    <row xmlns:x14ac="http://schemas.microsoft.com/office/spreadsheetml/2009/9/ac" r="427" ht="15.75" x14ac:dyDescent="0.25">
      <c r="A427" s="192"/>
      <c r="B427" s="193"/>
      <c r="C427" s="192"/>
      <c r="D427" s="192"/>
      <c r="E427" s="192"/>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row>
    <row xmlns:x14ac="http://schemas.microsoft.com/office/spreadsheetml/2009/9/ac" r="428" ht="15.75" x14ac:dyDescent="0.25">
      <c r="A428" s="192"/>
      <c r="B428" s="193"/>
      <c r="C428" s="192"/>
      <c r="D428" s="192"/>
      <c r="E428" s="192"/>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row>
    <row xmlns:x14ac="http://schemas.microsoft.com/office/spreadsheetml/2009/9/ac" r="429" ht="15.75" x14ac:dyDescent="0.25">
      <c r="A429" s="192"/>
      <c r="B429" s="193"/>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row>
    <row xmlns:x14ac="http://schemas.microsoft.com/office/spreadsheetml/2009/9/ac" r="430" ht="15.75" x14ac:dyDescent="0.25">
      <c r="A430" s="192"/>
      <c r="B430" s="193"/>
      <c r="C430" s="192"/>
      <c r="D430" s="192"/>
      <c r="E430" s="192"/>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row>
    <row xmlns:x14ac="http://schemas.microsoft.com/office/spreadsheetml/2009/9/ac" r="431" ht="15.75" x14ac:dyDescent="0.25">
      <c r="A431" s="192"/>
      <c r="B431" s="193"/>
      <c r="C431" s="192"/>
      <c r="D431" s="192"/>
      <c r="E431" s="192"/>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row>
    <row xmlns:x14ac="http://schemas.microsoft.com/office/spreadsheetml/2009/9/ac" r="432" ht="15.75" x14ac:dyDescent="0.25">
      <c r="A432" s="192"/>
      <c r="B432" s="193"/>
      <c r="C432" s="192"/>
      <c r="D432" s="192"/>
      <c r="E432" s="192"/>
      <c r="F432" s="192"/>
      <c r="G432" s="192"/>
      <c r="H432" s="192"/>
      <c r="I432" s="192"/>
      <c r="J432" s="192"/>
      <c r="K432" s="192"/>
      <c r="L432" s="192"/>
      <c r="M432" s="192"/>
      <c r="N432" s="192"/>
      <c r="O432" s="192"/>
      <c r="P432" s="192"/>
      <c r="Q432" s="192"/>
      <c r="R432" s="192"/>
      <c r="S432" s="192"/>
      <c r="T432" s="192"/>
      <c r="U432" s="192"/>
      <c r="V432" s="192"/>
      <c r="W432" s="192"/>
      <c r="X432" s="192"/>
      <c r="Y432" s="192"/>
      <c r="Z432" s="192"/>
      <c r="AA432" s="192"/>
    </row>
    <row xmlns:x14ac="http://schemas.microsoft.com/office/spreadsheetml/2009/9/ac" r="433" ht="15.75" x14ac:dyDescent="0.25">
      <c r="A433" s="192"/>
      <c r="B433" s="193"/>
      <c r="C433" s="192"/>
      <c r="D433" s="192"/>
      <c r="E433" s="192"/>
      <c r="F433" s="192"/>
      <c r="G433" s="192"/>
      <c r="H433" s="192"/>
      <c r="I433" s="192"/>
      <c r="J433" s="192"/>
      <c r="K433" s="192"/>
      <c r="L433" s="192"/>
      <c r="M433" s="192"/>
      <c r="N433" s="192"/>
      <c r="O433" s="192"/>
      <c r="P433" s="192"/>
      <c r="Q433" s="192"/>
      <c r="R433" s="192"/>
      <c r="S433" s="192"/>
      <c r="T433" s="192"/>
      <c r="U433" s="192"/>
      <c r="V433" s="192"/>
      <c r="W433" s="192"/>
      <c r="X433" s="192"/>
      <c r="Y433" s="192"/>
      <c r="Z433" s="192"/>
      <c r="AA433" s="192"/>
    </row>
    <row xmlns:x14ac="http://schemas.microsoft.com/office/spreadsheetml/2009/9/ac" r="434" ht="15.75" x14ac:dyDescent="0.25">
      <c r="A434" s="192"/>
      <c r="B434" s="193"/>
      <c r="C434" s="192"/>
      <c r="D434" s="192"/>
      <c r="E434" s="192"/>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row>
    <row xmlns:x14ac="http://schemas.microsoft.com/office/spreadsheetml/2009/9/ac" r="435" ht="15.75" x14ac:dyDescent="0.25">
      <c r="A435" s="192"/>
      <c r="B435" s="193"/>
      <c r="C435" s="192"/>
      <c r="D435" s="192"/>
      <c r="E435" s="192"/>
      <c r="F435" s="192"/>
      <c r="G435" s="192"/>
      <c r="H435" s="192"/>
      <c r="I435" s="192"/>
      <c r="J435" s="192"/>
      <c r="K435" s="192"/>
      <c r="L435" s="192"/>
      <c r="M435" s="192"/>
      <c r="N435" s="192"/>
      <c r="O435" s="192"/>
      <c r="P435" s="192"/>
      <c r="Q435" s="192"/>
      <c r="R435" s="192"/>
      <c r="S435" s="192"/>
      <c r="T435" s="192"/>
      <c r="U435" s="192"/>
      <c r="V435" s="192"/>
      <c r="W435" s="192"/>
      <c r="X435" s="192"/>
      <c r="Y435" s="192"/>
      <c r="Z435" s="192"/>
      <c r="AA435" s="192"/>
    </row>
    <row xmlns:x14ac="http://schemas.microsoft.com/office/spreadsheetml/2009/9/ac" r="436" ht="15.75" x14ac:dyDescent="0.25">
      <c r="A436" s="192"/>
      <c r="B436" s="193"/>
      <c r="C436" s="192"/>
      <c r="D436" s="192"/>
      <c r="E436" s="192"/>
      <c r="F436" s="192"/>
      <c r="G436" s="192"/>
      <c r="H436" s="192"/>
      <c r="I436" s="192"/>
      <c r="J436" s="192"/>
      <c r="K436" s="192"/>
      <c r="L436" s="192"/>
      <c r="M436" s="192"/>
      <c r="N436" s="192"/>
      <c r="O436" s="192"/>
      <c r="P436" s="192"/>
      <c r="Q436" s="192"/>
      <c r="R436" s="192"/>
      <c r="S436" s="192"/>
      <c r="T436" s="192"/>
      <c r="U436" s="192"/>
      <c r="V436" s="192"/>
      <c r="W436" s="192"/>
      <c r="X436" s="192"/>
      <c r="Y436" s="192"/>
      <c r="Z436" s="192"/>
      <c r="AA436" s="192"/>
    </row>
    <row xmlns:x14ac="http://schemas.microsoft.com/office/spreadsheetml/2009/9/ac" r="437" ht="15.75" x14ac:dyDescent="0.25">
      <c r="A437" s="192"/>
      <c r="B437" s="193"/>
      <c r="C437" s="192"/>
      <c r="D437" s="192"/>
      <c r="E437" s="192"/>
      <c r="F437" s="192"/>
      <c r="G437" s="192"/>
      <c r="H437" s="192"/>
      <c r="I437" s="192"/>
      <c r="J437" s="192"/>
      <c r="K437" s="192"/>
      <c r="L437" s="192"/>
      <c r="M437" s="192"/>
      <c r="N437" s="192"/>
      <c r="O437" s="192"/>
      <c r="P437" s="192"/>
      <c r="Q437" s="192"/>
      <c r="R437" s="192"/>
      <c r="S437" s="192"/>
      <c r="T437" s="192"/>
      <c r="U437" s="192"/>
      <c r="V437" s="192"/>
      <c r="W437" s="192"/>
      <c r="X437" s="192"/>
      <c r="Y437" s="192"/>
      <c r="Z437" s="192"/>
      <c r="AA437" s="192"/>
    </row>
    <row xmlns:x14ac="http://schemas.microsoft.com/office/spreadsheetml/2009/9/ac" r="438" ht="15.75" x14ac:dyDescent="0.25">
      <c r="A438" s="192"/>
      <c r="B438" s="193"/>
      <c r="C438" s="192"/>
      <c r="D438" s="192"/>
      <c r="E438" s="192"/>
      <c r="F438" s="192"/>
      <c r="G438" s="192"/>
      <c r="H438" s="192"/>
      <c r="I438" s="192"/>
      <c r="J438" s="192"/>
      <c r="K438" s="192"/>
      <c r="L438" s="192"/>
      <c r="M438" s="192"/>
      <c r="N438" s="192"/>
      <c r="O438" s="192"/>
      <c r="P438" s="192"/>
      <c r="Q438" s="192"/>
      <c r="R438" s="192"/>
      <c r="S438" s="192"/>
      <c r="T438" s="192"/>
      <c r="U438" s="192"/>
      <c r="V438" s="192"/>
      <c r="W438" s="192"/>
      <c r="X438" s="192"/>
      <c r="Y438" s="192"/>
      <c r="Z438" s="192"/>
      <c r="AA438" s="192"/>
    </row>
    <row xmlns:x14ac="http://schemas.microsoft.com/office/spreadsheetml/2009/9/ac" r="439" ht="15.75" x14ac:dyDescent="0.25">
      <c r="A439" s="192"/>
      <c r="B439" s="193"/>
      <c r="C439" s="192"/>
      <c r="D439" s="192"/>
      <c r="E439" s="192"/>
      <c r="F439" s="192"/>
      <c r="G439" s="192"/>
      <c r="H439" s="192"/>
      <c r="I439" s="192"/>
      <c r="J439" s="192"/>
      <c r="K439" s="192"/>
      <c r="L439" s="192"/>
      <c r="M439" s="192"/>
      <c r="N439" s="192"/>
      <c r="O439" s="192"/>
      <c r="P439" s="192"/>
      <c r="Q439" s="192"/>
      <c r="R439" s="192"/>
      <c r="S439" s="192"/>
      <c r="T439" s="192"/>
      <c r="U439" s="192"/>
      <c r="V439" s="192"/>
      <c r="W439" s="192"/>
      <c r="X439" s="192"/>
      <c r="Y439" s="192"/>
      <c r="Z439" s="192"/>
      <c r="AA439" s="192"/>
    </row>
    <row xmlns:x14ac="http://schemas.microsoft.com/office/spreadsheetml/2009/9/ac" r="440" ht="15.75" x14ac:dyDescent="0.25">
      <c r="A440" s="192"/>
      <c r="B440" s="193"/>
      <c r="C440" s="192"/>
      <c r="D440" s="192"/>
      <c r="E440" s="192"/>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row>
    <row xmlns:x14ac="http://schemas.microsoft.com/office/spreadsheetml/2009/9/ac" r="441" ht="15.75" x14ac:dyDescent="0.25">
      <c r="A441" s="192"/>
      <c r="B441" s="193"/>
      <c r="C441" s="192"/>
      <c r="D441" s="192"/>
      <c r="E441" s="192"/>
      <c r="F441" s="192"/>
      <c r="G441" s="192"/>
      <c r="H441" s="192"/>
      <c r="I441" s="192"/>
      <c r="J441" s="192"/>
      <c r="K441" s="192"/>
      <c r="L441" s="192"/>
      <c r="M441" s="192"/>
      <c r="N441" s="192"/>
      <c r="O441" s="192"/>
      <c r="P441" s="192"/>
      <c r="Q441" s="192"/>
      <c r="R441" s="192"/>
      <c r="S441" s="192"/>
      <c r="T441" s="192"/>
      <c r="U441" s="192"/>
      <c r="V441" s="192"/>
      <c r="W441" s="192"/>
      <c r="X441" s="192"/>
      <c r="Y441" s="192"/>
      <c r="Z441" s="192"/>
      <c r="AA441" s="192"/>
    </row>
    <row xmlns:x14ac="http://schemas.microsoft.com/office/spreadsheetml/2009/9/ac" r="442" ht="15.75" x14ac:dyDescent="0.25">
      <c r="A442" s="192"/>
      <c r="B442" s="193"/>
      <c r="C442" s="192"/>
      <c r="D442" s="192"/>
      <c r="E442" s="192"/>
      <c r="F442" s="192"/>
      <c r="G442" s="192"/>
      <c r="H442" s="192"/>
      <c r="I442" s="192"/>
      <c r="J442" s="192"/>
      <c r="K442" s="192"/>
      <c r="L442" s="192"/>
      <c r="M442" s="192"/>
      <c r="N442" s="192"/>
      <c r="O442" s="192"/>
      <c r="P442" s="192"/>
      <c r="Q442" s="192"/>
      <c r="R442" s="192"/>
      <c r="S442" s="192"/>
      <c r="T442" s="192"/>
      <c r="U442" s="192"/>
      <c r="V442" s="192"/>
      <c r="W442" s="192"/>
      <c r="X442" s="192"/>
      <c r="Y442" s="192"/>
      <c r="Z442" s="192"/>
      <c r="AA442" s="192"/>
    </row>
    <row xmlns:x14ac="http://schemas.microsoft.com/office/spreadsheetml/2009/9/ac" r="443" ht="15.75" x14ac:dyDescent="0.25">
      <c r="A443" s="192"/>
      <c r="B443" s="193"/>
      <c r="C443" s="192"/>
      <c r="D443" s="192"/>
      <c r="E443" s="192"/>
      <c r="F443" s="192"/>
      <c r="G443" s="192"/>
      <c r="H443" s="192"/>
      <c r="I443" s="192"/>
      <c r="J443" s="192"/>
      <c r="K443" s="192"/>
      <c r="L443" s="192"/>
      <c r="M443" s="192"/>
      <c r="N443" s="192"/>
      <c r="O443" s="192"/>
      <c r="P443" s="192"/>
      <c r="Q443" s="192"/>
      <c r="R443" s="192"/>
      <c r="S443" s="192"/>
      <c r="T443" s="192"/>
      <c r="U443" s="192"/>
      <c r="V443" s="192"/>
      <c r="W443" s="192"/>
      <c r="X443" s="192"/>
      <c r="Y443" s="192"/>
      <c r="Z443" s="192"/>
      <c r="AA443" s="192"/>
    </row>
    <row xmlns:x14ac="http://schemas.microsoft.com/office/spreadsheetml/2009/9/ac" r="444" ht="15.75" x14ac:dyDescent="0.25">
      <c r="A444" s="192"/>
      <c r="B444" s="193"/>
      <c r="C444" s="192"/>
      <c r="D444" s="192"/>
      <c r="E444" s="192"/>
      <c r="F444" s="192"/>
      <c r="G444" s="192"/>
      <c r="H444" s="192"/>
      <c r="I444" s="192"/>
      <c r="J444" s="192"/>
      <c r="K444" s="192"/>
      <c r="L444" s="192"/>
      <c r="M444" s="192"/>
      <c r="N444" s="192"/>
      <c r="O444" s="192"/>
      <c r="P444" s="192"/>
      <c r="Q444" s="192"/>
      <c r="R444" s="192"/>
      <c r="S444" s="192"/>
      <c r="T444" s="192"/>
      <c r="U444" s="192"/>
      <c r="V444" s="192"/>
      <c r="W444" s="192"/>
      <c r="X444" s="192"/>
      <c r="Y444" s="192"/>
      <c r="Z444" s="192"/>
      <c r="AA444" s="192"/>
    </row>
    <row xmlns:x14ac="http://schemas.microsoft.com/office/spreadsheetml/2009/9/ac" r="445" ht="15.75" x14ac:dyDescent="0.25">
      <c r="A445" s="192"/>
      <c r="B445" s="193"/>
      <c r="C445" s="192"/>
      <c r="D445" s="192"/>
      <c r="E445" s="192"/>
      <c r="F445" s="192"/>
      <c r="G445" s="192"/>
      <c r="H445" s="192"/>
      <c r="I445" s="192"/>
      <c r="J445" s="192"/>
      <c r="K445" s="192"/>
      <c r="L445" s="192"/>
      <c r="M445" s="192"/>
      <c r="N445" s="192"/>
      <c r="O445" s="192"/>
      <c r="P445" s="192"/>
      <c r="Q445" s="192"/>
      <c r="R445" s="192"/>
      <c r="S445" s="192"/>
      <c r="T445" s="192"/>
      <c r="U445" s="192"/>
      <c r="V445" s="192"/>
      <c r="W445" s="192"/>
      <c r="X445" s="192"/>
      <c r="Y445" s="192"/>
      <c r="Z445" s="192"/>
      <c r="AA445" s="192"/>
    </row>
    <row xmlns:x14ac="http://schemas.microsoft.com/office/spreadsheetml/2009/9/ac" r="446" ht="15.75" x14ac:dyDescent="0.25">
      <c r="A446" s="192"/>
      <c r="B446" s="193"/>
      <c r="C446" s="192"/>
      <c r="D446" s="192"/>
      <c r="E446" s="192"/>
      <c r="F446" s="192"/>
      <c r="G446" s="192"/>
      <c r="H446" s="192"/>
      <c r="I446" s="192"/>
      <c r="J446" s="192"/>
      <c r="K446" s="192"/>
      <c r="L446" s="192"/>
      <c r="M446" s="192"/>
      <c r="N446" s="192"/>
      <c r="O446" s="192"/>
      <c r="P446" s="192"/>
      <c r="Q446" s="192"/>
      <c r="R446" s="192"/>
      <c r="S446" s="192"/>
      <c r="T446" s="192"/>
      <c r="U446" s="192"/>
      <c r="V446" s="192"/>
      <c r="W446" s="192"/>
      <c r="X446" s="192"/>
      <c r="Y446" s="192"/>
      <c r="Z446" s="192"/>
      <c r="AA446" s="192"/>
    </row>
    <row xmlns:x14ac="http://schemas.microsoft.com/office/spreadsheetml/2009/9/ac" r="447" ht="15.75" x14ac:dyDescent="0.25">
      <c r="A447" s="192"/>
      <c r="B447" s="193"/>
      <c r="C447" s="192"/>
      <c r="D447" s="192"/>
      <c r="E447" s="192"/>
      <c r="F447" s="192"/>
      <c r="G447" s="192"/>
      <c r="H447" s="192"/>
      <c r="I447" s="192"/>
      <c r="J447" s="192"/>
      <c r="K447" s="192"/>
      <c r="L447" s="192"/>
      <c r="M447" s="192"/>
      <c r="N447" s="192"/>
      <c r="O447" s="192"/>
      <c r="P447" s="192"/>
      <c r="Q447" s="192"/>
      <c r="R447" s="192"/>
      <c r="S447" s="192"/>
      <c r="T447" s="192"/>
      <c r="U447" s="192"/>
      <c r="V447" s="192"/>
      <c r="W447" s="192"/>
      <c r="X447" s="192"/>
      <c r="Y447" s="192"/>
      <c r="Z447" s="192"/>
      <c r="AA447" s="192"/>
    </row>
    <row xmlns:x14ac="http://schemas.microsoft.com/office/spreadsheetml/2009/9/ac" r="448" ht="15.75" x14ac:dyDescent="0.25">
      <c r="A448" s="192"/>
      <c r="B448" s="193"/>
      <c r="C448" s="192"/>
      <c r="D448" s="192"/>
      <c r="E448" s="192"/>
      <c r="F448" s="192"/>
      <c r="G448" s="192"/>
      <c r="H448" s="192"/>
      <c r="I448" s="192"/>
      <c r="J448" s="192"/>
      <c r="K448" s="192"/>
      <c r="L448" s="192"/>
      <c r="M448" s="192"/>
      <c r="N448" s="192"/>
      <c r="O448" s="192"/>
      <c r="P448" s="192"/>
      <c r="Q448" s="192"/>
      <c r="R448" s="192"/>
      <c r="S448" s="192"/>
      <c r="T448" s="192"/>
      <c r="U448" s="192"/>
      <c r="V448" s="192"/>
      <c r="W448" s="192"/>
      <c r="X448" s="192"/>
      <c r="Y448" s="192"/>
      <c r="Z448" s="192"/>
      <c r="AA448" s="192"/>
    </row>
    <row xmlns:x14ac="http://schemas.microsoft.com/office/spreadsheetml/2009/9/ac" r="449" ht="15.75" x14ac:dyDescent="0.25">
      <c r="A449" s="192"/>
      <c r="B449" s="193"/>
      <c r="C449" s="192"/>
      <c r="D449" s="192"/>
      <c r="E449" s="192"/>
      <c r="F449" s="192"/>
      <c r="G449" s="192"/>
      <c r="H449" s="192"/>
      <c r="I449" s="192"/>
      <c r="J449" s="192"/>
      <c r="K449" s="192"/>
      <c r="L449" s="192"/>
      <c r="M449" s="192"/>
      <c r="N449" s="192"/>
      <c r="O449" s="192"/>
      <c r="P449" s="192"/>
      <c r="Q449" s="192"/>
      <c r="R449" s="192"/>
      <c r="S449" s="192"/>
      <c r="T449" s="192"/>
      <c r="U449" s="192"/>
      <c r="V449" s="192"/>
      <c r="W449" s="192"/>
      <c r="X449" s="192"/>
      <c r="Y449" s="192"/>
      <c r="Z449" s="192"/>
      <c r="AA449" s="192"/>
    </row>
    <row xmlns:x14ac="http://schemas.microsoft.com/office/spreadsheetml/2009/9/ac" r="450" ht="15.75" x14ac:dyDescent="0.25">
      <c r="A450" s="192"/>
      <c r="B450" s="193"/>
      <c r="C450" s="192"/>
      <c r="D450" s="192"/>
      <c r="E450" s="192"/>
      <c r="F450" s="192"/>
      <c r="G450" s="192"/>
      <c r="H450" s="192"/>
      <c r="I450" s="192"/>
      <c r="J450" s="192"/>
      <c r="K450" s="192"/>
      <c r="L450" s="192"/>
      <c r="M450" s="192"/>
      <c r="N450" s="192"/>
      <c r="O450" s="192"/>
      <c r="P450" s="192"/>
      <c r="Q450" s="192"/>
      <c r="R450" s="192"/>
      <c r="S450" s="192"/>
      <c r="T450" s="192"/>
      <c r="U450" s="192"/>
      <c r="V450" s="192"/>
      <c r="W450" s="192"/>
      <c r="X450" s="192"/>
      <c r="Y450" s="192"/>
      <c r="Z450" s="192"/>
      <c r="AA450" s="192"/>
    </row>
    <row xmlns:x14ac="http://schemas.microsoft.com/office/spreadsheetml/2009/9/ac" r="451" ht="15.75" x14ac:dyDescent="0.25">
      <c r="A451" s="192"/>
      <c r="B451" s="193"/>
      <c r="C451" s="192"/>
      <c r="D451" s="192"/>
      <c r="E451" s="192"/>
      <c r="F451" s="192"/>
      <c r="G451" s="192"/>
      <c r="H451" s="192"/>
      <c r="I451" s="192"/>
      <c r="J451" s="192"/>
      <c r="K451" s="192"/>
      <c r="L451" s="192"/>
      <c r="M451" s="192"/>
      <c r="N451" s="192"/>
      <c r="O451" s="192"/>
      <c r="P451" s="192"/>
      <c r="Q451" s="192"/>
      <c r="R451" s="192"/>
      <c r="S451" s="192"/>
      <c r="T451" s="192"/>
      <c r="U451" s="192"/>
      <c r="V451" s="192"/>
      <c r="W451" s="192"/>
      <c r="X451" s="192"/>
      <c r="Y451" s="192"/>
      <c r="Z451" s="192"/>
      <c r="AA451" s="192"/>
    </row>
    <row xmlns:x14ac="http://schemas.microsoft.com/office/spreadsheetml/2009/9/ac" r="452" ht="15.75" x14ac:dyDescent="0.25">
      <c r="A452" s="192"/>
      <c r="B452" s="193"/>
      <c r="C452" s="192"/>
      <c r="D452" s="192"/>
      <c r="E452" s="192"/>
      <c r="F452" s="192"/>
      <c r="G452" s="192"/>
      <c r="H452" s="192"/>
      <c r="I452" s="192"/>
      <c r="J452" s="192"/>
      <c r="K452" s="192"/>
      <c r="L452" s="192"/>
      <c r="M452" s="192"/>
      <c r="N452" s="192"/>
      <c r="O452" s="192"/>
      <c r="P452" s="192"/>
      <c r="Q452" s="192"/>
      <c r="R452" s="192"/>
      <c r="S452" s="192"/>
      <c r="T452" s="192"/>
      <c r="U452" s="192"/>
      <c r="V452" s="192"/>
      <c r="W452" s="192"/>
      <c r="X452" s="192"/>
      <c r="Y452" s="192"/>
      <c r="Z452" s="192"/>
      <c r="AA452" s="192"/>
    </row>
    <row xmlns:x14ac="http://schemas.microsoft.com/office/spreadsheetml/2009/9/ac" r="453" ht="15.75" x14ac:dyDescent="0.25">
      <c r="A453" s="192"/>
      <c r="B453" s="193"/>
      <c r="C453" s="192"/>
      <c r="D453" s="192"/>
      <c r="E453" s="192"/>
      <c r="F453" s="192"/>
      <c r="G453" s="192"/>
      <c r="H453" s="192"/>
      <c r="I453" s="192"/>
      <c r="J453" s="192"/>
      <c r="K453" s="192"/>
      <c r="L453" s="192"/>
      <c r="M453" s="192"/>
      <c r="N453" s="192"/>
      <c r="O453" s="192"/>
      <c r="P453" s="192"/>
      <c r="Q453" s="192"/>
      <c r="R453" s="192"/>
      <c r="S453" s="192"/>
      <c r="T453" s="192"/>
      <c r="U453" s="192"/>
      <c r="V453" s="192"/>
      <c r="W453" s="192"/>
      <c r="X453" s="192"/>
      <c r="Y453" s="192"/>
      <c r="Z453" s="192"/>
      <c r="AA453" s="192"/>
    </row>
    <row xmlns:x14ac="http://schemas.microsoft.com/office/spreadsheetml/2009/9/ac" r="454" ht="15.75" x14ac:dyDescent="0.25">
      <c r="A454" s="192"/>
      <c r="B454" s="193"/>
      <c r="C454" s="192"/>
      <c r="D454" s="192"/>
      <c r="E454" s="192"/>
      <c r="F454" s="192"/>
      <c r="G454" s="192"/>
      <c r="H454" s="192"/>
      <c r="I454" s="192"/>
      <c r="J454" s="192"/>
      <c r="K454" s="192"/>
      <c r="L454" s="192"/>
      <c r="M454" s="192"/>
      <c r="N454" s="192"/>
      <c r="O454" s="192"/>
      <c r="P454" s="192"/>
      <c r="Q454" s="192"/>
      <c r="R454" s="192"/>
      <c r="S454" s="192"/>
      <c r="T454" s="192"/>
      <c r="U454" s="192"/>
      <c r="V454" s="192"/>
      <c r="W454" s="192"/>
      <c r="X454" s="192"/>
      <c r="Y454" s="192"/>
      <c r="Z454" s="192"/>
      <c r="AA454" s="192"/>
    </row>
    <row xmlns:x14ac="http://schemas.microsoft.com/office/spreadsheetml/2009/9/ac" r="455" ht="15.75" x14ac:dyDescent="0.25">
      <c r="A455" s="192"/>
      <c r="B455" s="193"/>
      <c r="C455" s="192"/>
      <c r="D455" s="192"/>
      <c r="E455" s="192"/>
      <c r="F455" s="192"/>
      <c r="G455" s="192"/>
      <c r="H455" s="192"/>
      <c r="I455" s="192"/>
      <c r="J455" s="192"/>
      <c r="K455" s="192"/>
      <c r="L455" s="192"/>
      <c r="M455" s="192"/>
      <c r="N455" s="192"/>
      <c r="O455" s="192"/>
      <c r="P455" s="192"/>
      <c r="Q455" s="192"/>
      <c r="R455" s="192"/>
      <c r="S455" s="192"/>
      <c r="T455" s="192"/>
      <c r="U455" s="192"/>
      <c r="V455" s="192"/>
      <c r="W455" s="192"/>
      <c r="X455" s="192"/>
      <c r="Y455" s="192"/>
      <c r="Z455" s="192"/>
      <c r="AA455" s="192"/>
    </row>
    <row xmlns:x14ac="http://schemas.microsoft.com/office/spreadsheetml/2009/9/ac" r="456" ht="15.75" x14ac:dyDescent="0.25">
      <c r="A456" s="192"/>
      <c r="B456" s="193"/>
      <c r="C456" s="192"/>
      <c r="D456" s="192"/>
      <c r="E456" s="192"/>
      <c r="F456" s="192"/>
      <c r="G456" s="192"/>
      <c r="H456" s="192"/>
      <c r="I456" s="192"/>
      <c r="J456" s="192"/>
      <c r="K456" s="192"/>
      <c r="L456" s="192"/>
      <c r="M456" s="192"/>
      <c r="N456" s="192"/>
      <c r="O456" s="192"/>
      <c r="P456" s="192"/>
      <c r="Q456" s="192"/>
      <c r="R456" s="192"/>
      <c r="S456" s="192"/>
      <c r="T456" s="192"/>
      <c r="U456" s="192"/>
      <c r="V456" s="192"/>
      <c r="W456" s="192"/>
      <c r="X456" s="192"/>
      <c r="Y456" s="192"/>
      <c r="Z456" s="192"/>
      <c r="AA456" s="192"/>
    </row>
    <row xmlns:x14ac="http://schemas.microsoft.com/office/spreadsheetml/2009/9/ac" r="457" ht="15.75" x14ac:dyDescent="0.25">
      <c r="A457" s="192"/>
      <c r="B457" s="193"/>
      <c r="C457" s="192"/>
      <c r="D457" s="192"/>
      <c r="E457" s="192"/>
      <c r="F457" s="192"/>
      <c r="G457" s="192"/>
      <c r="H457" s="192"/>
      <c r="I457" s="192"/>
      <c r="J457" s="192"/>
      <c r="K457" s="192"/>
      <c r="L457" s="192"/>
      <c r="M457" s="192"/>
      <c r="N457" s="192"/>
      <c r="O457" s="192"/>
      <c r="P457" s="192"/>
      <c r="Q457" s="192"/>
      <c r="R457" s="192"/>
      <c r="S457" s="192"/>
      <c r="T457" s="192"/>
      <c r="U457" s="192"/>
      <c r="V457" s="192"/>
      <c r="W457" s="192"/>
      <c r="X457" s="192"/>
      <c r="Y457" s="192"/>
      <c r="Z457" s="192"/>
      <c r="AA457" s="192"/>
    </row>
    <row xmlns:x14ac="http://schemas.microsoft.com/office/spreadsheetml/2009/9/ac" r="458" ht="15.75" x14ac:dyDescent="0.25">
      <c r="A458" s="192"/>
      <c r="B458" s="193"/>
      <c r="C458" s="192"/>
      <c r="D458" s="192"/>
      <c r="E458" s="192"/>
      <c r="F458" s="192"/>
      <c r="G458" s="192"/>
      <c r="H458" s="192"/>
      <c r="I458" s="192"/>
      <c r="J458" s="192"/>
      <c r="K458" s="192"/>
      <c r="L458" s="192"/>
      <c r="M458" s="192"/>
      <c r="N458" s="192"/>
      <c r="O458" s="192"/>
      <c r="P458" s="192"/>
      <c r="Q458" s="192"/>
      <c r="R458" s="192"/>
      <c r="S458" s="192"/>
      <c r="T458" s="192"/>
      <c r="U458" s="192"/>
      <c r="V458" s="192"/>
      <c r="W458" s="192"/>
      <c r="X458" s="192"/>
      <c r="Y458" s="192"/>
      <c r="Z458" s="192"/>
      <c r="AA458" s="192"/>
    </row>
    <row xmlns:x14ac="http://schemas.microsoft.com/office/spreadsheetml/2009/9/ac" r="459" ht="15.75" x14ac:dyDescent="0.25">
      <c r="A459" s="192"/>
      <c r="B459" s="193"/>
      <c r="C459" s="192"/>
      <c r="D459" s="192"/>
      <c r="E459" s="192"/>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row>
    <row xmlns:x14ac="http://schemas.microsoft.com/office/spreadsheetml/2009/9/ac" r="460" ht="15.75" x14ac:dyDescent="0.25">
      <c r="A460" s="192"/>
      <c r="B460" s="193"/>
      <c r="C460" s="192"/>
      <c r="D460" s="192"/>
      <c r="E460" s="192"/>
      <c r="F460" s="192"/>
      <c r="G460" s="192"/>
      <c r="H460" s="192"/>
      <c r="I460" s="192"/>
      <c r="J460" s="192"/>
      <c r="K460" s="192"/>
      <c r="L460" s="192"/>
      <c r="M460" s="192"/>
      <c r="N460" s="192"/>
      <c r="O460" s="192"/>
      <c r="P460" s="192"/>
      <c r="Q460" s="192"/>
      <c r="R460" s="192"/>
      <c r="S460" s="192"/>
      <c r="T460" s="192"/>
      <c r="U460" s="192"/>
      <c r="V460" s="192"/>
      <c r="W460" s="192"/>
      <c r="X460" s="192"/>
      <c r="Y460" s="192"/>
      <c r="Z460" s="192"/>
      <c r="AA460" s="192"/>
    </row>
    <row xmlns:x14ac="http://schemas.microsoft.com/office/spreadsheetml/2009/9/ac" r="461" ht="15.75" x14ac:dyDescent="0.25">
      <c r="A461" s="192"/>
      <c r="B461" s="193"/>
      <c r="C461" s="192"/>
      <c r="D461" s="192"/>
      <c r="E461" s="192"/>
      <c r="F461" s="192"/>
      <c r="G461" s="192"/>
      <c r="H461" s="192"/>
      <c r="I461" s="192"/>
      <c r="J461" s="192"/>
      <c r="K461" s="192"/>
      <c r="L461" s="192"/>
      <c r="M461" s="192"/>
      <c r="N461" s="192"/>
      <c r="O461" s="192"/>
      <c r="P461" s="192"/>
      <c r="Q461" s="192"/>
      <c r="R461" s="192"/>
      <c r="S461" s="192"/>
      <c r="T461" s="192"/>
      <c r="U461" s="192"/>
      <c r="V461" s="192"/>
      <c r="W461" s="192"/>
      <c r="X461" s="192"/>
      <c r="Y461" s="192"/>
      <c r="Z461" s="192"/>
      <c r="AA461" s="192"/>
    </row>
    <row xmlns:x14ac="http://schemas.microsoft.com/office/spreadsheetml/2009/9/ac" r="462" ht="15.75" x14ac:dyDescent="0.25">
      <c r="A462" s="192"/>
      <c r="B462" s="193"/>
      <c r="C462" s="192"/>
      <c r="D462" s="192"/>
      <c r="E462" s="192"/>
      <c r="F462" s="192"/>
      <c r="G462" s="192"/>
      <c r="H462" s="192"/>
      <c r="I462" s="192"/>
      <c r="J462" s="192"/>
      <c r="K462" s="192"/>
      <c r="L462" s="192"/>
      <c r="M462" s="192"/>
      <c r="N462" s="192"/>
      <c r="O462" s="192"/>
      <c r="P462" s="192"/>
      <c r="Q462" s="192"/>
      <c r="R462" s="192"/>
      <c r="S462" s="192"/>
      <c r="T462" s="192"/>
      <c r="U462" s="192"/>
      <c r="V462" s="192"/>
      <c r="W462" s="192"/>
      <c r="X462" s="192"/>
      <c r="Y462" s="192"/>
      <c r="Z462" s="192"/>
      <c r="AA462" s="192"/>
    </row>
    <row xmlns:x14ac="http://schemas.microsoft.com/office/spreadsheetml/2009/9/ac" r="463" ht="15.75" x14ac:dyDescent="0.25">
      <c r="A463" s="192"/>
      <c r="B463" s="193"/>
      <c r="C463" s="192"/>
      <c r="D463" s="192"/>
      <c r="E463" s="192"/>
      <c r="F463" s="192"/>
      <c r="G463" s="192"/>
      <c r="H463" s="192"/>
      <c r="I463" s="192"/>
      <c r="J463" s="192"/>
      <c r="K463" s="192"/>
      <c r="L463" s="192"/>
      <c r="M463" s="192"/>
      <c r="N463" s="192"/>
      <c r="O463" s="192"/>
      <c r="P463" s="192"/>
      <c r="Q463" s="192"/>
      <c r="R463" s="192"/>
      <c r="S463" s="192"/>
      <c r="T463" s="192"/>
      <c r="U463" s="192"/>
      <c r="V463" s="192"/>
      <c r="W463" s="192"/>
      <c r="X463" s="192"/>
      <c r="Y463" s="192"/>
      <c r="Z463" s="192"/>
      <c r="AA463" s="192"/>
    </row>
    <row xmlns:x14ac="http://schemas.microsoft.com/office/spreadsheetml/2009/9/ac" r="464" ht="15.75" x14ac:dyDescent="0.25">
      <c r="A464" s="192"/>
      <c r="B464" s="193"/>
      <c r="C464" s="192"/>
      <c r="D464" s="192"/>
      <c r="E464" s="192"/>
      <c r="F464" s="192"/>
      <c r="G464" s="192"/>
      <c r="H464" s="192"/>
      <c r="I464" s="192"/>
      <c r="J464" s="192"/>
      <c r="K464" s="192"/>
      <c r="L464" s="192"/>
      <c r="M464" s="192"/>
      <c r="N464" s="192"/>
      <c r="O464" s="192"/>
      <c r="P464" s="192"/>
      <c r="Q464" s="192"/>
      <c r="R464" s="192"/>
      <c r="S464" s="192"/>
      <c r="T464" s="192"/>
      <c r="U464" s="192"/>
      <c r="V464" s="192"/>
      <c r="W464" s="192"/>
      <c r="X464" s="192"/>
      <c r="Y464" s="192"/>
      <c r="Z464" s="192"/>
      <c r="AA464" s="192"/>
    </row>
    <row xmlns:x14ac="http://schemas.microsoft.com/office/spreadsheetml/2009/9/ac" r="465" ht="15.75" x14ac:dyDescent="0.25">
      <c r="A465" s="192"/>
      <c r="B465" s="193"/>
      <c r="C465" s="192"/>
      <c r="D465" s="192"/>
      <c r="E465" s="192"/>
      <c r="F465" s="192"/>
      <c r="G465" s="192"/>
      <c r="H465" s="192"/>
      <c r="I465" s="192"/>
      <c r="J465" s="192"/>
      <c r="K465" s="192"/>
      <c r="L465" s="192"/>
      <c r="M465" s="192"/>
      <c r="N465" s="192"/>
      <c r="O465" s="192"/>
      <c r="P465" s="192"/>
      <c r="Q465" s="192"/>
      <c r="R465" s="192"/>
      <c r="S465" s="192"/>
      <c r="T465" s="192"/>
      <c r="U465" s="192"/>
      <c r="V465" s="192"/>
      <c r="W465" s="192"/>
      <c r="X465" s="192"/>
      <c r="Y465" s="192"/>
      <c r="Z465" s="192"/>
      <c r="AA465" s="192"/>
    </row>
    <row xmlns:x14ac="http://schemas.microsoft.com/office/spreadsheetml/2009/9/ac" r="466" ht="15.75" x14ac:dyDescent="0.25">
      <c r="A466" s="192"/>
      <c r="B466" s="193"/>
      <c r="C466" s="192"/>
      <c r="D466" s="192"/>
      <c r="E466" s="192"/>
      <c r="F466" s="192"/>
      <c r="G466" s="192"/>
      <c r="H466" s="192"/>
      <c r="I466" s="192"/>
      <c r="J466" s="192"/>
      <c r="K466" s="192"/>
      <c r="L466" s="192"/>
      <c r="M466" s="192"/>
      <c r="N466" s="192"/>
      <c r="O466" s="192"/>
      <c r="P466" s="192"/>
      <c r="Q466" s="192"/>
      <c r="R466" s="192"/>
      <c r="S466" s="192"/>
      <c r="T466" s="192"/>
      <c r="U466" s="192"/>
      <c r="V466" s="192"/>
      <c r="W466" s="192"/>
      <c r="X466" s="192"/>
      <c r="Y466" s="192"/>
      <c r="Z466" s="192"/>
      <c r="AA466" s="192"/>
    </row>
    <row xmlns:x14ac="http://schemas.microsoft.com/office/spreadsheetml/2009/9/ac" r="467" ht="15.75" x14ac:dyDescent="0.25">
      <c r="A467" s="192"/>
      <c r="B467" s="193"/>
      <c r="C467" s="192"/>
      <c r="D467" s="192"/>
      <c r="E467" s="192"/>
      <c r="F467" s="192"/>
      <c r="G467" s="192"/>
      <c r="H467" s="192"/>
      <c r="I467" s="192"/>
      <c r="J467" s="192"/>
      <c r="K467" s="192"/>
      <c r="L467" s="192"/>
      <c r="M467" s="192"/>
      <c r="N467" s="192"/>
      <c r="O467" s="192"/>
      <c r="P467" s="192"/>
      <c r="Q467" s="192"/>
      <c r="R467" s="192"/>
      <c r="S467" s="192"/>
      <c r="T467" s="192"/>
      <c r="U467" s="192"/>
      <c r="V467" s="192"/>
      <c r="W467" s="192"/>
      <c r="X467" s="192"/>
      <c r="Y467" s="192"/>
      <c r="Z467" s="192"/>
      <c r="AA467" s="192"/>
    </row>
    <row xmlns:x14ac="http://schemas.microsoft.com/office/spreadsheetml/2009/9/ac" r="468" ht="15.75" x14ac:dyDescent="0.25">
      <c r="A468" s="192"/>
      <c r="B468" s="193"/>
      <c r="C468" s="192"/>
      <c r="D468" s="192"/>
      <c r="E468" s="192"/>
      <c r="F468" s="192"/>
      <c r="G468" s="192"/>
      <c r="H468" s="192"/>
      <c r="I468" s="192"/>
      <c r="J468" s="192"/>
      <c r="K468" s="192"/>
      <c r="L468" s="192"/>
      <c r="M468" s="192"/>
      <c r="N468" s="192"/>
      <c r="O468" s="192"/>
      <c r="P468" s="192"/>
      <c r="Q468" s="192"/>
      <c r="R468" s="192"/>
      <c r="S468" s="192"/>
      <c r="T468" s="192"/>
      <c r="U468" s="192"/>
      <c r="V468" s="192"/>
      <c r="W468" s="192"/>
      <c r="X468" s="192"/>
      <c r="Y468" s="192"/>
      <c r="Z468" s="192"/>
      <c r="AA468" s="192"/>
    </row>
    <row xmlns:x14ac="http://schemas.microsoft.com/office/spreadsheetml/2009/9/ac" r="469" ht="15.75" x14ac:dyDescent="0.25">
      <c r="A469" s="192"/>
      <c r="B469" s="193"/>
      <c r="C469" s="192"/>
      <c r="D469" s="192"/>
      <c r="E469" s="192"/>
      <c r="F469" s="192"/>
      <c r="G469" s="192"/>
      <c r="H469" s="192"/>
      <c r="I469" s="192"/>
      <c r="J469" s="192"/>
      <c r="K469" s="192"/>
      <c r="L469" s="192"/>
      <c r="M469" s="192"/>
      <c r="N469" s="192"/>
      <c r="O469" s="192"/>
      <c r="P469" s="192"/>
      <c r="Q469" s="192"/>
      <c r="R469" s="192"/>
      <c r="S469" s="192"/>
      <c r="T469" s="192"/>
      <c r="U469" s="192"/>
      <c r="V469" s="192"/>
      <c r="W469" s="192"/>
      <c r="X469" s="192"/>
      <c r="Y469" s="192"/>
      <c r="Z469" s="192"/>
      <c r="AA469" s="192"/>
    </row>
    <row xmlns:x14ac="http://schemas.microsoft.com/office/spreadsheetml/2009/9/ac" r="470" ht="15.75" x14ac:dyDescent="0.25">
      <c r="A470" s="192"/>
      <c r="B470" s="193"/>
      <c r="C470" s="192"/>
      <c r="D470" s="192"/>
      <c r="E470" s="192"/>
      <c r="F470" s="192"/>
      <c r="G470" s="192"/>
      <c r="H470" s="192"/>
      <c r="I470" s="192"/>
      <c r="J470" s="192"/>
      <c r="K470" s="192"/>
      <c r="L470" s="192"/>
      <c r="M470" s="192"/>
      <c r="N470" s="192"/>
      <c r="O470" s="192"/>
      <c r="P470" s="192"/>
      <c r="Q470" s="192"/>
      <c r="R470" s="192"/>
      <c r="S470" s="192"/>
      <c r="T470" s="192"/>
      <c r="U470" s="192"/>
      <c r="V470" s="192"/>
      <c r="W470" s="192"/>
      <c r="X470" s="192"/>
      <c r="Y470" s="192"/>
      <c r="Z470" s="192"/>
      <c r="AA470" s="192"/>
    </row>
    <row xmlns:x14ac="http://schemas.microsoft.com/office/spreadsheetml/2009/9/ac" r="471" ht="15.75" x14ac:dyDescent="0.25">
      <c r="A471" s="192"/>
      <c r="B471" s="193"/>
      <c r="C471" s="192"/>
      <c r="D471" s="192"/>
      <c r="E471" s="192"/>
      <c r="F471" s="192"/>
      <c r="G471" s="192"/>
      <c r="H471" s="192"/>
      <c r="I471" s="192"/>
      <c r="J471" s="192"/>
      <c r="K471" s="192"/>
      <c r="L471" s="192"/>
      <c r="M471" s="192"/>
      <c r="N471" s="192"/>
      <c r="O471" s="192"/>
      <c r="P471" s="192"/>
      <c r="Q471" s="192"/>
      <c r="R471" s="192"/>
      <c r="S471" s="192"/>
      <c r="T471" s="192"/>
      <c r="U471" s="192"/>
      <c r="V471" s="192"/>
      <c r="W471" s="192"/>
      <c r="X471" s="192"/>
      <c r="Y471" s="192"/>
      <c r="Z471" s="192"/>
      <c r="AA471" s="192"/>
    </row>
    <row xmlns:x14ac="http://schemas.microsoft.com/office/spreadsheetml/2009/9/ac" r="472" ht="15.75" x14ac:dyDescent="0.25">
      <c r="A472" s="192"/>
      <c r="B472" s="193"/>
      <c r="C472" s="192"/>
      <c r="D472" s="192"/>
      <c r="E472" s="192"/>
      <c r="F472" s="192"/>
      <c r="G472" s="192"/>
      <c r="H472" s="192"/>
      <c r="I472" s="192"/>
      <c r="J472" s="192"/>
      <c r="K472" s="192"/>
      <c r="L472" s="192"/>
      <c r="M472" s="192"/>
      <c r="N472" s="192"/>
      <c r="O472" s="192"/>
      <c r="P472" s="192"/>
      <c r="Q472" s="192"/>
      <c r="R472" s="192"/>
      <c r="S472" s="192"/>
      <c r="T472" s="192"/>
      <c r="U472" s="192"/>
      <c r="V472" s="192"/>
      <c r="W472" s="192"/>
      <c r="X472" s="192"/>
      <c r="Y472" s="192"/>
      <c r="Z472" s="192"/>
      <c r="AA472" s="192"/>
    </row>
    <row xmlns:x14ac="http://schemas.microsoft.com/office/spreadsheetml/2009/9/ac" r="473" ht="15.75" x14ac:dyDescent="0.25">
      <c r="A473" s="192"/>
      <c r="B473" s="193"/>
      <c r="C473" s="192"/>
      <c r="D473" s="192"/>
      <c r="E473" s="192"/>
      <c r="F473" s="192"/>
      <c r="G473" s="192"/>
      <c r="H473" s="192"/>
      <c r="I473" s="192"/>
      <c r="J473" s="192"/>
      <c r="K473" s="192"/>
      <c r="L473" s="192"/>
      <c r="M473" s="192"/>
      <c r="N473" s="192"/>
      <c r="O473" s="192"/>
      <c r="P473" s="192"/>
      <c r="Q473" s="192"/>
      <c r="R473" s="192"/>
      <c r="S473" s="192"/>
      <c r="T473" s="192"/>
      <c r="U473" s="192"/>
      <c r="V473" s="192"/>
      <c r="W473" s="192"/>
      <c r="X473" s="192"/>
      <c r="Y473" s="192"/>
      <c r="Z473" s="192"/>
      <c r="AA473" s="192"/>
    </row>
    <row xmlns:x14ac="http://schemas.microsoft.com/office/spreadsheetml/2009/9/ac" r="474" ht="15.75" x14ac:dyDescent="0.25">
      <c r="A474" s="192"/>
      <c r="B474" s="193"/>
      <c r="C474" s="192"/>
      <c r="D474" s="192"/>
      <c r="E474" s="192"/>
      <c r="F474" s="192"/>
      <c r="G474" s="192"/>
      <c r="H474" s="192"/>
      <c r="I474" s="192"/>
      <c r="J474" s="192"/>
      <c r="K474" s="192"/>
      <c r="L474" s="192"/>
      <c r="M474" s="192"/>
      <c r="N474" s="192"/>
      <c r="O474" s="192"/>
      <c r="P474" s="192"/>
      <c r="Q474" s="192"/>
      <c r="R474" s="192"/>
      <c r="S474" s="192"/>
      <c r="T474" s="192"/>
      <c r="U474" s="192"/>
      <c r="V474" s="192"/>
      <c r="W474" s="192"/>
      <c r="X474" s="192"/>
      <c r="Y474" s="192"/>
      <c r="Z474" s="192"/>
      <c r="AA474" s="192"/>
    </row>
    <row xmlns:x14ac="http://schemas.microsoft.com/office/spreadsheetml/2009/9/ac" r="475" ht="15.75" x14ac:dyDescent="0.25">
      <c r="A475" s="192"/>
      <c r="B475" s="193"/>
      <c r="C475" s="192"/>
      <c r="D475" s="192"/>
      <c r="E475" s="192"/>
      <c r="F475" s="192"/>
      <c r="G475" s="192"/>
      <c r="H475" s="192"/>
      <c r="I475" s="192"/>
      <c r="J475" s="192"/>
      <c r="K475" s="192"/>
      <c r="L475" s="192"/>
      <c r="M475" s="192"/>
      <c r="N475" s="192"/>
      <c r="O475" s="192"/>
      <c r="P475" s="192"/>
      <c r="Q475" s="192"/>
      <c r="R475" s="192"/>
      <c r="S475" s="192"/>
      <c r="T475" s="192"/>
      <c r="U475" s="192"/>
      <c r="V475" s="192"/>
      <c r="W475" s="192"/>
      <c r="X475" s="192"/>
      <c r="Y475" s="192"/>
      <c r="Z475" s="192"/>
      <c r="AA475" s="192"/>
    </row>
    <row xmlns:x14ac="http://schemas.microsoft.com/office/spreadsheetml/2009/9/ac" r="476" ht="15.75" x14ac:dyDescent="0.25">
      <c r="A476" s="192"/>
      <c r="B476" s="193"/>
      <c r="C476" s="192"/>
      <c r="D476" s="192"/>
      <c r="E476" s="192"/>
      <c r="F476" s="192"/>
      <c r="G476" s="192"/>
      <c r="H476" s="192"/>
      <c r="I476" s="192"/>
      <c r="J476" s="192"/>
      <c r="K476" s="192"/>
      <c r="L476" s="192"/>
      <c r="M476" s="192"/>
      <c r="N476" s="192"/>
      <c r="O476" s="192"/>
      <c r="P476" s="192"/>
      <c r="Q476" s="192"/>
      <c r="R476" s="192"/>
      <c r="S476" s="192"/>
      <c r="T476" s="192"/>
      <c r="U476" s="192"/>
      <c r="V476" s="192"/>
      <c r="W476" s="192"/>
      <c r="X476" s="192"/>
      <c r="Y476" s="192"/>
      <c r="Z476" s="192"/>
      <c r="AA476" s="192"/>
    </row>
    <row xmlns:x14ac="http://schemas.microsoft.com/office/spreadsheetml/2009/9/ac" r="477" ht="15.75" x14ac:dyDescent="0.25">
      <c r="A477" s="192"/>
      <c r="B477" s="193"/>
      <c r="C477" s="192"/>
      <c r="D477" s="192"/>
      <c r="E477" s="192"/>
      <c r="F477" s="192"/>
      <c r="G477" s="192"/>
      <c r="H477" s="192"/>
      <c r="I477" s="192"/>
      <c r="J477" s="192"/>
      <c r="K477" s="192"/>
      <c r="L477" s="192"/>
      <c r="M477" s="192"/>
      <c r="N477" s="192"/>
      <c r="O477" s="192"/>
      <c r="P477" s="192"/>
      <c r="Q477" s="192"/>
      <c r="R477" s="192"/>
      <c r="S477" s="192"/>
      <c r="T477" s="192"/>
      <c r="U477" s="192"/>
      <c r="V477" s="192"/>
      <c r="W477" s="192"/>
      <c r="X477" s="192"/>
      <c r="Y477" s="192"/>
      <c r="Z477" s="192"/>
      <c r="AA477" s="192"/>
    </row>
    <row xmlns:x14ac="http://schemas.microsoft.com/office/spreadsheetml/2009/9/ac" r="478" ht="15.75" x14ac:dyDescent="0.25">
      <c r="A478" s="192"/>
      <c r="B478" s="193"/>
      <c r="C478" s="192"/>
      <c r="D478" s="192"/>
      <c r="E478" s="192"/>
      <c r="F478" s="192"/>
      <c r="G478" s="192"/>
      <c r="H478" s="192"/>
      <c r="I478" s="192"/>
      <c r="J478" s="192"/>
      <c r="K478" s="192"/>
      <c r="L478" s="192"/>
      <c r="M478" s="192"/>
      <c r="N478" s="192"/>
      <c r="O478" s="192"/>
      <c r="P478" s="192"/>
      <c r="Q478" s="192"/>
      <c r="R478" s="192"/>
      <c r="S478" s="192"/>
      <c r="T478" s="192"/>
      <c r="U478" s="192"/>
      <c r="V478" s="192"/>
      <c r="W478" s="192"/>
      <c r="X478" s="192"/>
      <c r="Y478" s="192"/>
      <c r="Z478" s="192"/>
      <c r="AA478" s="192"/>
    </row>
    <row xmlns:x14ac="http://schemas.microsoft.com/office/spreadsheetml/2009/9/ac" r="479" ht="15.75" x14ac:dyDescent="0.25">
      <c r="A479" s="192"/>
      <c r="B479" s="193"/>
      <c r="C479" s="192"/>
      <c r="D479" s="192"/>
      <c r="E479" s="192"/>
      <c r="F479" s="192"/>
      <c r="G479" s="192"/>
      <c r="H479" s="192"/>
      <c r="I479" s="192"/>
      <c r="J479" s="192"/>
      <c r="K479" s="192"/>
      <c r="L479" s="192"/>
      <c r="M479" s="192"/>
      <c r="N479" s="192"/>
      <c r="O479" s="192"/>
      <c r="P479" s="192"/>
      <c r="Q479" s="192"/>
      <c r="R479" s="192"/>
      <c r="S479" s="192"/>
      <c r="T479" s="192"/>
      <c r="U479" s="192"/>
      <c r="V479" s="192"/>
      <c r="W479" s="192"/>
      <c r="X479" s="192"/>
      <c r="Y479" s="192"/>
      <c r="Z479" s="192"/>
      <c r="AA479" s="192"/>
    </row>
    <row xmlns:x14ac="http://schemas.microsoft.com/office/spreadsheetml/2009/9/ac" r="480" ht="15.75" x14ac:dyDescent="0.25">
      <c r="A480" s="192"/>
      <c r="B480" s="193"/>
      <c r="C480" s="192"/>
      <c r="D480" s="192"/>
      <c r="E480" s="192"/>
      <c r="F480" s="192"/>
      <c r="G480" s="192"/>
      <c r="H480" s="192"/>
      <c r="I480" s="192"/>
      <c r="J480" s="192"/>
      <c r="K480" s="192"/>
      <c r="L480" s="192"/>
      <c r="M480" s="192"/>
      <c r="N480" s="192"/>
      <c r="O480" s="192"/>
      <c r="P480" s="192"/>
      <c r="Q480" s="192"/>
      <c r="R480" s="192"/>
      <c r="S480" s="192"/>
      <c r="T480" s="192"/>
      <c r="U480" s="192"/>
      <c r="V480" s="192"/>
      <c r="W480" s="192"/>
      <c r="X480" s="192"/>
      <c r="Y480" s="192"/>
      <c r="Z480" s="192"/>
      <c r="AA480" s="192"/>
    </row>
    <row xmlns:x14ac="http://schemas.microsoft.com/office/spreadsheetml/2009/9/ac" r="481" ht="15.75" x14ac:dyDescent="0.25">
      <c r="A481" s="192"/>
      <c r="B481" s="193"/>
      <c r="C481" s="192"/>
      <c r="D481" s="192"/>
      <c r="E481" s="192"/>
      <c r="F481" s="192"/>
      <c r="G481" s="192"/>
      <c r="H481" s="192"/>
      <c r="I481" s="192"/>
      <c r="J481" s="192"/>
      <c r="K481" s="192"/>
      <c r="L481" s="192"/>
      <c r="M481" s="192"/>
      <c r="N481" s="192"/>
      <c r="O481" s="192"/>
      <c r="P481" s="192"/>
      <c r="Q481" s="192"/>
      <c r="R481" s="192"/>
      <c r="S481" s="192"/>
      <c r="T481" s="192"/>
      <c r="U481" s="192"/>
      <c r="V481" s="192"/>
      <c r="W481" s="192"/>
      <c r="X481" s="192"/>
      <c r="Y481" s="192"/>
      <c r="Z481" s="192"/>
      <c r="AA481" s="192"/>
    </row>
    <row xmlns:x14ac="http://schemas.microsoft.com/office/spreadsheetml/2009/9/ac" r="482" ht="15.75" x14ac:dyDescent="0.25">
      <c r="A482" s="192"/>
      <c r="B482" s="193"/>
      <c r="C482" s="192"/>
      <c r="D482" s="192"/>
      <c r="E482" s="192"/>
      <c r="F482" s="192"/>
      <c r="G482" s="192"/>
      <c r="H482" s="192"/>
      <c r="I482" s="192"/>
      <c r="J482" s="192"/>
      <c r="K482" s="192"/>
      <c r="L482" s="192"/>
      <c r="M482" s="192"/>
      <c r="N482" s="192"/>
      <c r="O482" s="192"/>
      <c r="P482" s="192"/>
      <c r="Q482" s="192"/>
      <c r="R482" s="192"/>
      <c r="S482" s="192"/>
      <c r="T482" s="192"/>
      <c r="U482" s="192"/>
      <c r="V482" s="192"/>
      <c r="W482" s="192"/>
      <c r="X482" s="192"/>
      <c r="Y482" s="192"/>
      <c r="Z482" s="192"/>
      <c r="AA482" s="192"/>
    </row>
    <row xmlns:x14ac="http://schemas.microsoft.com/office/spreadsheetml/2009/9/ac" r="483" ht="15.75" x14ac:dyDescent="0.25">
      <c r="A483" s="192"/>
      <c r="B483" s="193"/>
      <c r="C483" s="192"/>
      <c r="D483" s="192"/>
      <c r="E483" s="192"/>
      <c r="F483" s="192"/>
      <c r="G483" s="192"/>
      <c r="H483" s="192"/>
      <c r="I483" s="192"/>
      <c r="J483" s="192"/>
      <c r="K483" s="192"/>
      <c r="L483" s="192"/>
      <c r="M483" s="192"/>
      <c r="N483" s="192"/>
      <c r="O483" s="192"/>
      <c r="P483" s="192"/>
      <c r="Q483" s="192"/>
      <c r="R483" s="192"/>
      <c r="S483" s="192"/>
      <c r="T483" s="192"/>
      <c r="U483" s="192"/>
      <c r="V483" s="192"/>
      <c r="W483" s="192"/>
      <c r="X483" s="192"/>
      <c r="Y483" s="192"/>
      <c r="Z483" s="192"/>
      <c r="AA483" s="192"/>
    </row>
    <row xmlns:x14ac="http://schemas.microsoft.com/office/spreadsheetml/2009/9/ac" r="484" ht="15.75" x14ac:dyDescent="0.25">
      <c r="A484" s="192"/>
      <c r="B484" s="193"/>
      <c r="C484" s="192"/>
      <c r="D484" s="192"/>
      <c r="E484" s="192"/>
      <c r="F484" s="192"/>
      <c r="G484" s="192"/>
      <c r="H484" s="192"/>
      <c r="I484" s="192"/>
      <c r="J484" s="192"/>
      <c r="K484" s="192"/>
      <c r="L484" s="192"/>
      <c r="M484" s="192"/>
      <c r="N484" s="192"/>
      <c r="O484" s="192"/>
      <c r="P484" s="192"/>
      <c r="Q484" s="192"/>
      <c r="R484" s="192"/>
      <c r="S484" s="192"/>
      <c r="T484" s="192"/>
      <c r="U484" s="192"/>
      <c r="V484" s="192"/>
      <c r="W484" s="192"/>
      <c r="X484" s="192"/>
      <c r="Y484" s="192"/>
      <c r="Z484" s="192"/>
      <c r="AA484" s="192"/>
    </row>
    <row xmlns:x14ac="http://schemas.microsoft.com/office/spreadsheetml/2009/9/ac" r="485" ht="15.75" x14ac:dyDescent="0.25">
      <c r="A485" s="192"/>
      <c r="B485" s="193"/>
      <c r="C485" s="192"/>
      <c r="D485" s="192"/>
      <c r="E485" s="192"/>
      <c r="F485" s="192"/>
      <c r="G485" s="192"/>
      <c r="H485" s="192"/>
      <c r="I485" s="192"/>
      <c r="J485" s="192"/>
      <c r="K485" s="192"/>
      <c r="L485" s="192"/>
      <c r="M485" s="192"/>
      <c r="N485" s="192"/>
      <c r="O485" s="192"/>
      <c r="P485" s="192"/>
      <c r="Q485" s="192"/>
      <c r="R485" s="192"/>
      <c r="S485" s="192"/>
      <c r="T485" s="192"/>
      <c r="U485" s="192"/>
      <c r="V485" s="192"/>
      <c r="W485" s="192"/>
      <c r="X485" s="192"/>
      <c r="Y485" s="192"/>
      <c r="Z485" s="192"/>
      <c r="AA485" s="192"/>
    </row>
    <row xmlns:x14ac="http://schemas.microsoft.com/office/spreadsheetml/2009/9/ac" r="486" ht="15.75" x14ac:dyDescent="0.25">
      <c r="A486" s="192"/>
      <c r="B486" s="193"/>
      <c r="C486" s="192"/>
      <c r="D486" s="192"/>
      <c r="E486" s="192"/>
      <c r="F486" s="192"/>
      <c r="G486" s="192"/>
      <c r="H486" s="192"/>
      <c r="I486" s="192"/>
      <c r="J486" s="192"/>
      <c r="K486" s="192"/>
      <c r="L486" s="192"/>
      <c r="M486" s="192"/>
      <c r="N486" s="192"/>
      <c r="O486" s="192"/>
      <c r="P486" s="192"/>
      <c r="Q486" s="192"/>
      <c r="R486" s="192"/>
      <c r="S486" s="192"/>
      <c r="T486" s="192"/>
      <c r="U486" s="192"/>
      <c r="V486" s="192"/>
      <c r="W486" s="192"/>
      <c r="X486" s="192"/>
      <c r="Y486" s="192"/>
      <c r="Z486" s="192"/>
      <c r="AA486" s="192"/>
    </row>
    <row xmlns:x14ac="http://schemas.microsoft.com/office/spreadsheetml/2009/9/ac" r="487" ht="15.75" x14ac:dyDescent="0.25">
      <c r="A487" s="192"/>
      <c r="B487" s="193"/>
      <c r="C487" s="192"/>
      <c r="D487" s="192"/>
      <c r="E487" s="192"/>
      <c r="F487" s="192"/>
      <c r="G487" s="192"/>
      <c r="H487" s="192"/>
      <c r="I487" s="192"/>
      <c r="J487" s="192"/>
      <c r="K487" s="192"/>
      <c r="L487" s="192"/>
      <c r="M487" s="192"/>
      <c r="N487" s="192"/>
      <c r="O487" s="192"/>
      <c r="P487" s="192"/>
      <c r="Q487" s="192"/>
      <c r="R487" s="192"/>
      <c r="S487" s="192"/>
      <c r="T487" s="192"/>
      <c r="U487" s="192"/>
      <c r="V487" s="192"/>
      <c r="W487" s="192"/>
      <c r="X487" s="192"/>
      <c r="Y487" s="192"/>
      <c r="Z487" s="192"/>
      <c r="AA487" s="192"/>
    </row>
    <row xmlns:x14ac="http://schemas.microsoft.com/office/spreadsheetml/2009/9/ac" r="488" ht="15.75" x14ac:dyDescent="0.25">
      <c r="A488" s="192"/>
      <c r="B488" s="193"/>
      <c r="C488" s="192"/>
      <c r="D488" s="192"/>
      <c r="E488" s="192"/>
      <c r="F488" s="192"/>
      <c r="G488" s="192"/>
      <c r="H488" s="192"/>
      <c r="I488" s="192"/>
      <c r="J488" s="192"/>
      <c r="K488" s="192"/>
      <c r="L488" s="192"/>
      <c r="M488" s="192"/>
      <c r="N488" s="192"/>
      <c r="O488" s="192"/>
      <c r="P488" s="192"/>
      <c r="Q488" s="192"/>
      <c r="R488" s="192"/>
      <c r="S488" s="192"/>
      <c r="T488" s="192"/>
      <c r="U488" s="192"/>
      <c r="V488" s="192"/>
      <c r="W488" s="192"/>
      <c r="X488" s="192"/>
      <c r="Y488" s="192"/>
      <c r="Z488" s="192"/>
      <c r="AA488" s="192"/>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53757-3CE8-40C6-AC2D-EBFE3472812D}">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5" customWidth="true"/>
    <col min="2" max="2" width="6.5" style="226" customWidth="true"/>
    <col min="3" max="3" width="14.125" style="227" customWidth="true"/>
    <col min="4" max="4" width="9.75" style="205" customWidth="true"/>
    <col min="5" max="5" width="8" style="228" customWidth="true"/>
    <col min="6" max="6" width="8" style="229" customWidth="true"/>
    <col min="7" max="7" width="8" style="230" customWidth="true"/>
    <col min="8" max="8" width="8" style="231" customWidth="true"/>
    <col min="9" max="9" width="8" style="224" customWidth="true"/>
    <col min="10" max="10" width="8" style="232" customWidth="true"/>
    <col min="11" max="11" width="8" style="233" customWidth="true"/>
    <col min="12" max="12" width="8" style="229" customWidth="true"/>
    <col min="13" max="13" width="8" style="234" customWidth="true"/>
    <col min="14" max="14" width="8" style="235" customWidth="true"/>
    <col min="15" max="19" width="8" style="205" customWidth="true"/>
    <col min="20" max="16384" width="9" style="205"/>
  </cols>
  <sheetData>
    <row xmlns:x14ac="http://schemas.microsoft.com/office/spreadsheetml/2009/9/ac" r="1" ht="20.25" customHeight="true" x14ac:dyDescent="0.2">
      <c r="A1" s="572" t="s">
        <v>340</v>
      </c>
      <c r="B1" s="573"/>
      <c r="C1" s="573"/>
      <c r="D1" s="573"/>
      <c r="E1" s="574" t="s">
        <v>52</v>
      </c>
      <c r="F1" s="575"/>
      <c r="G1" s="575"/>
      <c r="H1" s="575"/>
      <c r="I1" s="576"/>
      <c r="J1" s="577" t="s">
        <v>10</v>
      </c>
      <c r="K1" s="577"/>
      <c r="L1" s="577"/>
      <c r="M1" s="577"/>
      <c r="N1" s="577"/>
      <c r="O1" s="578" t="s">
        <v>11</v>
      </c>
      <c r="P1" s="579"/>
      <c r="Q1" s="579"/>
      <c r="R1" s="579"/>
      <c r="S1" s="580"/>
    </row>
    <row xmlns:x14ac="http://schemas.microsoft.com/office/spreadsheetml/2009/9/ac" r="2" x14ac:dyDescent="0.2">
      <c r="A2" s="573"/>
      <c r="B2" s="573"/>
      <c r="C2" s="573"/>
      <c r="D2" s="573"/>
      <c r="E2" s="206"/>
      <c r="F2" s="207"/>
      <c r="G2" s="236"/>
      <c r="H2" s="208"/>
      <c r="I2" s="237"/>
      <c r="J2" s="209"/>
      <c r="K2" s="207"/>
      <c r="L2" s="238"/>
      <c r="M2" s="208"/>
      <c r="N2" s="239"/>
      <c r="O2" s="206"/>
      <c r="P2" s="207"/>
      <c r="Q2" s="210"/>
      <c r="R2" s="208"/>
      <c r="S2" s="237"/>
    </row>
    <row xmlns:x14ac="http://schemas.microsoft.com/office/spreadsheetml/2009/9/ac" r="3" ht="134.25" customHeight="true" x14ac:dyDescent="0.2">
      <c r="A3" s="211" t="s">
        <v>9</v>
      </c>
      <c r="B3" s="212" t="s">
        <v>4</v>
      </c>
      <c r="C3" s="213" t="s">
        <v>8</v>
      </c>
      <c r="D3" s="214" t="s">
        <v>216</v>
      </c>
      <c r="E3" s="215" t="s">
        <v>25</v>
      </c>
      <c r="F3" s="216" t="s">
        <v>19</v>
      </c>
      <c r="G3" s="240" t="s">
        <v>183</v>
      </c>
      <c r="H3" s="217" t="s">
        <v>192</v>
      </c>
      <c r="I3" s="241" t="s">
        <v>36</v>
      </c>
      <c r="J3" s="218" t="s">
        <v>25</v>
      </c>
      <c r="K3" s="219" t="s">
        <v>19</v>
      </c>
      <c r="L3" s="242" t="s">
        <v>184</v>
      </c>
      <c r="M3" s="217" t="s">
        <v>192</v>
      </c>
      <c r="N3" s="243" t="s">
        <v>36</v>
      </c>
      <c r="O3" s="215" t="s">
        <v>25</v>
      </c>
      <c r="P3" s="216" t="s">
        <v>141</v>
      </c>
      <c r="Q3" s="220" t="s">
        <v>185</v>
      </c>
      <c r="R3" s="217" t="s">
        <v>192</v>
      </c>
      <c r="S3" s="241" t="s">
        <v>36</v>
      </c>
    </row>
    <row xmlns:x14ac="http://schemas.microsoft.com/office/spreadsheetml/2009/9/ac" r="4" x14ac:dyDescent="0.2">
      <c r="A4" s="348" t="str">
        <f>IF(ISBLANK(Regressions!A14), " ", Regressions!A14)</f>
        <v>Costa Rica</v>
      </c>
      <c r="B4" s="349">
        <f>IF(ISBLANK(Regressions!B14), " ", Regressions!B14)</f>
        <v>2000</v>
      </c>
      <c r="C4" s="221" t="str">
        <f>IF(ISBLANK(Regressions!C14), " ", Regressions!C14)</f>
        <v>National</v>
      </c>
      <c r="D4" s="350">
        <f>IF(ISBLANK(Regressions!D14), " ", Regressions!D14)</f>
        <v>1081438</v>
      </c>
      <c r="E4" s="222">
        <f>IF(ISNUMBER(Regressions!E14),ROUND(Regressions!E14, 1), NA())</f>
        <v>99.6</v>
      </c>
      <c r="F4" s="351">
        <f>IF(ISNUMBER(Regressions!F14),ROUND(Regressions!F14, 1), NA())</f>
        <v>89.6</v>
      </c>
      <c r="G4" s="244" t="e">
        <f>IF(ISNUMBER(Regressions!G14),ROUND(Regressions!G14, 1), NA())</f>
        <v>#N/A</v>
      </c>
      <c r="H4" s="352" t="e">
        <f>IF(ISNUMBER(Regressions!H14),ROUND(Regressions!H14, 1), NA())</f>
        <v>#N/A</v>
      </c>
      <c r="I4" s="245">
        <f>IF(ISNUMBER(Regressions!I14),ROUND(Regressions!I14, 1), NA())</f>
        <v>10.4</v>
      </c>
      <c r="J4" s="353">
        <f>IF(ISNUMBER(Regressions!K14),ROUND(Regressions!K14, 1), NA())</f>
        <v>99.7</v>
      </c>
      <c r="K4" s="351" t="e">
        <f>IF(ISNUMBER(Regressions!L14),ROUND(Regressions!L14, 1), NA())</f>
        <v>#N/A</v>
      </c>
      <c r="L4" s="246">
        <f>IF(ISNUMBER(Regressions!M14),ROUND(Regressions!M14, 1), NA())</f>
        <v>43.5</v>
      </c>
      <c r="M4" s="352" t="e">
        <f>IF(ISNUMBER(Regressions!N14),ROUND(Regressions!N14, 1), NA())</f>
        <v>#N/A</v>
      </c>
      <c r="N4" s="245" t="e">
        <f>IF(ISNUMBER(Regressions!O14),ROUND(Regressions!O14, 1), NA())</f>
        <v>#N/A</v>
      </c>
      <c r="O4" s="353" t="e">
        <f>IF(ISNUMBER(Regressions!Q14),ROUND(Regressions!Q14, 1), NA())</f>
        <v>#N/A</v>
      </c>
      <c r="P4" s="351">
        <f>IF(ISNUMBER(Regressions!R14),ROUND(Regressions!R14, 1), NA())</f>
        <v>51.5</v>
      </c>
      <c r="Q4" s="223" t="e">
        <f>IF(ISNUMBER(Regressions!S14),ROUND(Regressions!S14, 1), NA())</f>
        <v>#N/A</v>
      </c>
      <c r="R4" s="352" t="e">
        <f>IF(ISNUMBER(Regressions!T14),ROUND(Regressions!T14, 1), NA())</f>
        <v>#N/A</v>
      </c>
      <c r="S4" s="245">
        <f>IF(ISNUMBER(Regressions!U14),ROUND(Regressions!U14, 1), NA())</f>
        <v>48.5</v>
      </c>
    </row>
    <row xmlns:x14ac="http://schemas.microsoft.com/office/spreadsheetml/2009/9/ac" r="5" x14ac:dyDescent="0.2">
      <c r="A5" s="348" t="str">
        <f>IF(ISBLANK(Regressions!A15), " ", Regressions!A15)</f>
        <v>Costa Rica</v>
      </c>
      <c r="B5" s="349">
        <f>IF(ISBLANK(Regressions!B15), " ", Regressions!B15)</f>
        <v>2001</v>
      </c>
      <c r="C5" s="354" t="str">
        <f>IF(ISBLANK(Regressions!C15), " ", Regressions!C15)</f>
        <v>National</v>
      </c>
      <c r="D5" s="350">
        <f>IF(ISBLANK(Regressions!D15), " ", Regressions!D15)</f>
        <v>1088523</v>
      </c>
      <c r="E5" s="222">
        <f>IF(ISNUMBER(Regressions!E15),ROUND(Regressions!E15, 1), NA())</f>
        <v>99.6</v>
      </c>
      <c r="F5" s="351">
        <f>IF(ISNUMBER(Regressions!F15),ROUND(Regressions!F15, 1), NA())</f>
        <v>89.6</v>
      </c>
      <c r="G5" s="244" t="e">
        <f>IF(ISNUMBER(Regressions!G15),ROUND(Regressions!G15, 1), NA())</f>
        <v>#N/A</v>
      </c>
      <c r="H5" s="352" t="e">
        <f>IF(ISNUMBER(Regressions!H15),ROUND(Regressions!H15, 1), NA())</f>
        <v>#N/A</v>
      </c>
      <c r="I5" s="245">
        <f>IF(ISNUMBER(Regressions!I15),ROUND(Regressions!I15, 1), NA())</f>
        <v>10.4</v>
      </c>
      <c r="J5" s="353">
        <f>IF(ISNUMBER(Regressions!K15),ROUND(Regressions!K15, 1), NA())</f>
        <v>99.7</v>
      </c>
      <c r="K5" s="351" t="e">
        <f>IF(ISNUMBER(Regressions!L15),ROUND(Regressions!L15, 1), NA())</f>
        <v>#N/A</v>
      </c>
      <c r="L5" s="246">
        <f>IF(ISNUMBER(Regressions!M15),ROUND(Regressions!M15, 1), NA())</f>
        <v>43.5</v>
      </c>
      <c r="M5" s="352" t="e">
        <f>IF(ISNUMBER(Regressions!N15),ROUND(Regressions!N15, 1), NA())</f>
        <v>#N/A</v>
      </c>
      <c r="N5" s="245" t="e">
        <f>IF(ISNUMBER(Regressions!O15),ROUND(Regressions!O15, 1), NA())</f>
        <v>#N/A</v>
      </c>
      <c r="O5" s="353" t="e">
        <f>IF(ISNUMBER(Regressions!Q15),ROUND(Regressions!Q15, 1), NA())</f>
        <v>#N/A</v>
      </c>
      <c r="P5" s="351">
        <f>IF(ISNUMBER(Regressions!R15),ROUND(Regressions!R15, 1), NA())</f>
        <v>51.5</v>
      </c>
      <c r="Q5" s="223" t="e">
        <f>IF(ISNUMBER(Regressions!S15),ROUND(Regressions!S15, 1), NA())</f>
        <v>#N/A</v>
      </c>
      <c r="R5" s="352" t="e">
        <f>IF(ISNUMBER(Regressions!T15),ROUND(Regressions!T15, 1), NA())</f>
        <v>#N/A</v>
      </c>
      <c r="S5" s="245">
        <f>IF(ISNUMBER(Regressions!U15),ROUND(Regressions!U15, 1), NA())</f>
        <v>48.5</v>
      </c>
      <c r="T5" s="224"/>
      <c r="U5" s="224"/>
      <c r="V5" s="224"/>
      <c r="W5" s="224"/>
      <c r="X5" s="224"/>
      <c r="Y5" s="224"/>
      <c r="Z5" s="224"/>
      <c r="AA5" s="224"/>
    </row>
    <row xmlns:x14ac="http://schemas.microsoft.com/office/spreadsheetml/2009/9/ac" r="6" x14ac:dyDescent="0.2">
      <c r="A6" s="348" t="str">
        <f>IF(ISBLANK(Regressions!A16), " ", Regressions!A16)</f>
        <v>Costa Rica</v>
      </c>
      <c r="B6" s="349">
        <f>IF(ISBLANK(Regressions!B16), " ", Regressions!B16)</f>
        <v>2002</v>
      </c>
      <c r="C6" s="354" t="str">
        <f>IF(ISBLANK(Regressions!C16), " ", Regressions!C16)</f>
        <v>National</v>
      </c>
      <c r="D6" s="350">
        <f>IF(ISBLANK(Regressions!D16), " ", Regressions!D16)</f>
        <v>1085399</v>
      </c>
      <c r="E6" s="222">
        <f>IF(ISNUMBER(Regressions!E16),ROUND(Regressions!E16, 1), NA())</f>
        <v>99.6</v>
      </c>
      <c r="F6" s="351">
        <f>IF(ISNUMBER(Regressions!F16),ROUND(Regressions!F16, 1), NA())</f>
        <v>89.6</v>
      </c>
      <c r="G6" s="244" t="e">
        <f>IF(ISNUMBER(Regressions!G16),ROUND(Regressions!G16, 1), NA())</f>
        <v>#N/A</v>
      </c>
      <c r="H6" s="352" t="e">
        <f>IF(ISNUMBER(Regressions!H16),ROUND(Regressions!H16, 1), NA())</f>
        <v>#N/A</v>
      </c>
      <c r="I6" s="245">
        <f>IF(ISNUMBER(Regressions!I16),ROUND(Regressions!I16, 1), NA())</f>
        <v>10.4</v>
      </c>
      <c r="J6" s="353">
        <f>IF(ISNUMBER(Regressions!K16),ROUND(Regressions!K16, 1), NA())</f>
        <v>99.7</v>
      </c>
      <c r="K6" s="351" t="e">
        <f>IF(ISNUMBER(Regressions!L16),ROUND(Regressions!L16, 1), NA())</f>
        <v>#N/A</v>
      </c>
      <c r="L6" s="246">
        <f>IF(ISNUMBER(Regressions!M16),ROUND(Regressions!M16, 1), NA())</f>
        <v>45.5</v>
      </c>
      <c r="M6" s="352" t="e">
        <f>IF(ISNUMBER(Regressions!N16),ROUND(Regressions!N16, 1), NA())</f>
        <v>#N/A</v>
      </c>
      <c r="N6" s="245" t="e">
        <f>IF(ISNUMBER(Regressions!O16),ROUND(Regressions!O16, 1), NA())</f>
        <v>#N/A</v>
      </c>
      <c r="O6" s="353" t="e">
        <f>IF(ISNUMBER(Regressions!Q16),ROUND(Regressions!Q16, 1), NA())</f>
        <v>#N/A</v>
      </c>
      <c r="P6" s="351">
        <f>IF(ISNUMBER(Regressions!R16),ROUND(Regressions!R16, 1), NA())</f>
        <v>53</v>
      </c>
      <c r="Q6" s="223" t="e">
        <f>IF(ISNUMBER(Regressions!S16),ROUND(Regressions!S16, 1), NA())</f>
        <v>#N/A</v>
      </c>
      <c r="R6" s="352" t="e">
        <f>IF(ISNUMBER(Regressions!T16),ROUND(Regressions!T16, 1), NA())</f>
        <v>#N/A</v>
      </c>
      <c r="S6" s="245">
        <f>IF(ISNUMBER(Regressions!U16),ROUND(Regressions!U16, 1), NA())</f>
        <v>47</v>
      </c>
      <c r="T6" s="224"/>
      <c r="U6" s="224"/>
      <c r="V6" s="224"/>
      <c r="W6" s="224"/>
      <c r="X6" s="224"/>
      <c r="Y6" s="224"/>
      <c r="Z6" s="224"/>
      <c r="AA6" s="224"/>
    </row>
    <row xmlns:x14ac="http://schemas.microsoft.com/office/spreadsheetml/2009/9/ac" r="7" x14ac:dyDescent="0.2">
      <c r="A7" s="348" t="str">
        <f>IF(ISBLANK(Regressions!A17), " ", Regressions!A17)</f>
        <v>Costa Rica</v>
      </c>
      <c r="B7" s="349">
        <f>IF(ISBLANK(Regressions!B17), " ", Regressions!B17)</f>
        <v>2003</v>
      </c>
      <c r="C7" s="354" t="str">
        <f>IF(ISBLANK(Regressions!C17), " ", Regressions!C17)</f>
        <v>National</v>
      </c>
      <c r="D7" s="350">
        <f>IF(ISBLANK(Regressions!D17), " ", Regressions!D17)</f>
        <v>1075998</v>
      </c>
      <c r="E7" s="222">
        <f>IF(ISNUMBER(Regressions!E17),ROUND(Regressions!E17, 1), NA())</f>
        <v>99.6</v>
      </c>
      <c r="F7" s="351">
        <f>IF(ISNUMBER(Regressions!F17),ROUND(Regressions!F17, 1), NA())</f>
        <v>89.6</v>
      </c>
      <c r="G7" s="244" t="e">
        <f>IF(ISNUMBER(Regressions!G17),ROUND(Regressions!G17, 1), NA())</f>
        <v>#N/A</v>
      </c>
      <c r="H7" s="352" t="e">
        <f>IF(ISNUMBER(Regressions!H17),ROUND(Regressions!H17, 1), NA())</f>
        <v>#N/A</v>
      </c>
      <c r="I7" s="245">
        <f>IF(ISNUMBER(Regressions!I17),ROUND(Regressions!I17, 1), NA())</f>
        <v>10.4</v>
      </c>
      <c r="J7" s="353">
        <f>IF(ISNUMBER(Regressions!K17),ROUND(Regressions!K17, 1), NA())</f>
        <v>99.7</v>
      </c>
      <c r="K7" s="351" t="e">
        <f>IF(ISNUMBER(Regressions!L17),ROUND(Regressions!L17, 1), NA())</f>
        <v>#N/A</v>
      </c>
      <c r="L7" s="246">
        <f>IF(ISNUMBER(Regressions!M17),ROUND(Regressions!M17, 1), NA())</f>
        <v>47.5</v>
      </c>
      <c r="M7" s="352" t="e">
        <f>IF(ISNUMBER(Regressions!N17),ROUND(Regressions!N17, 1), NA())</f>
        <v>#N/A</v>
      </c>
      <c r="N7" s="245" t="e">
        <f>IF(ISNUMBER(Regressions!O17),ROUND(Regressions!O17, 1), NA())</f>
        <v>#N/A</v>
      </c>
      <c r="O7" s="353" t="e">
        <f>IF(ISNUMBER(Regressions!Q17),ROUND(Regressions!Q17, 1), NA())</f>
        <v>#N/A</v>
      </c>
      <c r="P7" s="351">
        <f>IF(ISNUMBER(Regressions!R17),ROUND(Regressions!R17, 1), NA())</f>
        <v>54.5</v>
      </c>
      <c r="Q7" s="223" t="e">
        <f>IF(ISNUMBER(Regressions!S17),ROUND(Regressions!S17, 1), NA())</f>
        <v>#N/A</v>
      </c>
      <c r="R7" s="352" t="e">
        <f>IF(ISNUMBER(Regressions!T17),ROUND(Regressions!T17, 1), NA())</f>
        <v>#N/A</v>
      </c>
      <c r="S7" s="245">
        <f>IF(ISNUMBER(Regressions!U17),ROUND(Regressions!U17, 1), NA())</f>
        <v>45.5</v>
      </c>
      <c r="T7" s="224"/>
      <c r="U7" s="224"/>
      <c r="V7" s="224"/>
      <c r="W7" s="224"/>
      <c r="X7" s="224"/>
      <c r="Y7" s="224"/>
      <c r="Z7" s="224"/>
      <c r="AA7" s="224"/>
    </row>
    <row xmlns:x14ac="http://schemas.microsoft.com/office/spreadsheetml/2009/9/ac" r="8" x14ac:dyDescent="0.2">
      <c r="A8" s="348" t="str">
        <f>IF(ISBLANK(Regressions!A18), " ", Regressions!A18)</f>
        <v>Costa Rica</v>
      </c>
      <c r="B8" s="349">
        <f>IF(ISBLANK(Regressions!B18), " ", Regressions!B18)</f>
        <v>2004</v>
      </c>
      <c r="C8" s="354" t="str">
        <f>IF(ISBLANK(Regressions!C18), " ", Regressions!C18)</f>
        <v>National</v>
      </c>
      <c r="D8" s="350">
        <f>IF(ISBLANK(Regressions!D18), " ", Regressions!D18)</f>
        <v>1073089</v>
      </c>
      <c r="E8" s="222">
        <f>IF(ISNUMBER(Regressions!E18),ROUND(Regressions!E18, 1), NA())</f>
        <v>99.6</v>
      </c>
      <c r="F8" s="351">
        <f>IF(ISNUMBER(Regressions!F18),ROUND(Regressions!F18, 1), NA())</f>
        <v>89.6</v>
      </c>
      <c r="G8" s="244" t="e">
        <f>IF(ISNUMBER(Regressions!G18),ROUND(Regressions!G18, 1), NA())</f>
        <v>#N/A</v>
      </c>
      <c r="H8" s="352" t="e">
        <f>IF(ISNUMBER(Regressions!H18),ROUND(Regressions!H18, 1), NA())</f>
        <v>#N/A</v>
      </c>
      <c r="I8" s="245">
        <f>IF(ISNUMBER(Regressions!I18),ROUND(Regressions!I18, 1), NA())</f>
        <v>10.4</v>
      </c>
      <c r="J8" s="353">
        <f>IF(ISNUMBER(Regressions!K18),ROUND(Regressions!K18, 1), NA())</f>
        <v>99.7</v>
      </c>
      <c r="K8" s="351" t="e">
        <f>IF(ISNUMBER(Regressions!L18),ROUND(Regressions!L18, 1), NA())</f>
        <v>#N/A</v>
      </c>
      <c r="L8" s="246">
        <f>IF(ISNUMBER(Regressions!M18),ROUND(Regressions!M18, 1), NA())</f>
        <v>49.5</v>
      </c>
      <c r="M8" s="352" t="e">
        <f>IF(ISNUMBER(Regressions!N18),ROUND(Regressions!N18, 1), NA())</f>
        <v>#N/A</v>
      </c>
      <c r="N8" s="245" t="e">
        <f>IF(ISNUMBER(Regressions!O18),ROUND(Regressions!O18, 1), NA())</f>
        <v>#N/A</v>
      </c>
      <c r="O8" s="353" t="e">
        <f>IF(ISNUMBER(Regressions!Q18),ROUND(Regressions!Q18, 1), NA())</f>
        <v>#N/A</v>
      </c>
      <c r="P8" s="351">
        <f>IF(ISNUMBER(Regressions!R18),ROUND(Regressions!R18, 1), NA())</f>
        <v>56</v>
      </c>
      <c r="Q8" s="223" t="e">
        <f>IF(ISNUMBER(Regressions!S18),ROUND(Regressions!S18, 1), NA())</f>
        <v>#N/A</v>
      </c>
      <c r="R8" s="352" t="e">
        <f>IF(ISNUMBER(Regressions!T18),ROUND(Regressions!T18, 1), NA())</f>
        <v>#N/A</v>
      </c>
      <c r="S8" s="245">
        <f>IF(ISNUMBER(Regressions!U18),ROUND(Regressions!U18, 1), NA())</f>
        <v>44</v>
      </c>
      <c r="T8" s="224"/>
      <c r="U8" s="224"/>
      <c r="V8" s="224"/>
      <c r="W8" s="224"/>
      <c r="X8" s="224"/>
      <c r="Y8" s="224"/>
      <c r="Z8" s="224"/>
      <c r="AA8" s="224"/>
    </row>
    <row xmlns:x14ac="http://schemas.microsoft.com/office/spreadsheetml/2009/9/ac" r="9" x14ac:dyDescent="0.2">
      <c r="A9" s="348" t="str">
        <f>IF(ISBLANK(Regressions!A19), " ", Regressions!A19)</f>
        <v>Costa Rica</v>
      </c>
      <c r="B9" s="349">
        <f>IF(ISBLANK(Regressions!B19), " ", Regressions!B19)</f>
        <v>2005</v>
      </c>
      <c r="C9" s="354" t="str">
        <f>IF(ISBLANK(Regressions!C19), " ", Regressions!C19)</f>
        <v>National</v>
      </c>
      <c r="D9" s="350">
        <f>IF(ISBLANK(Regressions!D19), " ", Regressions!D19)</f>
        <v>1070647</v>
      </c>
      <c r="E9" s="222">
        <f>IF(ISNUMBER(Regressions!E19),ROUND(Regressions!E19, 1), NA())</f>
        <v>99.6</v>
      </c>
      <c r="F9" s="351">
        <f>IF(ISNUMBER(Regressions!F19),ROUND(Regressions!F19, 1), NA())</f>
        <v>89.7</v>
      </c>
      <c r="G9" s="244" t="e">
        <f>IF(ISNUMBER(Regressions!G19),ROUND(Regressions!G19, 1), NA())</f>
        <v>#N/A</v>
      </c>
      <c r="H9" s="352" t="e">
        <f>IF(ISNUMBER(Regressions!H19),ROUND(Regressions!H19, 1), NA())</f>
        <v>#N/A</v>
      </c>
      <c r="I9" s="245">
        <f>IF(ISNUMBER(Regressions!I19),ROUND(Regressions!I19, 1), NA())</f>
        <v>10.3</v>
      </c>
      <c r="J9" s="353">
        <f>IF(ISNUMBER(Regressions!K19),ROUND(Regressions!K19, 1), NA())</f>
        <v>99.7</v>
      </c>
      <c r="K9" s="351" t="e">
        <f>IF(ISNUMBER(Regressions!L19),ROUND(Regressions!L19, 1), NA())</f>
        <v>#N/A</v>
      </c>
      <c r="L9" s="246">
        <f>IF(ISNUMBER(Regressions!M19),ROUND(Regressions!M19, 1), NA())</f>
        <v>51.4</v>
      </c>
      <c r="M9" s="352" t="e">
        <f>IF(ISNUMBER(Regressions!N19),ROUND(Regressions!N19, 1), NA())</f>
        <v>#N/A</v>
      </c>
      <c r="N9" s="245" t="e">
        <f>IF(ISNUMBER(Regressions!O19),ROUND(Regressions!O19, 1), NA())</f>
        <v>#N/A</v>
      </c>
      <c r="O9" s="353" t="e">
        <f>IF(ISNUMBER(Regressions!Q19),ROUND(Regressions!Q19, 1), NA())</f>
        <v>#N/A</v>
      </c>
      <c r="P9" s="351">
        <f>IF(ISNUMBER(Regressions!R19),ROUND(Regressions!R19, 1), NA())</f>
        <v>57.5</v>
      </c>
      <c r="Q9" s="223" t="e">
        <f>IF(ISNUMBER(Regressions!S19),ROUND(Regressions!S19, 1), NA())</f>
        <v>#N/A</v>
      </c>
      <c r="R9" s="352" t="e">
        <f>IF(ISNUMBER(Regressions!T19),ROUND(Regressions!T19, 1), NA())</f>
        <v>#N/A</v>
      </c>
      <c r="S9" s="245">
        <f>IF(ISNUMBER(Regressions!U19),ROUND(Regressions!U19, 1), NA())</f>
        <v>42.5</v>
      </c>
    </row>
    <row xmlns:x14ac="http://schemas.microsoft.com/office/spreadsheetml/2009/9/ac" r="10" x14ac:dyDescent="0.2">
      <c r="A10" s="348" t="str">
        <f>IF(ISBLANK(Regressions!A20), " ", Regressions!A20)</f>
        <v>Costa Rica</v>
      </c>
      <c r="B10" s="349">
        <f>IF(ISBLANK(Regressions!B20), " ", Regressions!B20)</f>
        <v>2006</v>
      </c>
      <c r="C10" s="354" t="str">
        <f>IF(ISBLANK(Regressions!C20), " ", Regressions!C20)</f>
        <v>National</v>
      </c>
      <c r="D10" s="350">
        <f>IF(ISBLANK(Regressions!D20), " ", Regressions!D20)</f>
        <v>1062130</v>
      </c>
      <c r="E10" s="222">
        <f>IF(ISNUMBER(Regressions!E20),ROUND(Regressions!E20, 1), NA())</f>
        <v>99.6</v>
      </c>
      <c r="F10" s="351">
        <f>IF(ISNUMBER(Regressions!F20),ROUND(Regressions!F20, 1), NA())</f>
        <v>89.8</v>
      </c>
      <c r="G10" s="244" t="e">
        <f>IF(ISNUMBER(Regressions!G20),ROUND(Regressions!G20, 1), NA())</f>
        <v>#N/A</v>
      </c>
      <c r="H10" s="352" t="e">
        <f>IF(ISNUMBER(Regressions!H20),ROUND(Regressions!H20, 1), NA())</f>
        <v>#N/A</v>
      </c>
      <c r="I10" s="245">
        <f>IF(ISNUMBER(Regressions!I20),ROUND(Regressions!I20, 1), NA())</f>
        <v>10.199999999999999</v>
      </c>
      <c r="J10" s="353">
        <f>IF(ISNUMBER(Regressions!K20),ROUND(Regressions!K20, 1), NA())</f>
        <v>99.7</v>
      </c>
      <c r="K10" s="351" t="e">
        <f>IF(ISNUMBER(Regressions!L20),ROUND(Regressions!L20, 1), NA())</f>
        <v>#N/A</v>
      </c>
      <c r="L10" s="246">
        <f>IF(ISNUMBER(Regressions!M20),ROUND(Regressions!M20, 1), NA())</f>
        <v>53.4</v>
      </c>
      <c r="M10" s="352" t="e">
        <f>IF(ISNUMBER(Regressions!N20),ROUND(Regressions!N20, 1), NA())</f>
        <v>#N/A</v>
      </c>
      <c r="N10" s="245" t="e">
        <f>IF(ISNUMBER(Regressions!O20),ROUND(Regressions!O20, 1), NA())</f>
        <v>#N/A</v>
      </c>
      <c r="O10" s="353" t="e">
        <f>IF(ISNUMBER(Regressions!Q20),ROUND(Regressions!Q20, 1), NA())</f>
        <v>#N/A</v>
      </c>
      <c r="P10" s="351">
        <f>IF(ISNUMBER(Regressions!R20),ROUND(Regressions!R20, 1), NA())</f>
        <v>59</v>
      </c>
      <c r="Q10" s="223" t="e">
        <f>IF(ISNUMBER(Regressions!S20),ROUND(Regressions!S20, 1), NA())</f>
        <v>#N/A</v>
      </c>
      <c r="R10" s="352" t="e">
        <f>IF(ISNUMBER(Regressions!T20),ROUND(Regressions!T20, 1), NA())</f>
        <v>#N/A</v>
      </c>
      <c r="S10" s="245">
        <f>IF(ISNUMBER(Regressions!U20),ROUND(Regressions!U20, 1), NA())</f>
        <v>41</v>
      </c>
    </row>
    <row xmlns:x14ac="http://schemas.microsoft.com/office/spreadsheetml/2009/9/ac" r="11" x14ac:dyDescent="0.2">
      <c r="A11" s="348" t="str">
        <f>IF(ISBLANK(Regressions!A21), " ", Regressions!A21)</f>
        <v>Costa Rica</v>
      </c>
      <c r="B11" s="349">
        <f>IF(ISBLANK(Regressions!B21), " ", Regressions!B21)</f>
        <v>2007</v>
      </c>
      <c r="C11" s="354" t="str">
        <f>IF(ISBLANK(Regressions!C21), " ", Regressions!C21)</f>
        <v>National</v>
      </c>
      <c r="D11" s="350">
        <f>IF(ISBLANK(Regressions!D21), " ", Regressions!D21)</f>
        <v>1047670</v>
      </c>
      <c r="E11" s="222">
        <f>IF(ISNUMBER(Regressions!E21),ROUND(Regressions!E21, 1), NA())</f>
        <v>99.6</v>
      </c>
      <c r="F11" s="351">
        <f>IF(ISNUMBER(Regressions!F21),ROUND(Regressions!F21, 1), NA())</f>
        <v>89.9</v>
      </c>
      <c r="G11" s="244" t="e">
        <f>IF(ISNUMBER(Regressions!G21),ROUND(Regressions!G21, 1), NA())</f>
        <v>#N/A</v>
      </c>
      <c r="H11" s="352" t="e">
        <f>IF(ISNUMBER(Regressions!H21),ROUND(Regressions!H21, 1), NA())</f>
        <v>#N/A</v>
      </c>
      <c r="I11" s="245">
        <f>IF(ISNUMBER(Regressions!I21),ROUND(Regressions!I21, 1), NA())</f>
        <v>10.1</v>
      </c>
      <c r="J11" s="353">
        <f>IF(ISNUMBER(Regressions!K21),ROUND(Regressions!K21, 1), NA())</f>
        <v>99.7</v>
      </c>
      <c r="K11" s="351" t="e">
        <f>IF(ISNUMBER(Regressions!L21),ROUND(Regressions!L21, 1), NA())</f>
        <v>#N/A</v>
      </c>
      <c r="L11" s="246">
        <f>IF(ISNUMBER(Regressions!M21),ROUND(Regressions!M21, 1), NA())</f>
        <v>55.4</v>
      </c>
      <c r="M11" s="352" t="e">
        <f>IF(ISNUMBER(Regressions!N21),ROUND(Regressions!N21, 1), NA())</f>
        <v>#N/A</v>
      </c>
      <c r="N11" s="245" t="e">
        <f>IF(ISNUMBER(Regressions!O21),ROUND(Regressions!O21, 1), NA())</f>
        <v>#N/A</v>
      </c>
      <c r="O11" s="353" t="e">
        <f>IF(ISNUMBER(Regressions!Q21),ROUND(Regressions!Q21, 1), NA())</f>
        <v>#N/A</v>
      </c>
      <c r="P11" s="351">
        <f>IF(ISNUMBER(Regressions!R21),ROUND(Regressions!R21, 1), NA())</f>
        <v>60.5</v>
      </c>
      <c r="Q11" s="223" t="e">
        <f>IF(ISNUMBER(Regressions!S21),ROUND(Regressions!S21, 1), NA())</f>
        <v>#N/A</v>
      </c>
      <c r="R11" s="352" t="e">
        <f>IF(ISNUMBER(Regressions!T21),ROUND(Regressions!T21, 1), NA())</f>
        <v>#N/A</v>
      </c>
      <c r="S11" s="245">
        <f>IF(ISNUMBER(Regressions!U21),ROUND(Regressions!U21, 1), NA())</f>
        <v>39.5</v>
      </c>
    </row>
    <row xmlns:x14ac="http://schemas.microsoft.com/office/spreadsheetml/2009/9/ac" r="12" x14ac:dyDescent="0.2">
      <c r="A12" s="348" t="str">
        <f>IF(ISBLANK(Regressions!A22), " ", Regressions!A22)</f>
        <v>Costa Rica</v>
      </c>
      <c r="B12" s="349">
        <f>IF(ISBLANK(Regressions!B22), " ", Regressions!B22)</f>
        <v>2008</v>
      </c>
      <c r="C12" s="354" t="str">
        <f>IF(ISBLANK(Regressions!C22), " ", Regressions!C22)</f>
        <v>National</v>
      </c>
      <c r="D12" s="350">
        <f>IF(ISBLANK(Regressions!D22), " ", Regressions!D22)</f>
        <v>1038192</v>
      </c>
      <c r="E12" s="222">
        <f>IF(ISNUMBER(Regressions!E22),ROUND(Regressions!E22, 1), NA())</f>
        <v>99.6</v>
      </c>
      <c r="F12" s="351">
        <f>IF(ISNUMBER(Regressions!F22),ROUND(Regressions!F22, 1), NA())</f>
        <v>90</v>
      </c>
      <c r="G12" s="244" t="e">
        <f>IF(ISNUMBER(Regressions!G22),ROUND(Regressions!G22, 1), NA())</f>
        <v>#N/A</v>
      </c>
      <c r="H12" s="352" t="e">
        <f>IF(ISNUMBER(Regressions!H22),ROUND(Regressions!H22, 1), NA())</f>
        <v>#N/A</v>
      </c>
      <c r="I12" s="245">
        <f>IF(ISNUMBER(Regressions!I22),ROUND(Regressions!I22, 1), NA())</f>
        <v>10</v>
      </c>
      <c r="J12" s="353">
        <f>IF(ISNUMBER(Regressions!K22),ROUND(Regressions!K22, 1), NA())</f>
        <v>99.7</v>
      </c>
      <c r="K12" s="351">
        <f>IF(ISNUMBER(Regressions!L22),ROUND(Regressions!L22, 1), NA())</f>
        <v>97.1</v>
      </c>
      <c r="L12" s="246">
        <f>IF(ISNUMBER(Regressions!M22),ROUND(Regressions!M22, 1), NA())</f>
        <v>57.4</v>
      </c>
      <c r="M12" s="352">
        <f>IF(ISNUMBER(Regressions!N22),ROUND(Regressions!N22, 1), NA())</f>
        <v>39.700000000000003</v>
      </c>
      <c r="N12" s="245">
        <f>IF(ISNUMBER(Regressions!O22),ROUND(Regressions!O22, 1), NA())</f>
        <v>2.9</v>
      </c>
      <c r="O12" s="353">
        <f>IF(ISNUMBER(Regressions!Q22),ROUND(Regressions!Q22, 1), NA())</f>
        <v>77.3</v>
      </c>
      <c r="P12" s="351">
        <f>IF(ISNUMBER(Regressions!R22),ROUND(Regressions!R22, 1), NA())</f>
        <v>62</v>
      </c>
      <c r="Q12" s="223" t="e">
        <f>IF(ISNUMBER(Regressions!S22),ROUND(Regressions!S22, 1), NA())</f>
        <v>#N/A</v>
      </c>
      <c r="R12" s="352" t="e">
        <f>IF(ISNUMBER(Regressions!T22),ROUND(Regressions!T22, 1), NA())</f>
        <v>#N/A</v>
      </c>
      <c r="S12" s="245">
        <f>IF(ISNUMBER(Regressions!U22),ROUND(Regressions!U22, 1), NA())</f>
        <v>38</v>
      </c>
    </row>
    <row xmlns:x14ac="http://schemas.microsoft.com/office/spreadsheetml/2009/9/ac" r="13" x14ac:dyDescent="0.2">
      <c r="A13" s="348" t="str">
        <f>IF(ISBLANK(Regressions!A23), " ", Regressions!A23)</f>
        <v>Costa Rica</v>
      </c>
      <c r="B13" s="349">
        <f>IF(ISBLANK(Regressions!B23), " ", Regressions!B23)</f>
        <v>2009</v>
      </c>
      <c r="C13" s="354" t="str">
        <f>IF(ISBLANK(Regressions!C23), " ", Regressions!C23)</f>
        <v>National</v>
      </c>
      <c r="D13" s="350">
        <f>IF(ISBLANK(Regressions!D23), " ", Regressions!D23)</f>
        <v>1028277</v>
      </c>
      <c r="E13" s="222">
        <f>IF(ISNUMBER(Regressions!E23),ROUND(Regressions!E23, 1), NA())</f>
        <v>99.6</v>
      </c>
      <c r="F13" s="351">
        <f>IF(ISNUMBER(Regressions!F23),ROUND(Regressions!F23, 1), NA())</f>
        <v>90.1</v>
      </c>
      <c r="G13" s="244" t="e">
        <f>IF(ISNUMBER(Regressions!G23),ROUND(Regressions!G23, 1), NA())</f>
        <v>#N/A</v>
      </c>
      <c r="H13" s="352" t="e">
        <f>IF(ISNUMBER(Regressions!H23),ROUND(Regressions!H23, 1), NA())</f>
        <v>#N/A</v>
      </c>
      <c r="I13" s="245">
        <f>IF(ISNUMBER(Regressions!I23),ROUND(Regressions!I23, 1), NA())</f>
        <v>9.9</v>
      </c>
      <c r="J13" s="353">
        <f>IF(ISNUMBER(Regressions!K23),ROUND(Regressions!K23, 1), NA())</f>
        <v>99.7</v>
      </c>
      <c r="K13" s="351">
        <f>IF(ISNUMBER(Regressions!L23),ROUND(Regressions!L23, 1), NA())</f>
        <v>97.1</v>
      </c>
      <c r="L13" s="246">
        <f>IF(ISNUMBER(Regressions!M23),ROUND(Regressions!M23, 1), NA())</f>
        <v>59.4</v>
      </c>
      <c r="M13" s="352">
        <f>IF(ISNUMBER(Regressions!N23),ROUND(Regressions!N23, 1), NA())</f>
        <v>37.700000000000003</v>
      </c>
      <c r="N13" s="245">
        <f>IF(ISNUMBER(Regressions!O23),ROUND(Regressions!O23, 1), NA())</f>
        <v>2.9</v>
      </c>
      <c r="O13" s="353">
        <f>IF(ISNUMBER(Regressions!Q23),ROUND(Regressions!Q23, 1), NA())</f>
        <v>77.3</v>
      </c>
      <c r="P13" s="351">
        <f>IF(ISNUMBER(Regressions!R23),ROUND(Regressions!R23, 1), NA())</f>
        <v>63.5</v>
      </c>
      <c r="Q13" s="223" t="e">
        <f>IF(ISNUMBER(Regressions!S23),ROUND(Regressions!S23, 1), NA())</f>
        <v>#N/A</v>
      </c>
      <c r="R13" s="352" t="e">
        <f>IF(ISNUMBER(Regressions!T23),ROUND(Regressions!T23, 1), NA())</f>
        <v>#N/A</v>
      </c>
      <c r="S13" s="245">
        <f>IF(ISNUMBER(Regressions!U23),ROUND(Regressions!U23, 1), NA())</f>
        <v>36.5</v>
      </c>
    </row>
    <row xmlns:x14ac="http://schemas.microsoft.com/office/spreadsheetml/2009/9/ac" r="14" x14ac:dyDescent="0.2">
      <c r="A14" s="348" t="str">
        <f>IF(ISBLANK(Regressions!A24), " ", Regressions!A24)</f>
        <v>Costa Rica</v>
      </c>
      <c r="B14" s="349">
        <f>IF(ISBLANK(Regressions!B24), " ", Regressions!B24)</f>
        <v>2010</v>
      </c>
      <c r="C14" s="354" t="str">
        <f>IF(ISBLANK(Regressions!C24), " ", Regressions!C24)</f>
        <v>National</v>
      </c>
      <c r="D14" s="350">
        <f>IF(ISBLANK(Regressions!D24), " ", Regressions!D24)</f>
        <v>1016582</v>
      </c>
      <c r="E14" s="222">
        <f>IF(ISNUMBER(Regressions!E24),ROUND(Regressions!E24, 1), NA())</f>
        <v>99.6</v>
      </c>
      <c r="F14" s="351">
        <f>IF(ISNUMBER(Regressions!F24),ROUND(Regressions!F24, 1), NA())</f>
        <v>90.2</v>
      </c>
      <c r="G14" s="244">
        <f>IF(ISNUMBER(Regressions!G24),ROUND(Regressions!G24, 1), NA())</f>
        <v>84.2</v>
      </c>
      <c r="H14" s="352">
        <f>IF(ISNUMBER(Regressions!H24),ROUND(Regressions!H24, 1), NA())</f>
        <v>6</v>
      </c>
      <c r="I14" s="245">
        <f>IF(ISNUMBER(Regressions!I24),ROUND(Regressions!I24, 1), NA())</f>
        <v>9.8000000000000007</v>
      </c>
      <c r="J14" s="353">
        <f>IF(ISNUMBER(Regressions!K24),ROUND(Regressions!K24, 1), NA())</f>
        <v>99.7</v>
      </c>
      <c r="K14" s="351">
        <f>IF(ISNUMBER(Regressions!L24),ROUND(Regressions!L24, 1), NA())</f>
        <v>97.1</v>
      </c>
      <c r="L14" s="246">
        <f>IF(ISNUMBER(Regressions!M24),ROUND(Regressions!M24, 1), NA())</f>
        <v>61.3</v>
      </c>
      <c r="M14" s="352">
        <f>IF(ISNUMBER(Regressions!N24),ROUND(Regressions!N24, 1), NA())</f>
        <v>35.799999999999997</v>
      </c>
      <c r="N14" s="245">
        <f>IF(ISNUMBER(Regressions!O24),ROUND(Regressions!O24, 1), NA())</f>
        <v>2.9</v>
      </c>
      <c r="O14" s="353">
        <f>IF(ISNUMBER(Regressions!Q24),ROUND(Regressions!Q24, 1), NA())</f>
        <v>77.3</v>
      </c>
      <c r="P14" s="351">
        <f>IF(ISNUMBER(Regressions!R24),ROUND(Regressions!R24, 1), NA())</f>
        <v>65</v>
      </c>
      <c r="Q14" s="223">
        <f>IF(ISNUMBER(Regressions!S24),ROUND(Regressions!S24, 1), NA())</f>
        <v>65</v>
      </c>
      <c r="R14" s="352">
        <f>IF(ISNUMBER(Regressions!T24),ROUND(Regressions!T24, 1), NA())</f>
        <v>0</v>
      </c>
      <c r="S14" s="245">
        <f>IF(ISNUMBER(Regressions!U24),ROUND(Regressions!U24, 1), NA())</f>
        <v>35</v>
      </c>
    </row>
    <row xmlns:x14ac="http://schemas.microsoft.com/office/spreadsheetml/2009/9/ac" r="15" x14ac:dyDescent="0.2">
      <c r="A15" s="348" t="str">
        <f>IF(ISBLANK(Regressions!A25), " ", Regressions!A25)</f>
        <v>Costa Rica</v>
      </c>
      <c r="B15" s="349">
        <f>IF(ISBLANK(Regressions!B25), " ", Regressions!B25)</f>
        <v>2011</v>
      </c>
      <c r="C15" s="354" t="str">
        <f>IF(ISBLANK(Regressions!C25), " ", Regressions!C25)</f>
        <v>National</v>
      </c>
      <c r="D15" s="350">
        <f>IF(ISBLANK(Regressions!D25), " ", Regressions!D25)</f>
        <v>1006091</v>
      </c>
      <c r="E15" s="222">
        <f>IF(ISNUMBER(Regressions!E25),ROUND(Regressions!E25, 1), NA())</f>
        <v>99.6</v>
      </c>
      <c r="F15" s="351">
        <f>IF(ISNUMBER(Regressions!F25),ROUND(Regressions!F25, 1), NA())</f>
        <v>90.3</v>
      </c>
      <c r="G15" s="244">
        <f>IF(ISNUMBER(Regressions!G25),ROUND(Regressions!G25, 1), NA())</f>
        <v>84.2</v>
      </c>
      <c r="H15" s="352">
        <f>IF(ISNUMBER(Regressions!H25),ROUND(Regressions!H25, 1), NA())</f>
        <v>6.1</v>
      </c>
      <c r="I15" s="245">
        <f>IF(ISNUMBER(Regressions!I25),ROUND(Regressions!I25, 1), NA())</f>
        <v>9.6999999999999993</v>
      </c>
      <c r="J15" s="353">
        <f>IF(ISNUMBER(Regressions!K25),ROUND(Regressions!K25, 1), NA())</f>
        <v>99.7</v>
      </c>
      <c r="K15" s="351">
        <f>IF(ISNUMBER(Regressions!L25),ROUND(Regressions!L25, 1), NA())</f>
        <v>97.1</v>
      </c>
      <c r="L15" s="246">
        <f>IF(ISNUMBER(Regressions!M25),ROUND(Regressions!M25, 1), NA())</f>
        <v>63.3</v>
      </c>
      <c r="M15" s="352">
        <f>IF(ISNUMBER(Regressions!N25),ROUND(Regressions!N25, 1), NA())</f>
        <v>33.799999999999997</v>
      </c>
      <c r="N15" s="245">
        <f>IF(ISNUMBER(Regressions!O25),ROUND(Regressions!O25, 1), NA())</f>
        <v>2.9</v>
      </c>
      <c r="O15" s="353">
        <f>IF(ISNUMBER(Regressions!Q25),ROUND(Regressions!Q25, 1), NA())</f>
        <v>77.3</v>
      </c>
      <c r="P15" s="351">
        <f>IF(ISNUMBER(Regressions!R25),ROUND(Regressions!R25, 1), NA())</f>
        <v>66.5</v>
      </c>
      <c r="Q15" s="223">
        <f>IF(ISNUMBER(Regressions!S25),ROUND(Regressions!S25, 1), NA())</f>
        <v>66.5</v>
      </c>
      <c r="R15" s="352">
        <f>IF(ISNUMBER(Regressions!T25),ROUND(Regressions!T25, 1), NA())</f>
        <v>0</v>
      </c>
      <c r="S15" s="245">
        <f>IF(ISNUMBER(Regressions!U25),ROUND(Regressions!U25, 1), NA())</f>
        <v>33.5</v>
      </c>
    </row>
    <row xmlns:x14ac="http://schemas.microsoft.com/office/spreadsheetml/2009/9/ac" r="16" x14ac:dyDescent="0.2">
      <c r="A16" s="348" t="str">
        <f>IF(ISBLANK(Regressions!A26), " ", Regressions!A26)</f>
        <v>Costa Rica</v>
      </c>
      <c r="B16" s="349">
        <f>IF(ISBLANK(Regressions!B26), " ", Regressions!B26)</f>
        <v>2012</v>
      </c>
      <c r="C16" s="354" t="str">
        <f>IF(ISBLANK(Regressions!C26), " ", Regressions!C26)</f>
        <v>National</v>
      </c>
      <c r="D16" s="350">
        <f>IF(ISBLANK(Regressions!D26), " ", Regressions!D26)</f>
        <v>998137</v>
      </c>
      <c r="E16" s="222">
        <f>IF(ISNUMBER(Regressions!E26),ROUND(Regressions!E26, 1), NA())</f>
        <v>99.6</v>
      </c>
      <c r="F16" s="351">
        <f>IF(ISNUMBER(Regressions!F26),ROUND(Regressions!F26, 1), NA())</f>
        <v>90.4</v>
      </c>
      <c r="G16" s="244">
        <f>IF(ISNUMBER(Regressions!G26),ROUND(Regressions!G26, 1), NA())</f>
        <v>84.2</v>
      </c>
      <c r="H16" s="352">
        <f>IF(ISNUMBER(Regressions!H26),ROUND(Regressions!H26, 1), NA())</f>
        <v>6.2</v>
      </c>
      <c r="I16" s="245">
        <f>IF(ISNUMBER(Regressions!I26),ROUND(Regressions!I26, 1), NA())</f>
        <v>9.6</v>
      </c>
      <c r="J16" s="353">
        <f>IF(ISNUMBER(Regressions!K26),ROUND(Regressions!K26, 1), NA())</f>
        <v>99.7</v>
      </c>
      <c r="K16" s="351">
        <f>IF(ISNUMBER(Regressions!L26),ROUND(Regressions!L26, 1), NA())</f>
        <v>97.1</v>
      </c>
      <c r="L16" s="246">
        <f>IF(ISNUMBER(Regressions!M26),ROUND(Regressions!M26, 1), NA())</f>
        <v>65.3</v>
      </c>
      <c r="M16" s="352">
        <f>IF(ISNUMBER(Regressions!N26),ROUND(Regressions!N26, 1), NA())</f>
        <v>31.8</v>
      </c>
      <c r="N16" s="245">
        <f>IF(ISNUMBER(Regressions!O26),ROUND(Regressions!O26, 1), NA())</f>
        <v>2.9</v>
      </c>
      <c r="O16" s="353">
        <f>IF(ISNUMBER(Regressions!Q26),ROUND(Regressions!Q26, 1), NA())</f>
        <v>77.3</v>
      </c>
      <c r="P16" s="351">
        <f>IF(ISNUMBER(Regressions!R26),ROUND(Regressions!R26, 1), NA())</f>
        <v>68</v>
      </c>
      <c r="Q16" s="223">
        <f>IF(ISNUMBER(Regressions!S26),ROUND(Regressions!S26, 1), NA())</f>
        <v>68</v>
      </c>
      <c r="R16" s="352">
        <f>IF(ISNUMBER(Regressions!T26),ROUND(Regressions!T26, 1), NA())</f>
        <v>0</v>
      </c>
      <c r="S16" s="245">
        <f>IF(ISNUMBER(Regressions!U26),ROUND(Regressions!U26, 1), NA())</f>
        <v>32</v>
      </c>
    </row>
    <row xmlns:x14ac="http://schemas.microsoft.com/office/spreadsheetml/2009/9/ac" r="17" x14ac:dyDescent="0.2">
      <c r="A17" s="348" t="str">
        <f>IF(ISBLANK(Regressions!A27), " ", Regressions!A27)</f>
        <v>Costa Rica</v>
      </c>
      <c r="B17" s="349">
        <f>IF(ISBLANK(Regressions!B27), " ", Regressions!B27)</f>
        <v>2013</v>
      </c>
      <c r="C17" s="354" t="str">
        <f>IF(ISBLANK(Regressions!C27), " ", Regressions!C27)</f>
        <v>National</v>
      </c>
      <c r="D17" s="350">
        <f>IF(ISBLANK(Regressions!D27), " ", Regressions!D27)</f>
        <v>991945</v>
      </c>
      <c r="E17" s="222">
        <f>IF(ISNUMBER(Regressions!E27),ROUND(Regressions!E27, 1), NA())</f>
        <v>99.7</v>
      </c>
      <c r="F17" s="351">
        <f>IF(ISNUMBER(Regressions!F27),ROUND(Regressions!F27, 1), NA())</f>
        <v>90.5</v>
      </c>
      <c r="G17" s="244">
        <f>IF(ISNUMBER(Regressions!G27),ROUND(Regressions!G27, 1), NA())</f>
        <v>84.2</v>
      </c>
      <c r="H17" s="352">
        <f>IF(ISNUMBER(Regressions!H27),ROUND(Regressions!H27, 1), NA())</f>
        <v>6.3</v>
      </c>
      <c r="I17" s="245">
        <f>IF(ISNUMBER(Regressions!I27),ROUND(Regressions!I27, 1), NA())</f>
        <v>9.5</v>
      </c>
      <c r="J17" s="353">
        <f>IF(ISNUMBER(Regressions!K27),ROUND(Regressions!K27, 1), NA())</f>
        <v>99.7</v>
      </c>
      <c r="K17" s="351">
        <f>IF(ISNUMBER(Regressions!L27),ROUND(Regressions!L27, 1), NA())</f>
        <v>97</v>
      </c>
      <c r="L17" s="246">
        <f>IF(ISNUMBER(Regressions!M27),ROUND(Regressions!M27, 1), NA())</f>
        <v>67.3</v>
      </c>
      <c r="M17" s="352">
        <f>IF(ISNUMBER(Regressions!N27),ROUND(Regressions!N27, 1), NA())</f>
        <v>29.8</v>
      </c>
      <c r="N17" s="245">
        <f>IF(ISNUMBER(Regressions!O27),ROUND(Regressions!O27, 1), NA())</f>
        <v>3</v>
      </c>
      <c r="O17" s="353">
        <f>IF(ISNUMBER(Regressions!Q27),ROUND(Regressions!Q27, 1), NA())</f>
        <v>78.3</v>
      </c>
      <c r="P17" s="351">
        <f>IF(ISNUMBER(Regressions!R27),ROUND(Regressions!R27, 1), NA())</f>
        <v>69.5</v>
      </c>
      <c r="Q17" s="223">
        <f>IF(ISNUMBER(Regressions!S27),ROUND(Regressions!S27, 1), NA())</f>
        <v>69.5</v>
      </c>
      <c r="R17" s="352">
        <f>IF(ISNUMBER(Regressions!T27),ROUND(Regressions!T27, 1), NA())</f>
        <v>0</v>
      </c>
      <c r="S17" s="245">
        <f>IF(ISNUMBER(Regressions!U27),ROUND(Regressions!U27, 1), NA())</f>
        <v>30.5</v>
      </c>
    </row>
    <row xmlns:x14ac="http://schemas.microsoft.com/office/spreadsheetml/2009/9/ac" r="18" x14ac:dyDescent="0.2">
      <c r="A18" s="348" t="str">
        <f>IF(ISBLANK(Regressions!A28), " ", Regressions!A28)</f>
        <v>Costa Rica</v>
      </c>
      <c r="B18" s="349">
        <f>IF(ISBLANK(Regressions!B28), " ", Regressions!B28)</f>
        <v>2014</v>
      </c>
      <c r="C18" s="354" t="str">
        <f>IF(ISBLANK(Regressions!C28), " ", Regressions!C28)</f>
        <v>National</v>
      </c>
      <c r="D18" s="350">
        <f>IF(ISBLANK(Regressions!D28), " ", Regressions!D28)</f>
        <v>986305</v>
      </c>
      <c r="E18" s="222">
        <f>IF(ISNUMBER(Regressions!E28),ROUND(Regressions!E28, 1), NA())</f>
        <v>99.7</v>
      </c>
      <c r="F18" s="351">
        <f>IF(ISNUMBER(Regressions!F28),ROUND(Regressions!F28, 1), NA())</f>
        <v>90.6</v>
      </c>
      <c r="G18" s="244">
        <f>IF(ISNUMBER(Regressions!G28),ROUND(Regressions!G28, 1), NA())</f>
        <v>84.2</v>
      </c>
      <c r="H18" s="352">
        <f>IF(ISNUMBER(Regressions!H28),ROUND(Regressions!H28, 1), NA())</f>
        <v>6.4</v>
      </c>
      <c r="I18" s="245">
        <f>IF(ISNUMBER(Regressions!I28),ROUND(Regressions!I28, 1), NA())</f>
        <v>9.4</v>
      </c>
      <c r="J18" s="353">
        <f>IF(ISNUMBER(Regressions!K28),ROUND(Regressions!K28, 1), NA())</f>
        <v>99.8</v>
      </c>
      <c r="K18" s="351">
        <f>IF(ISNUMBER(Regressions!L28),ROUND(Regressions!L28, 1), NA())</f>
        <v>97</v>
      </c>
      <c r="L18" s="246">
        <f>IF(ISNUMBER(Regressions!M28),ROUND(Regressions!M28, 1), NA())</f>
        <v>69.2</v>
      </c>
      <c r="M18" s="352">
        <f>IF(ISNUMBER(Regressions!N28),ROUND(Regressions!N28, 1), NA())</f>
        <v>27.7</v>
      </c>
      <c r="N18" s="245">
        <f>IF(ISNUMBER(Regressions!O28),ROUND(Regressions!O28, 1), NA())</f>
        <v>3</v>
      </c>
      <c r="O18" s="353">
        <f>IF(ISNUMBER(Regressions!Q28),ROUND(Regressions!Q28, 1), NA())</f>
        <v>79.3</v>
      </c>
      <c r="P18" s="351">
        <f>IF(ISNUMBER(Regressions!R28),ROUND(Regressions!R28, 1), NA())</f>
        <v>71</v>
      </c>
      <c r="Q18" s="223">
        <f>IF(ISNUMBER(Regressions!S28),ROUND(Regressions!S28, 1), NA())</f>
        <v>71</v>
      </c>
      <c r="R18" s="352">
        <f>IF(ISNUMBER(Regressions!T28),ROUND(Regressions!T28, 1), NA())</f>
        <v>0</v>
      </c>
      <c r="S18" s="245">
        <f>IF(ISNUMBER(Regressions!U28),ROUND(Regressions!U28, 1), NA())</f>
        <v>29</v>
      </c>
    </row>
    <row xmlns:x14ac="http://schemas.microsoft.com/office/spreadsheetml/2009/9/ac" r="19" x14ac:dyDescent="0.2">
      <c r="A19" s="348" t="str">
        <f>IF(ISBLANK(Regressions!A29), " ", Regressions!A29)</f>
        <v>Costa Rica</v>
      </c>
      <c r="B19" s="349">
        <f>IF(ISBLANK(Regressions!B29), " ", Regressions!B29)</f>
        <v>2015</v>
      </c>
      <c r="C19" s="354" t="str">
        <f>IF(ISBLANK(Regressions!C29), " ", Regressions!C29)</f>
        <v>National</v>
      </c>
      <c r="D19" s="350">
        <f>IF(ISBLANK(Regressions!D29), " ", Regressions!D29)</f>
        <v>978757</v>
      </c>
      <c r="E19" s="222">
        <f>IF(ISNUMBER(Regressions!E29),ROUND(Regressions!E29, 1), NA())</f>
        <v>99.7</v>
      </c>
      <c r="F19" s="351">
        <f>IF(ISNUMBER(Regressions!F29),ROUND(Regressions!F29, 1), NA())</f>
        <v>90.7</v>
      </c>
      <c r="G19" s="244">
        <f>IF(ISNUMBER(Regressions!G29),ROUND(Regressions!G29, 1), NA())</f>
        <v>84.2</v>
      </c>
      <c r="H19" s="352">
        <f>IF(ISNUMBER(Regressions!H29),ROUND(Regressions!H29, 1), NA())</f>
        <v>6.5</v>
      </c>
      <c r="I19" s="245">
        <f>IF(ISNUMBER(Regressions!I29),ROUND(Regressions!I29, 1), NA())</f>
        <v>9.3000000000000007</v>
      </c>
      <c r="J19" s="353">
        <f>IF(ISNUMBER(Regressions!K29),ROUND(Regressions!K29, 1), NA())</f>
        <v>99.8</v>
      </c>
      <c r="K19" s="351">
        <f>IF(ISNUMBER(Regressions!L29),ROUND(Regressions!L29, 1), NA())</f>
        <v>96.9</v>
      </c>
      <c r="L19" s="246">
        <f>IF(ISNUMBER(Regressions!M29),ROUND(Regressions!M29, 1), NA())</f>
        <v>71.2</v>
      </c>
      <c r="M19" s="352">
        <f>IF(ISNUMBER(Regressions!N29),ROUND(Regressions!N29, 1), NA())</f>
        <v>25.7</v>
      </c>
      <c r="N19" s="245">
        <f>IF(ISNUMBER(Regressions!O29),ROUND(Regressions!O29, 1), NA())</f>
        <v>3.1</v>
      </c>
      <c r="O19" s="353">
        <f>IF(ISNUMBER(Regressions!Q29),ROUND(Regressions!Q29, 1), NA())</f>
        <v>80.3</v>
      </c>
      <c r="P19" s="351">
        <f>IF(ISNUMBER(Regressions!R29),ROUND(Regressions!R29, 1), NA())</f>
        <v>72.5</v>
      </c>
      <c r="Q19" s="223">
        <f>IF(ISNUMBER(Regressions!S29),ROUND(Regressions!S29, 1), NA())</f>
        <v>72.5</v>
      </c>
      <c r="R19" s="352">
        <f>IF(ISNUMBER(Regressions!T29),ROUND(Regressions!T29, 1), NA())</f>
        <v>0</v>
      </c>
      <c r="S19" s="245">
        <f>IF(ISNUMBER(Regressions!U29),ROUND(Regressions!U29, 1), NA())</f>
        <v>27.5</v>
      </c>
    </row>
    <row xmlns:x14ac="http://schemas.microsoft.com/office/spreadsheetml/2009/9/ac" r="20" x14ac:dyDescent="0.2">
      <c r="A20" s="348" t="str">
        <f>IF(ISBLANK(Regressions!A30), " ", Regressions!A30)</f>
        <v>Costa Rica</v>
      </c>
      <c r="B20" s="349">
        <f>IF(ISBLANK(Regressions!B30), " ", Regressions!B30)</f>
        <v>2016</v>
      </c>
      <c r="C20" s="354" t="str">
        <f>IF(ISBLANK(Regressions!C30), " ", Regressions!C30)</f>
        <v>National</v>
      </c>
      <c r="D20" s="350">
        <f>IF(ISBLANK(Regressions!D30), " ", Regressions!D30)</f>
        <v>974677</v>
      </c>
      <c r="E20" s="222">
        <f>IF(ISNUMBER(Regressions!E30),ROUND(Regressions!E30, 1), NA())</f>
        <v>99.8</v>
      </c>
      <c r="F20" s="351">
        <f>IF(ISNUMBER(Regressions!F30),ROUND(Regressions!F30, 1), NA())</f>
        <v>90.8</v>
      </c>
      <c r="G20" s="244">
        <f>IF(ISNUMBER(Regressions!G30),ROUND(Regressions!G30, 1), NA())</f>
        <v>84.2</v>
      </c>
      <c r="H20" s="352">
        <f>IF(ISNUMBER(Regressions!H30),ROUND(Regressions!H30, 1), NA())</f>
        <v>6.6</v>
      </c>
      <c r="I20" s="245">
        <f>IF(ISNUMBER(Regressions!I30),ROUND(Regressions!I30, 1), NA())</f>
        <v>9.1999999999999993</v>
      </c>
      <c r="J20" s="353">
        <f>IF(ISNUMBER(Regressions!K30),ROUND(Regressions!K30, 1), NA())</f>
        <v>99.8</v>
      </c>
      <c r="K20" s="351">
        <f>IF(ISNUMBER(Regressions!L30),ROUND(Regressions!L30, 1), NA())</f>
        <v>96.8</v>
      </c>
      <c r="L20" s="246">
        <f>IF(ISNUMBER(Regressions!M30),ROUND(Regressions!M30, 1), NA())</f>
        <v>73.2</v>
      </c>
      <c r="M20" s="352">
        <f>IF(ISNUMBER(Regressions!N30),ROUND(Regressions!N30, 1), NA())</f>
        <v>23.6</v>
      </c>
      <c r="N20" s="245">
        <f>IF(ISNUMBER(Regressions!O30),ROUND(Regressions!O30, 1), NA())</f>
        <v>3.2</v>
      </c>
      <c r="O20" s="353">
        <f>IF(ISNUMBER(Regressions!Q30),ROUND(Regressions!Q30, 1), NA())</f>
        <v>81.400000000000006</v>
      </c>
      <c r="P20" s="351">
        <f>IF(ISNUMBER(Regressions!R30),ROUND(Regressions!R30, 1), NA())</f>
        <v>74</v>
      </c>
      <c r="Q20" s="223">
        <f>IF(ISNUMBER(Regressions!S30),ROUND(Regressions!S30, 1), NA())</f>
        <v>74</v>
      </c>
      <c r="R20" s="352">
        <f>IF(ISNUMBER(Regressions!T30),ROUND(Regressions!T30, 1), NA())</f>
        <v>0</v>
      </c>
      <c r="S20" s="245">
        <f>IF(ISNUMBER(Regressions!U30),ROUND(Regressions!U30, 1), NA())</f>
        <v>26</v>
      </c>
    </row>
    <row xmlns:x14ac="http://schemas.microsoft.com/office/spreadsheetml/2009/9/ac" r="21" x14ac:dyDescent="0.2">
      <c r="A21" s="348" t="str">
        <f>IF(ISBLANK(Regressions!A31), " ", Regressions!A31)</f>
        <v>Costa Rica</v>
      </c>
      <c r="B21" s="349">
        <f>IF(ISBLANK(Regressions!B31), " ", Regressions!B31)</f>
        <v>2017</v>
      </c>
      <c r="C21" s="354" t="str">
        <f>IF(ISBLANK(Regressions!C31), " ", Regressions!C31)</f>
        <v>National</v>
      </c>
      <c r="D21" s="350">
        <f>IF(ISBLANK(Regressions!D31), " ", Regressions!D31)</f>
        <v>969647</v>
      </c>
      <c r="E21" s="222">
        <f>IF(ISNUMBER(Regressions!E31),ROUND(Regressions!E31, 1), NA())</f>
        <v>99.8</v>
      </c>
      <c r="F21" s="351">
        <f>IF(ISNUMBER(Regressions!F31),ROUND(Regressions!F31, 1), NA())</f>
        <v>90.9</v>
      </c>
      <c r="G21" s="244">
        <f>IF(ISNUMBER(Regressions!G31),ROUND(Regressions!G31, 1), NA())</f>
        <v>84.2</v>
      </c>
      <c r="H21" s="352">
        <f>IF(ISNUMBER(Regressions!H31),ROUND(Regressions!H31, 1), NA())</f>
        <v>6.7</v>
      </c>
      <c r="I21" s="245">
        <f>IF(ISNUMBER(Regressions!I31),ROUND(Regressions!I31, 1), NA())</f>
        <v>9.1</v>
      </c>
      <c r="J21" s="353">
        <f>IF(ISNUMBER(Regressions!K31),ROUND(Regressions!K31, 1), NA())</f>
        <v>99.9</v>
      </c>
      <c r="K21" s="351">
        <f>IF(ISNUMBER(Regressions!L31),ROUND(Regressions!L31, 1), NA())</f>
        <v>96.8</v>
      </c>
      <c r="L21" s="246">
        <f>IF(ISNUMBER(Regressions!M31),ROUND(Regressions!M31, 1), NA())</f>
        <v>75.2</v>
      </c>
      <c r="M21" s="352">
        <f>IF(ISNUMBER(Regressions!N31),ROUND(Regressions!N31, 1), NA())</f>
        <v>21.6</v>
      </c>
      <c r="N21" s="245">
        <f>IF(ISNUMBER(Regressions!O31),ROUND(Regressions!O31, 1), NA())</f>
        <v>3.2</v>
      </c>
      <c r="O21" s="353">
        <f>IF(ISNUMBER(Regressions!Q31),ROUND(Regressions!Q31, 1), NA())</f>
        <v>82.4</v>
      </c>
      <c r="P21" s="351">
        <f>IF(ISNUMBER(Regressions!R31),ROUND(Regressions!R31, 1), NA())</f>
        <v>75.5</v>
      </c>
      <c r="Q21" s="223">
        <f>IF(ISNUMBER(Regressions!S31),ROUND(Regressions!S31, 1), NA())</f>
        <v>75.5</v>
      </c>
      <c r="R21" s="352">
        <f>IF(ISNUMBER(Regressions!T31),ROUND(Regressions!T31, 1), NA())</f>
        <v>0</v>
      </c>
      <c r="S21" s="245">
        <f>IF(ISNUMBER(Regressions!U31),ROUND(Regressions!U31, 1), NA())</f>
        <v>24.5</v>
      </c>
    </row>
    <row xmlns:x14ac="http://schemas.microsoft.com/office/spreadsheetml/2009/9/ac" r="22" x14ac:dyDescent="0.2">
      <c r="A22" s="348" t="str">
        <f>IF(ISBLANK(Regressions!A32), " ", Regressions!A32)</f>
        <v>Costa Rica</v>
      </c>
      <c r="B22" s="349">
        <f>IF(ISBLANK(Regressions!B32), " ", Regressions!B32)</f>
        <v>2018</v>
      </c>
      <c r="C22" s="354" t="str">
        <f>IF(ISBLANK(Regressions!C32), " ", Regressions!C32)</f>
        <v>National</v>
      </c>
      <c r="D22" s="350">
        <f>IF(ISBLANK(Regressions!D32), " ", Regressions!D32)</f>
        <v>966346</v>
      </c>
      <c r="E22" s="222">
        <f>IF(ISNUMBER(Regressions!E32),ROUND(Regressions!E32, 1), NA())</f>
        <v>99.9</v>
      </c>
      <c r="F22" s="351">
        <f>IF(ISNUMBER(Regressions!F32),ROUND(Regressions!F32, 1), NA())</f>
        <v>91</v>
      </c>
      <c r="G22" s="244">
        <f>IF(ISNUMBER(Regressions!G32),ROUND(Regressions!G32, 1), NA())</f>
        <v>84.2</v>
      </c>
      <c r="H22" s="352">
        <f>IF(ISNUMBER(Regressions!H32),ROUND(Regressions!H32, 1), NA())</f>
        <v>6.8</v>
      </c>
      <c r="I22" s="245">
        <f>IF(ISNUMBER(Regressions!I32),ROUND(Regressions!I32, 1), NA())</f>
        <v>9</v>
      </c>
      <c r="J22" s="353">
        <f>IF(ISNUMBER(Regressions!K32),ROUND(Regressions!K32, 1), NA())</f>
        <v>99.9</v>
      </c>
      <c r="K22" s="351">
        <f>IF(ISNUMBER(Regressions!L32),ROUND(Regressions!L32, 1), NA())</f>
        <v>96.7</v>
      </c>
      <c r="L22" s="246">
        <f>IF(ISNUMBER(Regressions!M32),ROUND(Regressions!M32, 1), NA())</f>
        <v>77.2</v>
      </c>
      <c r="M22" s="352">
        <f>IF(ISNUMBER(Regressions!N32),ROUND(Regressions!N32, 1), NA())</f>
        <v>19.600000000000001</v>
      </c>
      <c r="N22" s="245">
        <f>IF(ISNUMBER(Regressions!O32),ROUND(Regressions!O32, 1), NA())</f>
        <v>3.3</v>
      </c>
      <c r="O22" s="353">
        <f>IF(ISNUMBER(Regressions!Q32),ROUND(Regressions!Q32, 1), NA())</f>
        <v>83.4</v>
      </c>
      <c r="P22" s="351">
        <f>IF(ISNUMBER(Regressions!R32),ROUND(Regressions!R32, 1), NA())</f>
        <v>77</v>
      </c>
      <c r="Q22" s="223">
        <f>IF(ISNUMBER(Regressions!S32),ROUND(Regressions!S32, 1), NA())</f>
        <v>77</v>
      </c>
      <c r="R22" s="352">
        <f>IF(ISNUMBER(Regressions!T32),ROUND(Regressions!T32, 1), NA())</f>
        <v>0</v>
      </c>
      <c r="S22" s="245">
        <f>IF(ISNUMBER(Regressions!U32),ROUND(Regressions!U32, 1), NA())</f>
        <v>23</v>
      </c>
    </row>
    <row xmlns:x14ac="http://schemas.microsoft.com/office/spreadsheetml/2009/9/ac" r="23" x14ac:dyDescent="0.2">
      <c r="A23" s="348" t="str">
        <f>IF(ISBLANK(Regressions!A33), " ", Regressions!A33)</f>
        <v>Costa Rica</v>
      </c>
      <c r="B23" s="349">
        <f>IF(ISBLANK(Regressions!B33), " ", Regressions!B33)</f>
        <v>2019</v>
      </c>
      <c r="C23" s="354" t="str">
        <f>IF(ISBLANK(Regressions!C33), " ", Regressions!C33)</f>
        <v>National</v>
      </c>
      <c r="D23" s="350">
        <f>IF(ISBLANK(Regressions!D33), " ", Regressions!D33)</f>
        <v>966183</v>
      </c>
      <c r="E23" s="222">
        <f>IF(ISNUMBER(Regressions!E33),ROUND(Regressions!E33, 1), NA())</f>
        <v>99.9</v>
      </c>
      <c r="F23" s="351">
        <f>IF(ISNUMBER(Regressions!F33),ROUND(Regressions!F33, 1), NA())</f>
        <v>91.1</v>
      </c>
      <c r="G23" s="244">
        <f>IF(ISNUMBER(Regressions!G33),ROUND(Regressions!G33, 1), NA())</f>
        <v>84.2</v>
      </c>
      <c r="H23" s="352">
        <f>IF(ISNUMBER(Regressions!H33),ROUND(Regressions!H33, 1), NA())</f>
        <v>6.9</v>
      </c>
      <c r="I23" s="245">
        <f>IF(ISNUMBER(Regressions!I33),ROUND(Regressions!I33, 1), NA())</f>
        <v>8.9</v>
      </c>
      <c r="J23" s="353">
        <f>IF(ISNUMBER(Regressions!K33),ROUND(Regressions!K33, 1), NA())</f>
        <v>99.9</v>
      </c>
      <c r="K23" s="351">
        <f>IF(ISNUMBER(Regressions!L33),ROUND(Regressions!L33, 1), NA())</f>
        <v>96.6</v>
      </c>
      <c r="L23" s="246">
        <f>IF(ISNUMBER(Regressions!M33),ROUND(Regressions!M33, 1), NA())</f>
        <v>79.099999999999994</v>
      </c>
      <c r="M23" s="352">
        <f>IF(ISNUMBER(Regressions!N33),ROUND(Regressions!N33, 1), NA())</f>
        <v>17.5</v>
      </c>
      <c r="N23" s="245">
        <f>IF(ISNUMBER(Regressions!O33),ROUND(Regressions!O33, 1), NA())</f>
        <v>3.4</v>
      </c>
      <c r="O23" s="353">
        <f>IF(ISNUMBER(Regressions!Q33),ROUND(Regressions!Q33, 1), NA())</f>
        <v>84.4</v>
      </c>
      <c r="P23" s="351">
        <f>IF(ISNUMBER(Regressions!R33),ROUND(Regressions!R33, 1), NA())</f>
        <v>78.5</v>
      </c>
      <c r="Q23" s="223">
        <f>IF(ISNUMBER(Regressions!S33),ROUND(Regressions!S33, 1), NA())</f>
        <v>78.5</v>
      </c>
      <c r="R23" s="352">
        <f>IF(ISNUMBER(Regressions!T33),ROUND(Regressions!T33, 1), NA())</f>
        <v>0</v>
      </c>
      <c r="S23" s="245">
        <f>IF(ISNUMBER(Regressions!U33),ROUND(Regressions!U33, 1), NA())</f>
        <v>21.5</v>
      </c>
    </row>
    <row xmlns:x14ac="http://schemas.microsoft.com/office/spreadsheetml/2009/9/ac" r="24" x14ac:dyDescent="0.2">
      <c r="A24" s="348" t="str">
        <f>IF(ISBLANK(Regressions!A34), " ", Regressions!A34)</f>
        <v>Costa Rica</v>
      </c>
      <c r="B24" s="349">
        <f>IF(ISBLANK(Regressions!B34), " ", Regressions!B34)</f>
        <v>2020</v>
      </c>
      <c r="C24" s="354" t="str">
        <f>IF(ISBLANK(Regressions!C34), " ", Regressions!C34)</f>
        <v>National</v>
      </c>
      <c r="D24" s="350">
        <f>IF(ISBLANK(Regressions!D34), " ", Regressions!D34)</f>
        <v>970016</v>
      </c>
      <c r="E24" s="222">
        <f>IF(ISNUMBER(Regressions!E34),ROUND(Regressions!E34, 1), NA())</f>
        <v>99.9</v>
      </c>
      <c r="F24" s="351">
        <f>IF(ISNUMBER(Regressions!F34),ROUND(Regressions!F34, 1), NA())</f>
        <v>91.2</v>
      </c>
      <c r="G24" s="244">
        <f>IF(ISNUMBER(Regressions!G34),ROUND(Regressions!G34, 1), NA())</f>
        <v>84.2</v>
      </c>
      <c r="H24" s="352">
        <f>IF(ISNUMBER(Regressions!H34),ROUND(Regressions!H34, 1), NA())</f>
        <v>7</v>
      </c>
      <c r="I24" s="245">
        <f>IF(ISNUMBER(Regressions!I34),ROUND(Regressions!I34, 1), NA())</f>
        <v>8.8000000000000007</v>
      </c>
      <c r="J24" s="353">
        <f>IF(ISNUMBER(Regressions!K34),ROUND(Regressions!K34, 1), NA())</f>
        <v>100</v>
      </c>
      <c r="K24" s="351">
        <f>IF(ISNUMBER(Regressions!L34),ROUND(Regressions!L34, 1), NA())</f>
        <v>96.6</v>
      </c>
      <c r="L24" s="246">
        <f>IF(ISNUMBER(Regressions!M34),ROUND(Regressions!M34, 1), NA())</f>
        <v>81.099999999999994</v>
      </c>
      <c r="M24" s="352">
        <f>IF(ISNUMBER(Regressions!N34),ROUND(Regressions!N34, 1), NA())</f>
        <v>15.5</v>
      </c>
      <c r="N24" s="245">
        <f>IF(ISNUMBER(Regressions!O34),ROUND(Regressions!O34, 1), NA())</f>
        <v>3.4</v>
      </c>
      <c r="O24" s="353">
        <f>IF(ISNUMBER(Regressions!Q34),ROUND(Regressions!Q34, 1), NA())</f>
        <v>85.5</v>
      </c>
      <c r="P24" s="351">
        <f>IF(ISNUMBER(Regressions!R34),ROUND(Regressions!R34, 1), NA())</f>
        <v>80</v>
      </c>
      <c r="Q24" s="223">
        <f>IF(ISNUMBER(Regressions!S34),ROUND(Regressions!S34, 1), NA())</f>
        <v>80</v>
      </c>
      <c r="R24" s="352">
        <f>IF(ISNUMBER(Regressions!T34),ROUND(Regressions!T34, 1), NA())</f>
        <v>0</v>
      </c>
      <c r="S24" s="245">
        <f>IF(ISNUMBER(Regressions!U34),ROUND(Regressions!U34, 1), NA())</f>
        <v>20</v>
      </c>
    </row>
    <row xmlns:x14ac="http://schemas.microsoft.com/office/spreadsheetml/2009/9/ac" r="25" x14ac:dyDescent="0.2">
      <c r="A25" s="405" t="str">
        <f>IF(ISBLANK(Regressions!A35), " ", Regressions!A35)</f>
        <v>Costa Rica</v>
      </c>
      <c r="B25" s="406">
        <f>IF(ISBLANK(Regressions!B35), " ", Regressions!B35)</f>
        <v>2021</v>
      </c>
      <c r="C25" s="407" t="str">
        <f>IF(ISBLANK(Regressions!C35), " ", Regressions!C35)</f>
        <v>National</v>
      </c>
      <c r="D25" s="408">
        <f>IF(ISBLANK(Regressions!D35), " ", Regressions!D35)</f>
        <v>970697</v>
      </c>
      <c r="E25" s="411">
        <f>IF(ISNUMBER(Regressions!E35),ROUND(Regressions!E35, 1), NA())</f>
        <v>100</v>
      </c>
      <c r="F25" s="409">
        <f>IF(ISNUMBER(Regressions!F35),ROUND(Regressions!F35, 1), NA())</f>
        <v>91.3</v>
      </c>
      <c r="G25" s="412">
        <f>IF(ISNUMBER(Regressions!G35),ROUND(Regressions!G35, 1), NA())</f>
        <v>84.2</v>
      </c>
      <c r="H25" s="410">
        <f>IF(ISNUMBER(Regressions!H35),ROUND(Regressions!H35, 1), NA())</f>
        <v>7.1</v>
      </c>
      <c r="I25" s="413">
        <f>IF(ISNUMBER(Regressions!I35),ROUND(Regressions!I35, 1), NA())</f>
        <v>8.6999999999999993</v>
      </c>
      <c r="J25" s="411">
        <f>IF(ISNUMBER(Regressions!K35),ROUND(Regressions!K35, 1), NA())</f>
        <v>100</v>
      </c>
      <c r="K25" s="409">
        <f>IF(ISNUMBER(Regressions!L35),ROUND(Regressions!L35, 1), NA())</f>
        <v>96.5</v>
      </c>
      <c r="L25" s="414">
        <f>IF(ISNUMBER(Regressions!M35),ROUND(Regressions!M35, 1), NA())</f>
        <v>83.1</v>
      </c>
      <c r="M25" s="410">
        <f>IF(ISNUMBER(Regressions!N35),ROUND(Regressions!N35, 1), NA())</f>
        <v>13.4</v>
      </c>
      <c r="N25" s="413">
        <f>IF(ISNUMBER(Regressions!O35),ROUND(Regressions!O35, 1), NA())</f>
        <v>3.5</v>
      </c>
      <c r="O25" s="411">
        <f>IF(ISNUMBER(Regressions!Q35),ROUND(Regressions!Q35, 1), NA())</f>
        <v>86.5</v>
      </c>
      <c r="P25" s="409">
        <f>IF(ISNUMBER(Regressions!R35),ROUND(Regressions!R35, 1), NA())</f>
        <v>81.5</v>
      </c>
      <c r="Q25" s="415">
        <f>IF(ISNUMBER(Regressions!S35),ROUND(Regressions!S35, 1), NA())</f>
        <v>81.5</v>
      </c>
      <c r="R25" s="410">
        <f>IF(ISNUMBER(Regressions!T35),ROUND(Regressions!T35, 1), NA())</f>
        <v>0</v>
      </c>
      <c r="S25" s="413">
        <f>IF(ISNUMBER(Regressions!U35),ROUND(Regressions!U35, 1), NA())</f>
        <v>18.5</v>
      </c>
      <c r="T25" s="404"/>
      <c r="U25" s="404"/>
      <c r="V25" s="404"/>
      <c r="W25" s="404"/>
      <c r="X25" s="404"/>
      <c r="Y25" s="404"/>
      <c r="Z25" s="404"/>
      <c r="AA25" s="404"/>
      <c r="AB25" s="404"/>
      <c r="AC25" s="404"/>
    </row>
    <row xmlns:x14ac="http://schemas.microsoft.com/office/spreadsheetml/2009/9/ac" r="26" x14ac:dyDescent="0.2">
      <c r="A26" s="348" t="str">
        <f>IF(ISBLANK(Regressions!A36), " ", Regressions!A36)</f>
        <v>Costa Rica</v>
      </c>
      <c r="B26" s="349">
        <f>IF(ISBLANK(Regressions!B36), " ", Regressions!B36)</f>
        <v>2022</v>
      </c>
      <c r="C26" s="354" t="str">
        <f>IF(ISBLANK(Regressions!C36), " ", Regressions!C36)</f>
        <v>National</v>
      </c>
      <c r="D26" s="350">
        <f>IF(ISBLANK(Regressions!D36), " ", Regressions!D36)</f>
        <v>972225</v>
      </c>
      <c r="E26" s="222">
        <f>IF(ISNUMBER(Regressions!E36),ROUND(Regressions!E36, 1), NA())</f>
        <v>100</v>
      </c>
      <c r="F26" s="351">
        <f>IF(ISNUMBER(Regressions!F36),ROUND(Regressions!F36, 1), NA())</f>
        <v>91.4</v>
      </c>
      <c r="G26" s="244">
        <f>IF(ISNUMBER(Regressions!G36),ROUND(Regressions!G36, 1), NA())</f>
        <v>84.2</v>
      </c>
      <c r="H26" s="352">
        <f>IF(ISNUMBER(Regressions!H36),ROUND(Regressions!H36, 1), NA())</f>
        <v>7.2</v>
      </c>
      <c r="I26" s="245">
        <f>IF(ISNUMBER(Regressions!I36),ROUND(Regressions!I36, 1), NA())</f>
        <v>8.6</v>
      </c>
      <c r="J26" s="353">
        <f>IF(ISNUMBER(Regressions!K36),ROUND(Regressions!K36, 1), NA())</f>
        <v>100</v>
      </c>
      <c r="K26" s="351">
        <f>IF(ISNUMBER(Regressions!L36),ROUND(Regressions!L36, 1), NA())</f>
        <v>96.5</v>
      </c>
      <c r="L26" s="246">
        <f>IF(ISNUMBER(Regressions!M36),ROUND(Regressions!M36, 1), NA())</f>
        <v>85.1</v>
      </c>
      <c r="M26" s="352">
        <f>IF(ISNUMBER(Regressions!N36),ROUND(Regressions!N36, 1), NA())</f>
        <v>11.4</v>
      </c>
      <c r="N26" s="245">
        <f>IF(ISNUMBER(Regressions!O36),ROUND(Regressions!O36, 1), NA())</f>
        <v>3.5</v>
      </c>
      <c r="O26" s="353">
        <f>IF(ISNUMBER(Regressions!Q36),ROUND(Regressions!Q36, 1), NA())</f>
        <v>87.5</v>
      </c>
      <c r="P26" s="351">
        <f>IF(ISNUMBER(Regressions!R36),ROUND(Regressions!R36, 1), NA())</f>
        <v>83</v>
      </c>
      <c r="Q26" s="223">
        <f>IF(ISNUMBER(Regressions!S36),ROUND(Regressions!S36, 1), NA())</f>
        <v>83</v>
      </c>
      <c r="R26" s="352">
        <f>IF(ISNUMBER(Regressions!T36),ROUND(Regressions!T36, 1), NA())</f>
        <v>0</v>
      </c>
      <c r="S26" s="245">
        <f>IF(ISNUMBER(Regressions!U36),ROUND(Regressions!U36, 1), NA())</f>
        <v>17</v>
      </c>
    </row>
    <row xmlns:x14ac="http://schemas.microsoft.com/office/spreadsheetml/2009/9/ac" r="27" x14ac:dyDescent="0.2">
      <c r="A27" s="355" t="str">
        <f>IF(ISBLANK(Regressions!A37), " ", Regressions!A37)</f>
        <v>Costa Rica</v>
      </c>
      <c r="B27" s="356">
        <f>IF(ISBLANK(Regressions!B37), " ", Regressions!B37)</f>
        <v>2023</v>
      </c>
      <c r="C27" s="357" t="str">
        <f>IF(ISBLANK(Regressions!C37), " ", Regressions!C37)</f>
        <v>National</v>
      </c>
      <c r="D27" s="358">
        <f>IF(ISBLANK(Regressions!D37), " ", Regressions!D37)</f>
        <v>938591</v>
      </c>
      <c r="E27" s="359">
        <f>IF(ISNUMBER(Regressions!E37),ROUND(Regressions!E37, 1), NA())</f>
        <v>100</v>
      </c>
      <c r="F27" s="360">
        <f>IF(ISNUMBER(Regressions!F37),ROUND(Regressions!F37, 1), NA())</f>
        <v>91.5</v>
      </c>
      <c r="G27" s="361">
        <f>IF(ISNUMBER(Regressions!G37),ROUND(Regressions!G37, 1), NA())</f>
        <v>84.2</v>
      </c>
      <c r="H27" s="362">
        <f>IF(ISNUMBER(Regressions!H37),ROUND(Regressions!H37, 1), NA())</f>
        <v>7.3</v>
      </c>
      <c r="I27" s="363">
        <f>IF(ISNUMBER(Regressions!I37),ROUND(Regressions!I37, 1), NA())</f>
        <v>8.5</v>
      </c>
      <c r="J27" s="364">
        <f>IF(ISNUMBER(Regressions!K37),ROUND(Regressions!K37, 1), NA())</f>
        <v>100</v>
      </c>
      <c r="K27" s="360">
        <f>IF(ISNUMBER(Regressions!L37),ROUND(Regressions!L37, 1), NA())</f>
        <v>96.4</v>
      </c>
      <c r="L27" s="365">
        <f>IF(ISNUMBER(Regressions!M37),ROUND(Regressions!M37, 1), NA())</f>
        <v>85.1</v>
      </c>
      <c r="M27" s="362">
        <f>IF(ISNUMBER(Regressions!N37),ROUND(Regressions!N37, 1), NA())</f>
        <v>11.3</v>
      </c>
      <c r="N27" s="363">
        <f>IF(ISNUMBER(Regressions!O37),ROUND(Regressions!O37, 1), NA())</f>
        <v>3.6</v>
      </c>
      <c r="O27" s="364">
        <f>IF(ISNUMBER(Regressions!Q37),ROUND(Regressions!Q37, 1), NA())</f>
        <v>87.5</v>
      </c>
      <c r="P27" s="360">
        <f>IF(ISNUMBER(Regressions!R37),ROUND(Regressions!R37, 1), NA())</f>
        <v>83</v>
      </c>
      <c r="Q27" s="366">
        <f>IF(ISNUMBER(Regressions!S37),ROUND(Regressions!S37, 1), NA())</f>
        <v>83</v>
      </c>
      <c r="R27" s="362">
        <f>IF(ISNUMBER(Regressions!T37),ROUND(Regressions!T37, 1), NA())</f>
        <v>0</v>
      </c>
      <c r="S27" s="363">
        <f>IF(ISNUMBER(Regressions!U37),ROUND(Regressions!U37, 1), NA())</f>
        <v>17</v>
      </c>
    </row>
    <row xmlns:x14ac="http://schemas.microsoft.com/office/spreadsheetml/2009/9/ac" r="28" hidden="true" x14ac:dyDescent="0.2">
      <c r="A28" s="348" t="str">
        <f>IF(ISBLANK(Regressions!A38), " ", Regressions!A38)</f>
        <v>Costa Rica</v>
      </c>
      <c r="B28" s="349">
        <f>IF(ISBLANK(Regressions!B38), " ", Regressions!B38)</f>
        <v>2024</v>
      </c>
      <c r="C28" s="354" t="str">
        <f>IF(ISBLANK(Regressions!C38), " ", Regressions!C38)</f>
        <v>National</v>
      </c>
      <c r="D28" s="350" t="str">
        <f>IF(ISBLANK(Regressions!D38), " ", Regressions!D38)</f>
        <v> </v>
      </c>
      <c r="E28" s="222" t="e">
        <f>IF(ISNUMBER(Regressions!E38),ROUND(Regressions!E38, 1), NA())</f>
        <v>#N/A</v>
      </c>
      <c r="F28" s="351" t="e">
        <f>IF(ISNUMBER(Regressions!F38),ROUND(Regressions!F38, 1), NA())</f>
        <v>#N/A</v>
      </c>
      <c r="G28" s="244" t="e">
        <f>IF(ISNUMBER(Regressions!G38),ROUND(Regressions!G38, 1), NA())</f>
        <v>#N/A</v>
      </c>
      <c r="H28" s="352" t="e">
        <f>IF(ISNUMBER(Regressions!H38),ROUND(Regressions!H38, 1), NA())</f>
        <v>#N/A</v>
      </c>
      <c r="I28" s="245" t="e">
        <f>IF(ISNUMBER(Regressions!I38),ROUND(Regressions!I38, 1), NA())</f>
        <v>#N/A</v>
      </c>
      <c r="J28" s="353" t="e">
        <f>IF(ISNUMBER(Regressions!K38),ROUND(Regressions!K38, 1), NA())</f>
        <v>#N/A</v>
      </c>
      <c r="K28" s="351" t="e">
        <f>IF(ISNUMBER(Regressions!L38),ROUND(Regressions!L38, 1), NA())</f>
        <v>#N/A</v>
      </c>
      <c r="L28" s="246" t="e">
        <f>IF(ISNUMBER(Regressions!M38),ROUND(Regressions!M38, 1), NA())</f>
        <v>#N/A</v>
      </c>
      <c r="M28" s="352" t="e">
        <f>IF(ISNUMBER(Regressions!N38),ROUND(Regressions!N38, 1), NA())</f>
        <v>#N/A</v>
      </c>
      <c r="N28" s="245" t="e">
        <f>IF(ISNUMBER(Regressions!O38),ROUND(Regressions!O38, 1), NA())</f>
        <v>#N/A</v>
      </c>
      <c r="O28" s="353" t="e">
        <f>IF(ISNUMBER(Regressions!Q38),ROUND(Regressions!Q38, 1), NA())</f>
        <v>#N/A</v>
      </c>
      <c r="P28" s="351" t="e">
        <f>IF(ISNUMBER(Regressions!R38),ROUND(Regressions!R38, 1), NA())</f>
        <v>#N/A</v>
      </c>
      <c r="Q28" s="223" t="e">
        <f>IF(ISNUMBER(Regressions!S38),ROUND(Regressions!S38, 1), NA())</f>
        <v>#N/A</v>
      </c>
      <c r="R28" s="352" t="e">
        <f>IF(ISNUMBER(Regressions!T38),ROUND(Regressions!T38, 1), NA())</f>
        <v>#N/A</v>
      </c>
      <c r="S28" s="245" t="e">
        <f>IF(ISNUMBER(Regressions!U38),ROUND(Regressions!U38, 1), NA())</f>
        <v>#N/A</v>
      </c>
    </row>
    <row xmlns:x14ac="http://schemas.microsoft.com/office/spreadsheetml/2009/9/ac" r="29" hidden="true" x14ac:dyDescent="0.2">
      <c r="A29" s="348" t="str">
        <f>IF(ISBLANK(Regressions!A39), " ", Regressions!A39)</f>
        <v>Costa Rica</v>
      </c>
      <c r="B29" s="349">
        <f>IF(ISBLANK(Regressions!B39), " ", Regressions!B39)</f>
        <v>2025</v>
      </c>
      <c r="C29" s="354" t="str">
        <f>IF(ISBLANK(Regressions!C39), " ", Regressions!C39)</f>
        <v>National</v>
      </c>
      <c r="D29" s="350" t="str">
        <f>IF(ISBLANK(Regressions!D39), " ", Regressions!D39)</f>
        <v> </v>
      </c>
      <c r="E29" s="222" t="e">
        <f>IF(ISNUMBER(Regressions!E39),ROUND(Regressions!E39, 1), NA())</f>
        <v>#N/A</v>
      </c>
      <c r="F29" s="351" t="e">
        <f>IF(ISNUMBER(Regressions!F39),ROUND(Regressions!F39, 1), NA())</f>
        <v>#N/A</v>
      </c>
      <c r="G29" s="244" t="e">
        <f>IF(ISNUMBER(Regressions!G39),ROUND(Regressions!G39, 1), NA())</f>
        <v>#N/A</v>
      </c>
      <c r="H29" s="352" t="e">
        <f>IF(ISNUMBER(Regressions!H39),ROUND(Regressions!H39, 1), NA())</f>
        <v>#N/A</v>
      </c>
      <c r="I29" s="245" t="e">
        <f>IF(ISNUMBER(Regressions!I39),ROUND(Regressions!I39, 1), NA())</f>
        <v>#N/A</v>
      </c>
      <c r="J29" s="353" t="e">
        <f>IF(ISNUMBER(Regressions!K39),ROUND(Regressions!K39, 1), NA())</f>
        <v>#N/A</v>
      </c>
      <c r="K29" s="351" t="e">
        <f>IF(ISNUMBER(Regressions!L39),ROUND(Regressions!L39, 1), NA())</f>
        <v>#N/A</v>
      </c>
      <c r="L29" s="246" t="e">
        <f>IF(ISNUMBER(Regressions!M39),ROUND(Regressions!M39, 1), NA())</f>
        <v>#N/A</v>
      </c>
      <c r="M29" s="352" t="e">
        <f>IF(ISNUMBER(Regressions!N39),ROUND(Regressions!N39, 1), NA())</f>
        <v>#N/A</v>
      </c>
      <c r="N29" s="245" t="e">
        <f>IF(ISNUMBER(Regressions!O39),ROUND(Regressions!O39, 1), NA())</f>
        <v>#N/A</v>
      </c>
      <c r="O29" s="353" t="e">
        <f>IF(ISNUMBER(Regressions!Q39),ROUND(Regressions!Q39, 1), NA())</f>
        <v>#N/A</v>
      </c>
      <c r="P29" s="351" t="e">
        <f>IF(ISNUMBER(Regressions!R39),ROUND(Regressions!R39, 1), NA())</f>
        <v>#N/A</v>
      </c>
      <c r="Q29" s="223" t="e">
        <f>IF(ISNUMBER(Regressions!S39),ROUND(Regressions!S39, 1), NA())</f>
        <v>#N/A</v>
      </c>
      <c r="R29" s="352" t="e">
        <f>IF(ISNUMBER(Regressions!T39),ROUND(Regressions!T39, 1), NA())</f>
        <v>#N/A</v>
      </c>
      <c r="S29" s="245" t="e">
        <f>IF(ISNUMBER(Regressions!U39),ROUND(Regressions!U39, 1), NA())</f>
        <v>#N/A</v>
      </c>
    </row>
    <row xmlns:x14ac="http://schemas.microsoft.com/office/spreadsheetml/2009/9/ac" r="30" hidden="true" x14ac:dyDescent="0.2">
      <c r="A30" s="348" t="str">
        <f>IF(ISBLANK(Regressions!A40), " ", Regressions!A40)</f>
        <v>Costa Rica</v>
      </c>
      <c r="B30" s="349">
        <f>IF(ISBLANK(Regressions!B40), " ", Regressions!B40)</f>
        <v>2026</v>
      </c>
      <c r="C30" s="354" t="str">
        <f>IF(ISBLANK(Regressions!C40), " ", Regressions!C40)</f>
        <v>National</v>
      </c>
      <c r="D30" s="350" t="str">
        <f>IF(ISBLANK(Regressions!D40), " ", Regressions!D40)</f>
        <v> </v>
      </c>
      <c r="E30" s="222" t="e">
        <f>IF(ISNUMBER(Regressions!E40),ROUND(Regressions!E40, 1), NA())</f>
        <v>#N/A</v>
      </c>
      <c r="F30" s="351" t="e">
        <f>IF(ISNUMBER(Regressions!F40),ROUND(Regressions!F40, 1), NA())</f>
        <v>#N/A</v>
      </c>
      <c r="G30" s="244" t="e">
        <f>IF(ISNUMBER(Regressions!G40),ROUND(Regressions!G40, 1), NA())</f>
        <v>#N/A</v>
      </c>
      <c r="H30" s="352" t="e">
        <f>IF(ISNUMBER(Regressions!H40),ROUND(Regressions!H40, 1), NA())</f>
        <v>#N/A</v>
      </c>
      <c r="I30" s="245" t="e">
        <f>IF(ISNUMBER(Regressions!I40),ROUND(Regressions!I40, 1), NA())</f>
        <v>#N/A</v>
      </c>
      <c r="J30" s="353" t="e">
        <f>IF(ISNUMBER(Regressions!K40),ROUND(Regressions!K40, 1), NA())</f>
        <v>#N/A</v>
      </c>
      <c r="K30" s="351" t="e">
        <f>IF(ISNUMBER(Regressions!L40),ROUND(Regressions!L40, 1), NA())</f>
        <v>#N/A</v>
      </c>
      <c r="L30" s="246" t="e">
        <f>IF(ISNUMBER(Regressions!M40),ROUND(Regressions!M40, 1), NA())</f>
        <v>#N/A</v>
      </c>
      <c r="M30" s="352" t="e">
        <f>IF(ISNUMBER(Regressions!N40),ROUND(Regressions!N40, 1), NA())</f>
        <v>#N/A</v>
      </c>
      <c r="N30" s="245" t="e">
        <f>IF(ISNUMBER(Regressions!O40),ROUND(Regressions!O40, 1), NA())</f>
        <v>#N/A</v>
      </c>
      <c r="O30" s="353" t="e">
        <f>IF(ISNUMBER(Regressions!Q40),ROUND(Regressions!Q40, 1), NA())</f>
        <v>#N/A</v>
      </c>
      <c r="P30" s="351" t="e">
        <f>IF(ISNUMBER(Regressions!R40),ROUND(Regressions!R40, 1), NA())</f>
        <v>#N/A</v>
      </c>
      <c r="Q30" s="223" t="e">
        <f>IF(ISNUMBER(Regressions!S40),ROUND(Regressions!S40, 1), NA())</f>
        <v>#N/A</v>
      </c>
      <c r="R30" s="352" t="e">
        <f>IF(ISNUMBER(Regressions!T40),ROUND(Regressions!T40, 1), NA())</f>
        <v>#N/A</v>
      </c>
      <c r="S30" s="245" t="e">
        <f>IF(ISNUMBER(Regressions!U40),ROUND(Regressions!U40, 1), NA())</f>
        <v>#N/A</v>
      </c>
    </row>
    <row xmlns:x14ac="http://schemas.microsoft.com/office/spreadsheetml/2009/9/ac" r="31" hidden="true" x14ac:dyDescent="0.2">
      <c r="A31" s="348" t="str">
        <f>IF(ISBLANK(Regressions!A41), " ", Regressions!A41)</f>
        <v>Costa Rica</v>
      </c>
      <c r="B31" s="349">
        <f>IF(ISBLANK(Regressions!B41), " ", Regressions!B41)</f>
        <v>2027</v>
      </c>
      <c r="C31" s="354" t="str">
        <f>IF(ISBLANK(Regressions!C41), " ", Regressions!C41)</f>
        <v>National</v>
      </c>
      <c r="D31" s="350" t="str">
        <f>IF(ISBLANK(Regressions!D41), " ", Regressions!D41)</f>
        <v> </v>
      </c>
      <c r="E31" s="222" t="e">
        <f>IF(ISNUMBER(Regressions!E41),ROUND(Regressions!E41, 1), NA())</f>
        <v>#N/A</v>
      </c>
      <c r="F31" s="351" t="e">
        <f>IF(ISNUMBER(Regressions!F41),ROUND(Regressions!F41, 1), NA())</f>
        <v>#N/A</v>
      </c>
      <c r="G31" s="244" t="e">
        <f>IF(ISNUMBER(Regressions!G41),ROUND(Regressions!G41, 1), NA())</f>
        <v>#N/A</v>
      </c>
      <c r="H31" s="352" t="e">
        <f>IF(ISNUMBER(Regressions!H41),ROUND(Regressions!H41, 1), NA())</f>
        <v>#N/A</v>
      </c>
      <c r="I31" s="245" t="e">
        <f>IF(ISNUMBER(Regressions!I41),ROUND(Regressions!I41, 1), NA())</f>
        <v>#N/A</v>
      </c>
      <c r="J31" s="353" t="e">
        <f>IF(ISNUMBER(Regressions!K41),ROUND(Regressions!K41, 1), NA())</f>
        <v>#N/A</v>
      </c>
      <c r="K31" s="351" t="e">
        <f>IF(ISNUMBER(Regressions!L41),ROUND(Regressions!L41, 1), NA())</f>
        <v>#N/A</v>
      </c>
      <c r="L31" s="246" t="e">
        <f>IF(ISNUMBER(Regressions!M41),ROUND(Regressions!M41, 1), NA())</f>
        <v>#N/A</v>
      </c>
      <c r="M31" s="352" t="e">
        <f>IF(ISNUMBER(Regressions!N41),ROUND(Regressions!N41, 1), NA())</f>
        <v>#N/A</v>
      </c>
      <c r="N31" s="245" t="e">
        <f>IF(ISNUMBER(Regressions!O41),ROUND(Regressions!O41, 1), NA())</f>
        <v>#N/A</v>
      </c>
      <c r="O31" s="353" t="e">
        <f>IF(ISNUMBER(Regressions!Q41),ROUND(Regressions!Q41, 1), NA())</f>
        <v>#N/A</v>
      </c>
      <c r="P31" s="351" t="e">
        <f>IF(ISNUMBER(Regressions!R41),ROUND(Regressions!R41, 1), NA())</f>
        <v>#N/A</v>
      </c>
      <c r="Q31" s="223" t="e">
        <f>IF(ISNUMBER(Regressions!S41),ROUND(Regressions!S41, 1), NA())</f>
        <v>#N/A</v>
      </c>
      <c r="R31" s="352" t="e">
        <f>IF(ISNUMBER(Regressions!T41),ROUND(Regressions!T41, 1), NA())</f>
        <v>#N/A</v>
      </c>
      <c r="S31" s="245" t="e">
        <f>IF(ISNUMBER(Regressions!U41),ROUND(Regressions!U41, 1), NA())</f>
        <v>#N/A</v>
      </c>
    </row>
    <row xmlns:x14ac="http://schemas.microsoft.com/office/spreadsheetml/2009/9/ac" r="32" hidden="true" x14ac:dyDescent="0.2">
      <c r="A32" s="348" t="str">
        <f>IF(ISBLANK(Regressions!A42), " ", Regressions!A42)</f>
        <v>Costa Rica</v>
      </c>
      <c r="B32" s="349">
        <f>IF(ISBLANK(Regressions!B42), " ", Regressions!B42)</f>
        <v>2028</v>
      </c>
      <c r="C32" s="354" t="str">
        <f>IF(ISBLANK(Regressions!C42), " ", Regressions!C42)</f>
        <v>National</v>
      </c>
      <c r="D32" s="350" t="str">
        <f>IF(ISBLANK(Regressions!D42), " ", Regressions!D42)</f>
        <v> </v>
      </c>
      <c r="E32" s="222" t="e">
        <f>IF(ISNUMBER(Regressions!E42),ROUND(Regressions!E42, 1), NA())</f>
        <v>#N/A</v>
      </c>
      <c r="F32" s="351" t="e">
        <f>IF(ISNUMBER(Regressions!F42),ROUND(Regressions!F42, 1), NA())</f>
        <v>#N/A</v>
      </c>
      <c r="G32" s="244" t="e">
        <f>IF(ISNUMBER(Regressions!G42),ROUND(Regressions!G42, 1), NA())</f>
        <v>#N/A</v>
      </c>
      <c r="H32" s="352" t="e">
        <f>IF(ISNUMBER(Regressions!H42),ROUND(Regressions!H42, 1), NA())</f>
        <v>#N/A</v>
      </c>
      <c r="I32" s="245" t="e">
        <f>IF(ISNUMBER(Regressions!I42),ROUND(Regressions!I42, 1), NA())</f>
        <v>#N/A</v>
      </c>
      <c r="J32" s="353" t="e">
        <f>IF(ISNUMBER(Regressions!K42),ROUND(Regressions!K42, 1), NA())</f>
        <v>#N/A</v>
      </c>
      <c r="K32" s="351" t="e">
        <f>IF(ISNUMBER(Regressions!L42),ROUND(Regressions!L42, 1), NA())</f>
        <v>#N/A</v>
      </c>
      <c r="L32" s="246" t="e">
        <f>IF(ISNUMBER(Regressions!M42),ROUND(Regressions!M42, 1), NA())</f>
        <v>#N/A</v>
      </c>
      <c r="M32" s="352" t="e">
        <f>IF(ISNUMBER(Regressions!N42),ROUND(Regressions!N42, 1), NA())</f>
        <v>#N/A</v>
      </c>
      <c r="N32" s="245" t="e">
        <f>IF(ISNUMBER(Regressions!O42),ROUND(Regressions!O42, 1), NA())</f>
        <v>#N/A</v>
      </c>
      <c r="O32" s="353" t="e">
        <f>IF(ISNUMBER(Regressions!Q42),ROUND(Regressions!Q42, 1), NA())</f>
        <v>#N/A</v>
      </c>
      <c r="P32" s="351" t="e">
        <f>IF(ISNUMBER(Regressions!R42),ROUND(Regressions!R42, 1), NA())</f>
        <v>#N/A</v>
      </c>
      <c r="Q32" s="223" t="e">
        <f>IF(ISNUMBER(Regressions!S42),ROUND(Regressions!S42, 1), NA())</f>
        <v>#N/A</v>
      </c>
      <c r="R32" s="352" t="e">
        <f>IF(ISNUMBER(Regressions!T42),ROUND(Regressions!T42, 1), NA())</f>
        <v>#N/A</v>
      </c>
      <c r="S32" s="245" t="e">
        <f>IF(ISNUMBER(Regressions!U42),ROUND(Regressions!U42, 1), NA())</f>
        <v>#N/A</v>
      </c>
    </row>
    <row xmlns:x14ac="http://schemas.microsoft.com/office/spreadsheetml/2009/9/ac" r="33" hidden="true" x14ac:dyDescent="0.2">
      <c r="A33" s="348" t="str">
        <f>IF(ISBLANK(Regressions!A43), " ", Regressions!A43)</f>
        <v>Costa Rica</v>
      </c>
      <c r="B33" s="349">
        <f>IF(ISBLANK(Regressions!B43), " ", Regressions!B43)</f>
        <v>2029</v>
      </c>
      <c r="C33" s="354" t="str">
        <f>IF(ISBLANK(Regressions!C43), " ", Regressions!C43)</f>
        <v>National</v>
      </c>
      <c r="D33" s="350" t="str">
        <f>IF(ISBLANK(Regressions!D43), " ", Regressions!D43)</f>
        <v> </v>
      </c>
      <c r="E33" s="222" t="e">
        <f>IF(ISNUMBER(Regressions!E43),ROUND(Regressions!E43, 1), NA())</f>
        <v>#N/A</v>
      </c>
      <c r="F33" s="351" t="e">
        <f>IF(ISNUMBER(Regressions!F43),ROUND(Regressions!F43, 1), NA())</f>
        <v>#N/A</v>
      </c>
      <c r="G33" s="244" t="e">
        <f>IF(ISNUMBER(Regressions!G43),ROUND(Regressions!G43, 1), NA())</f>
        <v>#N/A</v>
      </c>
      <c r="H33" s="352" t="e">
        <f>IF(ISNUMBER(Regressions!H43),ROUND(Regressions!H43, 1), NA())</f>
        <v>#N/A</v>
      </c>
      <c r="I33" s="245" t="e">
        <f>IF(ISNUMBER(Regressions!I43),ROUND(Regressions!I43, 1), NA())</f>
        <v>#N/A</v>
      </c>
      <c r="J33" s="353" t="e">
        <f>IF(ISNUMBER(Regressions!K43),ROUND(Regressions!K43, 1), NA())</f>
        <v>#N/A</v>
      </c>
      <c r="K33" s="351" t="e">
        <f>IF(ISNUMBER(Regressions!L43),ROUND(Regressions!L43, 1), NA())</f>
        <v>#N/A</v>
      </c>
      <c r="L33" s="246" t="e">
        <f>IF(ISNUMBER(Regressions!M43),ROUND(Regressions!M43, 1), NA())</f>
        <v>#N/A</v>
      </c>
      <c r="M33" s="352" t="e">
        <f>IF(ISNUMBER(Regressions!N43),ROUND(Regressions!N43, 1), NA())</f>
        <v>#N/A</v>
      </c>
      <c r="N33" s="245" t="e">
        <f>IF(ISNUMBER(Regressions!O43),ROUND(Regressions!O43, 1), NA())</f>
        <v>#N/A</v>
      </c>
      <c r="O33" s="353" t="e">
        <f>IF(ISNUMBER(Regressions!Q43),ROUND(Regressions!Q43, 1), NA())</f>
        <v>#N/A</v>
      </c>
      <c r="P33" s="351" t="e">
        <f>IF(ISNUMBER(Regressions!R43),ROUND(Regressions!R43, 1), NA())</f>
        <v>#N/A</v>
      </c>
      <c r="Q33" s="223" t="e">
        <f>IF(ISNUMBER(Regressions!S43),ROUND(Regressions!S43, 1), NA())</f>
        <v>#N/A</v>
      </c>
      <c r="R33" s="352" t="e">
        <f>IF(ISNUMBER(Regressions!T43),ROUND(Regressions!T43, 1), NA())</f>
        <v>#N/A</v>
      </c>
      <c r="S33" s="245" t="e">
        <f>IF(ISNUMBER(Regressions!U43),ROUND(Regressions!U43, 1), NA())</f>
        <v>#N/A</v>
      </c>
    </row>
    <row xmlns:x14ac="http://schemas.microsoft.com/office/spreadsheetml/2009/9/ac" r="34" hidden="true" x14ac:dyDescent="0.2">
      <c r="A34" s="348" t="str">
        <f>IF(ISBLANK(Regressions!A44), " ", Regressions!A44)</f>
        <v>Costa Rica</v>
      </c>
      <c r="B34" s="349">
        <f>IF(ISBLANK(Regressions!B44), " ", Regressions!B44)</f>
        <v>2030</v>
      </c>
      <c r="C34" s="354" t="str">
        <f>IF(ISBLANK(Regressions!C44), " ", Regressions!C44)</f>
        <v>National</v>
      </c>
      <c r="D34" s="350" t="str">
        <f>IF(ISBLANK(Regressions!D44), " ", Regressions!D44)</f>
        <v> </v>
      </c>
      <c r="E34" s="222" t="e">
        <f>IF(ISNUMBER(Regressions!E44),ROUND(Regressions!E44, 1), NA())</f>
        <v>#N/A</v>
      </c>
      <c r="F34" s="351" t="e">
        <f>IF(ISNUMBER(Regressions!F44),ROUND(Regressions!F44, 1), NA())</f>
        <v>#N/A</v>
      </c>
      <c r="G34" s="244" t="e">
        <f>IF(ISNUMBER(Regressions!G44),ROUND(Regressions!G44, 1), NA())</f>
        <v>#N/A</v>
      </c>
      <c r="H34" s="352" t="e">
        <f>IF(ISNUMBER(Regressions!H44),ROUND(Regressions!H44, 1), NA())</f>
        <v>#N/A</v>
      </c>
      <c r="I34" s="245" t="e">
        <f>IF(ISNUMBER(Regressions!I44),ROUND(Regressions!I44, 1), NA())</f>
        <v>#N/A</v>
      </c>
      <c r="J34" s="353" t="e">
        <f>IF(ISNUMBER(Regressions!K44),ROUND(Regressions!K44, 1), NA())</f>
        <v>#N/A</v>
      </c>
      <c r="K34" s="351" t="e">
        <f>IF(ISNUMBER(Regressions!L44),ROUND(Regressions!L44, 1), NA())</f>
        <v>#N/A</v>
      </c>
      <c r="L34" s="246" t="e">
        <f>IF(ISNUMBER(Regressions!M44),ROUND(Regressions!M44, 1), NA())</f>
        <v>#N/A</v>
      </c>
      <c r="M34" s="352" t="e">
        <f>IF(ISNUMBER(Regressions!N44),ROUND(Regressions!N44, 1), NA())</f>
        <v>#N/A</v>
      </c>
      <c r="N34" s="245" t="e">
        <f>IF(ISNUMBER(Regressions!O44),ROUND(Regressions!O44, 1), NA())</f>
        <v>#N/A</v>
      </c>
      <c r="O34" s="353" t="e">
        <f>IF(ISNUMBER(Regressions!Q44),ROUND(Regressions!Q44, 1), NA())</f>
        <v>#N/A</v>
      </c>
      <c r="P34" s="351" t="e">
        <f>IF(ISNUMBER(Regressions!R44),ROUND(Regressions!R44, 1), NA())</f>
        <v>#N/A</v>
      </c>
      <c r="Q34" s="223" t="e">
        <f>IF(ISNUMBER(Regressions!S44),ROUND(Regressions!S44, 1), NA())</f>
        <v>#N/A</v>
      </c>
      <c r="R34" s="352" t="e">
        <f>IF(ISNUMBER(Regressions!T44),ROUND(Regressions!T44, 1), NA())</f>
        <v>#N/A</v>
      </c>
      <c r="S34" s="245" t="e">
        <f>IF(ISNUMBER(Regressions!U44),ROUND(Regressions!U44, 1), NA())</f>
        <v>#N/A</v>
      </c>
    </row>
    <row xmlns:x14ac="http://schemas.microsoft.com/office/spreadsheetml/2009/9/ac" r="35" x14ac:dyDescent="0.2">
      <c r="A35" s="348" t="str">
        <f>IF(ISBLANK(Regressions!A45), " ", Regressions!A45)</f>
        <v>Costa Rica</v>
      </c>
      <c r="B35" s="349">
        <f>IF(ISBLANK(Regressions!B45), " ", Regressions!B45)</f>
        <v>2000</v>
      </c>
      <c r="C35" s="354" t="str">
        <f>IF(ISBLANK(Regressions!C45), " ", Regressions!C45)</f>
        <v>Urban</v>
      </c>
      <c r="D35" s="350">
        <f>IF(ISBLANK(Regressions!D45), " ", Regressions!D45)</f>
        <v>638610.74762825004</v>
      </c>
      <c r="E35" s="222">
        <f>IF(ISNUMBER(Regressions!E45),ROUND(Regressions!E45, 1), NA())</f>
        <v>99.5</v>
      </c>
      <c r="F35" s="351">
        <f>IF(ISNUMBER(Regressions!F45),ROUND(Regressions!F45, 1), NA())</f>
        <v>93.9</v>
      </c>
      <c r="G35" s="244" t="e">
        <f>IF(ISNUMBER(Regressions!G45),ROUND(Regressions!G45, 1), NA())</f>
        <v>#N/A</v>
      </c>
      <c r="H35" s="352" t="e">
        <f>IF(ISNUMBER(Regressions!H45),ROUND(Regressions!H45, 1), NA())</f>
        <v>#N/A</v>
      </c>
      <c r="I35" s="245">
        <f>IF(ISNUMBER(Regressions!I45),ROUND(Regressions!I45, 1), NA())</f>
        <v>6.1</v>
      </c>
      <c r="J35" s="353">
        <f>IF(ISNUMBER(Regressions!K45),ROUND(Regressions!K45, 1), NA())</f>
        <v>99.6</v>
      </c>
      <c r="K35" s="351" t="e">
        <f>IF(ISNUMBER(Regressions!L45),ROUND(Regressions!L45, 1), NA())</f>
        <v>#N/A</v>
      </c>
      <c r="L35" s="246" t="e">
        <f>IF(ISNUMBER(Regressions!M45),ROUND(Regressions!M45, 1), NA())</f>
        <v>#N/A</v>
      </c>
      <c r="M35" s="352" t="e">
        <f>IF(ISNUMBER(Regressions!N45),ROUND(Regressions!N45, 1), NA())</f>
        <v>#N/A</v>
      </c>
      <c r="N35" s="245" t="e">
        <f>IF(ISNUMBER(Regressions!O45),ROUND(Regressions!O45, 1), NA())</f>
        <v>#N/A</v>
      </c>
      <c r="O35" s="353" t="e">
        <f>IF(ISNUMBER(Regressions!Q45),ROUND(Regressions!Q45, 1), NA())</f>
        <v>#N/A</v>
      </c>
      <c r="P35" s="351" t="e">
        <f>IF(ISNUMBER(Regressions!R45),ROUND(Regressions!R45, 1), NA())</f>
        <v>#N/A</v>
      </c>
      <c r="Q35" s="223" t="e">
        <f>IF(ISNUMBER(Regressions!S45),ROUND(Regressions!S45, 1), NA())</f>
        <v>#N/A</v>
      </c>
      <c r="R35" s="352" t="e">
        <f>IF(ISNUMBER(Regressions!T45),ROUND(Regressions!T45, 1), NA())</f>
        <v>#N/A</v>
      </c>
      <c r="S35" s="245" t="e">
        <f>IF(ISNUMBER(Regressions!U45),ROUND(Regressions!U45, 1), NA())</f>
        <v>#N/A</v>
      </c>
    </row>
    <row xmlns:x14ac="http://schemas.microsoft.com/office/spreadsheetml/2009/9/ac" r="36" x14ac:dyDescent="0.2">
      <c r="A36" s="348" t="str">
        <f>IF(ISBLANK(Regressions!A46), " ", Regressions!A46)</f>
        <v>Costa Rica</v>
      </c>
      <c r="B36" s="349">
        <f>IF(ISBLANK(Regressions!B46), " ", Regressions!B46)</f>
        <v>2001</v>
      </c>
      <c r="C36" s="354" t="str">
        <f>IF(ISBLANK(Regressions!C46), " ", Regressions!C46)</f>
        <v>Urban</v>
      </c>
      <c r="D36" s="350">
        <f>IF(ISBLANK(Regressions!D46), " ", Regressions!D46)</f>
        <v>657576.7426390457</v>
      </c>
      <c r="E36" s="222">
        <f>IF(ISNUMBER(Regressions!E46),ROUND(Regressions!E46, 1), NA())</f>
        <v>99.5</v>
      </c>
      <c r="F36" s="351">
        <f>IF(ISNUMBER(Regressions!F46),ROUND(Regressions!F46, 1), NA())</f>
        <v>93.9</v>
      </c>
      <c r="G36" s="244" t="e">
        <f>IF(ISNUMBER(Regressions!G46),ROUND(Regressions!G46, 1), NA())</f>
        <v>#N/A</v>
      </c>
      <c r="H36" s="352" t="e">
        <f>IF(ISNUMBER(Regressions!H46),ROUND(Regressions!H46, 1), NA())</f>
        <v>#N/A</v>
      </c>
      <c r="I36" s="245">
        <f>IF(ISNUMBER(Regressions!I46),ROUND(Regressions!I46, 1), NA())</f>
        <v>6.1</v>
      </c>
      <c r="J36" s="353">
        <f>IF(ISNUMBER(Regressions!K46),ROUND(Regressions!K46, 1), NA())</f>
        <v>99.6</v>
      </c>
      <c r="K36" s="351" t="e">
        <f>IF(ISNUMBER(Regressions!L46),ROUND(Regressions!L46, 1), NA())</f>
        <v>#N/A</v>
      </c>
      <c r="L36" s="246" t="e">
        <f>IF(ISNUMBER(Regressions!M46),ROUND(Regressions!M46, 1), NA())</f>
        <v>#N/A</v>
      </c>
      <c r="M36" s="352" t="e">
        <f>IF(ISNUMBER(Regressions!N46),ROUND(Regressions!N46, 1), NA())</f>
        <v>#N/A</v>
      </c>
      <c r="N36" s="245" t="e">
        <f>IF(ISNUMBER(Regressions!O46),ROUND(Regressions!O46, 1), NA())</f>
        <v>#N/A</v>
      </c>
      <c r="O36" s="353" t="e">
        <f>IF(ISNUMBER(Regressions!Q46),ROUND(Regressions!Q46, 1), NA())</f>
        <v>#N/A</v>
      </c>
      <c r="P36" s="351" t="e">
        <f>IF(ISNUMBER(Regressions!R46),ROUND(Regressions!R46, 1), NA())</f>
        <v>#N/A</v>
      </c>
      <c r="Q36" s="223" t="e">
        <f>IF(ISNUMBER(Regressions!S46),ROUND(Regressions!S46, 1), NA())</f>
        <v>#N/A</v>
      </c>
      <c r="R36" s="352" t="e">
        <f>IF(ISNUMBER(Regressions!T46),ROUND(Regressions!T46, 1), NA())</f>
        <v>#N/A</v>
      </c>
      <c r="S36" s="245" t="e">
        <f>IF(ISNUMBER(Regressions!U46),ROUND(Regressions!U46, 1), NA())</f>
        <v>#N/A</v>
      </c>
    </row>
    <row xmlns:x14ac="http://schemas.microsoft.com/office/spreadsheetml/2009/9/ac" r="37" x14ac:dyDescent="0.2">
      <c r="A37" s="348" t="str">
        <f>IF(ISBLANK(Regressions!A47), " ", Regressions!A47)</f>
        <v>Costa Rica</v>
      </c>
      <c r="B37" s="349">
        <f>IF(ISBLANK(Regressions!B47), " ", Regressions!B47)</f>
        <v>2002</v>
      </c>
      <c r="C37" s="354" t="str">
        <f>IF(ISBLANK(Regressions!C47), " ", Regressions!C47)</f>
        <v>Urban</v>
      </c>
      <c r="D37" s="350">
        <f>IF(ISBLANK(Regressions!D47), " ", Regressions!D47)</f>
        <v>670266.42658317566</v>
      </c>
      <c r="E37" s="222">
        <f>IF(ISNUMBER(Regressions!E47),ROUND(Regressions!E47, 1), NA())</f>
        <v>99.5</v>
      </c>
      <c r="F37" s="351">
        <f>IF(ISNUMBER(Regressions!F47),ROUND(Regressions!F47, 1), NA())</f>
        <v>93.9</v>
      </c>
      <c r="G37" s="244" t="e">
        <f>IF(ISNUMBER(Regressions!G47),ROUND(Regressions!G47, 1), NA())</f>
        <v>#N/A</v>
      </c>
      <c r="H37" s="352" t="e">
        <f>IF(ISNUMBER(Regressions!H47),ROUND(Regressions!H47, 1), NA())</f>
        <v>#N/A</v>
      </c>
      <c r="I37" s="245">
        <f>IF(ISNUMBER(Regressions!I47),ROUND(Regressions!I47, 1), NA())</f>
        <v>6.1</v>
      </c>
      <c r="J37" s="353">
        <f>IF(ISNUMBER(Regressions!K47),ROUND(Regressions!K47, 1), NA())</f>
        <v>99.6</v>
      </c>
      <c r="K37" s="351" t="e">
        <f>IF(ISNUMBER(Regressions!L47),ROUND(Regressions!L47, 1), NA())</f>
        <v>#N/A</v>
      </c>
      <c r="L37" s="246" t="e">
        <f>IF(ISNUMBER(Regressions!M47),ROUND(Regressions!M47, 1), NA())</f>
        <v>#N/A</v>
      </c>
      <c r="M37" s="352" t="e">
        <f>IF(ISNUMBER(Regressions!N47),ROUND(Regressions!N47, 1), NA())</f>
        <v>#N/A</v>
      </c>
      <c r="N37" s="245" t="e">
        <f>IF(ISNUMBER(Regressions!O47),ROUND(Regressions!O47, 1), NA())</f>
        <v>#N/A</v>
      </c>
      <c r="O37" s="353" t="e">
        <f>IF(ISNUMBER(Regressions!Q47),ROUND(Regressions!Q47, 1), NA())</f>
        <v>#N/A</v>
      </c>
      <c r="P37" s="351" t="e">
        <f>IF(ISNUMBER(Regressions!R47),ROUND(Regressions!R47, 1), NA())</f>
        <v>#N/A</v>
      </c>
      <c r="Q37" s="223" t="e">
        <f>IF(ISNUMBER(Regressions!S47),ROUND(Regressions!S47, 1), NA())</f>
        <v>#N/A</v>
      </c>
      <c r="R37" s="352" t="e">
        <f>IF(ISNUMBER(Regressions!T47),ROUND(Regressions!T47, 1), NA())</f>
        <v>#N/A</v>
      </c>
      <c r="S37" s="245" t="e">
        <f>IF(ISNUMBER(Regressions!U47),ROUND(Regressions!U47, 1), NA())</f>
        <v>#N/A</v>
      </c>
    </row>
    <row xmlns:x14ac="http://schemas.microsoft.com/office/spreadsheetml/2009/9/ac" r="38" x14ac:dyDescent="0.2">
      <c r="A38" s="348" t="str">
        <f>IF(ISBLANK(Regressions!A48), " ", Regressions!A48)</f>
        <v>Costa Rica</v>
      </c>
      <c r="B38" s="349">
        <f>IF(ISBLANK(Regressions!B48), " ", Regressions!B48)</f>
        <v>2003</v>
      </c>
      <c r="C38" s="354" t="str">
        <f>IF(ISBLANK(Regressions!C48), " ", Regressions!C48)</f>
        <v>Urban</v>
      </c>
      <c r="D38" s="350">
        <f>IF(ISBLANK(Regressions!D48), " ", Regressions!D48)</f>
        <v>678739.5581021118</v>
      </c>
      <c r="E38" s="222">
        <f>IF(ISNUMBER(Regressions!E48),ROUND(Regressions!E48, 1), NA())</f>
        <v>99.5</v>
      </c>
      <c r="F38" s="351">
        <f>IF(ISNUMBER(Regressions!F48),ROUND(Regressions!F48, 1), NA())</f>
        <v>93.9</v>
      </c>
      <c r="G38" s="244" t="e">
        <f>IF(ISNUMBER(Regressions!G48),ROUND(Regressions!G48, 1), NA())</f>
        <v>#N/A</v>
      </c>
      <c r="H38" s="352" t="e">
        <f>IF(ISNUMBER(Regressions!H48),ROUND(Regressions!H48, 1), NA())</f>
        <v>#N/A</v>
      </c>
      <c r="I38" s="245">
        <f>IF(ISNUMBER(Regressions!I48),ROUND(Regressions!I48, 1), NA())</f>
        <v>6.1</v>
      </c>
      <c r="J38" s="353">
        <f>IF(ISNUMBER(Regressions!K48),ROUND(Regressions!K48, 1), NA())</f>
        <v>99.6</v>
      </c>
      <c r="K38" s="351" t="e">
        <f>IF(ISNUMBER(Regressions!L48),ROUND(Regressions!L48, 1), NA())</f>
        <v>#N/A</v>
      </c>
      <c r="L38" s="246" t="e">
        <f>IF(ISNUMBER(Regressions!M48),ROUND(Regressions!M48, 1), NA())</f>
        <v>#N/A</v>
      </c>
      <c r="M38" s="352" t="e">
        <f>IF(ISNUMBER(Regressions!N48),ROUND(Regressions!N48, 1), NA())</f>
        <v>#N/A</v>
      </c>
      <c r="N38" s="245" t="e">
        <f>IF(ISNUMBER(Regressions!O48),ROUND(Regressions!O48, 1), NA())</f>
        <v>#N/A</v>
      </c>
      <c r="O38" s="353" t="e">
        <f>IF(ISNUMBER(Regressions!Q48),ROUND(Regressions!Q48, 1), NA())</f>
        <v>#N/A</v>
      </c>
      <c r="P38" s="351" t="e">
        <f>IF(ISNUMBER(Regressions!R48),ROUND(Regressions!R48, 1), NA())</f>
        <v>#N/A</v>
      </c>
      <c r="Q38" s="223" t="e">
        <f>IF(ISNUMBER(Regressions!S48),ROUND(Regressions!S48, 1), NA())</f>
        <v>#N/A</v>
      </c>
      <c r="R38" s="352" t="e">
        <f>IF(ISNUMBER(Regressions!T48),ROUND(Regressions!T48, 1), NA())</f>
        <v>#N/A</v>
      </c>
      <c r="S38" s="245" t="e">
        <f>IF(ISNUMBER(Regressions!U48),ROUND(Regressions!U48, 1), NA())</f>
        <v>#N/A</v>
      </c>
    </row>
    <row xmlns:x14ac="http://schemas.microsoft.com/office/spreadsheetml/2009/9/ac" r="39" x14ac:dyDescent="0.2">
      <c r="A39" s="348" t="str">
        <f>IF(ISBLANK(Regressions!A49), " ", Regressions!A49)</f>
        <v>Costa Rica</v>
      </c>
      <c r="B39" s="349">
        <f>IF(ISBLANK(Regressions!B49), " ", Regressions!B49)</f>
        <v>2004</v>
      </c>
      <c r="C39" s="354" t="str">
        <f>IF(ISBLANK(Regressions!C49), " ", Regressions!C49)</f>
        <v>Urban</v>
      </c>
      <c r="D39" s="350">
        <f>IF(ISBLANK(Regressions!D49), " ", Regressions!D49)</f>
        <v>690940.55055969243</v>
      </c>
      <c r="E39" s="222">
        <f>IF(ISNUMBER(Regressions!E49),ROUND(Regressions!E49, 1), NA())</f>
        <v>99.5</v>
      </c>
      <c r="F39" s="351">
        <f>IF(ISNUMBER(Regressions!F49),ROUND(Regressions!F49, 1), NA())</f>
        <v>93.9</v>
      </c>
      <c r="G39" s="244" t="e">
        <f>IF(ISNUMBER(Regressions!G49),ROUND(Regressions!G49, 1), NA())</f>
        <v>#N/A</v>
      </c>
      <c r="H39" s="352" t="e">
        <f>IF(ISNUMBER(Regressions!H49),ROUND(Regressions!H49, 1), NA())</f>
        <v>#N/A</v>
      </c>
      <c r="I39" s="245">
        <f>IF(ISNUMBER(Regressions!I49),ROUND(Regressions!I49, 1), NA())</f>
        <v>6.1</v>
      </c>
      <c r="J39" s="353">
        <f>IF(ISNUMBER(Regressions!K49),ROUND(Regressions!K49, 1), NA())</f>
        <v>99.6</v>
      </c>
      <c r="K39" s="351" t="e">
        <f>IF(ISNUMBER(Regressions!L49),ROUND(Regressions!L49, 1), NA())</f>
        <v>#N/A</v>
      </c>
      <c r="L39" s="246" t="e">
        <f>IF(ISNUMBER(Regressions!M49),ROUND(Regressions!M49, 1), NA())</f>
        <v>#N/A</v>
      </c>
      <c r="M39" s="352" t="e">
        <f>IF(ISNUMBER(Regressions!N49),ROUND(Regressions!N49, 1), NA())</f>
        <v>#N/A</v>
      </c>
      <c r="N39" s="245" t="e">
        <f>IF(ISNUMBER(Regressions!O49),ROUND(Regressions!O49, 1), NA())</f>
        <v>#N/A</v>
      </c>
      <c r="O39" s="353" t="e">
        <f>IF(ISNUMBER(Regressions!Q49),ROUND(Regressions!Q49, 1), NA())</f>
        <v>#N/A</v>
      </c>
      <c r="P39" s="351" t="e">
        <f>IF(ISNUMBER(Regressions!R49),ROUND(Regressions!R49, 1), NA())</f>
        <v>#N/A</v>
      </c>
      <c r="Q39" s="223" t="e">
        <f>IF(ISNUMBER(Regressions!S49),ROUND(Regressions!S49, 1), NA())</f>
        <v>#N/A</v>
      </c>
      <c r="R39" s="352" t="e">
        <f>IF(ISNUMBER(Regressions!T49),ROUND(Regressions!T49, 1), NA())</f>
        <v>#N/A</v>
      </c>
      <c r="S39" s="245" t="e">
        <f>IF(ISNUMBER(Regressions!U49),ROUND(Regressions!U49, 1), NA())</f>
        <v>#N/A</v>
      </c>
    </row>
    <row xmlns:x14ac="http://schemas.microsoft.com/office/spreadsheetml/2009/9/ac" r="40" x14ac:dyDescent="0.2">
      <c r="A40" s="348" t="str">
        <f>IF(ISBLANK(Regressions!A50), " ", Regressions!A50)</f>
        <v>Costa Rica</v>
      </c>
      <c r="B40" s="349">
        <f>IF(ISBLANK(Regressions!B50), " ", Regressions!B50)</f>
        <v>2005</v>
      </c>
      <c r="C40" s="354" t="str">
        <f>IF(ISBLANK(Regressions!C50), " ", Regressions!C50)</f>
        <v>Urban</v>
      </c>
      <c r="D40" s="350">
        <f>IF(ISBLANK(Regressions!D50), " ", Regressions!D50)</f>
        <v>703115.26647338877</v>
      </c>
      <c r="E40" s="222">
        <f>IF(ISNUMBER(Regressions!E50),ROUND(Regressions!E50, 1), NA())</f>
        <v>99.5</v>
      </c>
      <c r="F40" s="351">
        <f>IF(ISNUMBER(Regressions!F50),ROUND(Regressions!F50, 1), NA())</f>
        <v>93.5</v>
      </c>
      <c r="G40" s="244" t="e">
        <f>IF(ISNUMBER(Regressions!G50),ROUND(Regressions!G50, 1), NA())</f>
        <v>#N/A</v>
      </c>
      <c r="H40" s="352" t="e">
        <f>IF(ISNUMBER(Regressions!H50),ROUND(Regressions!H50, 1), NA())</f>
        <v>#N/A</v>
      </c>
      <c r="I40" s="245">
        <f>IF(ISNUMBER(Regressions!I50),ROUND(Regressions!I50, 1), NA())</f>
        <v>6.5</v>
      </c>
      <c r="J40" s="353">
        <f>IF(ISNUMBER(Regressions!K50),ROUND(Regressions!K50, 1), NA())</f>
        <v>99.6</v>
      </c>
      <c r="K40" s="351" t="e">
        <f>IF(ISNUMBER(Regressions!L50),ROUND(Regressions!L50, 1), NA())</f>
        <v>#N/A</v>
      </c>
      <c r="L40" s="246" t="e">
        <f>IF(ISNUMBER(Regressions!M50),ROUND(Regressions!M50, 1), NA())</f>
        <v>#N/A</v>
      </c>
      <c r="M40" s="352" t="e">
        <f>IF(ISNUMBER(Regressions!N50),ROUND(Regressions!N50, 1), NA())</f>
        <v>#N/A</v>
      </c>
      <c r="N40" s="245" t="e">
        <f>IF(ISNUMBER(Regressions!O50),ROUND(Regressions!O50, 1), NA())</f>
        <v>#N/A</v>
      </c>
      <c r="O40" s="353" t="e">
        <f>IF(ISNUMBER(Regressions!Q50),ROUND(Regressions!Q50, 1), NA())</f>
        <v>#N/A</v>
      </c>
      <c r="P40" s="351" t="e">
        <f>IF(ISNUMBER(Regressions!R50),ROUND(Regressions!R50, 1), NA())</f>
        <v>#N/A</v>
      </c>
      <c r="Q40" s="223" t="e">
        <f>IF(ISNUMBER(Regressions!S50),ROUND(Regressions!S50, 1), NA())</f>
        <v>#N/A</v>
      </c>
      <c r="R40" s="352" t="e">
        <f>IF(ISNUMBER(Regressions!T50),ROUND(Regressions!T50, 1), NA())</f>
        <v>#N/A</v>
      </c>
      <c r="S40" s="245" t="e">
        <f>IF(ISNUMBER(Regressions!U50),ROUND(Regressions!U50, 1), NA())</f>
        <v>#N/A</v>
      </c>
    </row>
    <row xmlns:x14ac="http://schemas.microsoft.com/office/spreadsheetml/2009/9/ac" r="41" x14ac:dyDescent="0.2">
      <c r="A41" s="348" t="str">
        <f>IF(ISBLANK(Regressions!A51), " ", Regressions!A51)</f>
        <v>Costa Rica</v>
      </c>
      <c r="B41" s="349">
        <f>IF(ISBLANK(Regressions!B51), " ", Regressions!B51)</f>
        <v>2006</v>
      </c>
      <c r="C41" s="354" t="str">
        <f>IF(ISBLANK(Regressions!C51), " ", Regressions!C51)</f>
        <v>Urban</v>
      </c>
      <c r="D41" s="350">
        <f>IF(ISBLANK(Regressions!D51), " ", Regressions!D51)</f>
        <v>710936.68956909177</v>
      </c>
      <c r="E41" s="222">
        <f>IF(ISNUMBER(Regressions!E51),ROUND(Regressions!E51, 1), NA())</f>
        <v>99.5</v>
      </c>
      <c r="F41" s="351">
        <f>IF(ISNUMBER(Regressions!F51),ROUND(Regressions!F51, 1), NA())</f>
        <v>93.1</v>
      </c>
      <c r="G41" s="244" t="e">
        <f>IF(ISNUMBER(Regressions!G51),ROUND(Regressions!G51, 1), NA())</f>
        <v>#N/A</v>
      </c>
      <c r="H41" s="352" t="e">
        <f>IF(ISNUMBER(Regressions!H51),ROUND(Regressions!H51, 1), NA())</f>
        <v>#N/A</v>
      </c>
      <c r="I41" s="245">
        <f>IF(ISNUMBER(Regressions!I51),ROUND(Regressions!I51, 1), NA())</f>
        <v>6.9</v>
      </c>
      <c r="J41" s="353">
        <f>IF(ISNUMBER(Regressions!K51),ROUND(Regressions!K51, 1), NA())</f>
        <v>99.6</v>
      </c>
      <c r="K41" s="351" t="e">
        <f>IF(ISNUMBER(Regressions!L51),ROUND(Regressions!L51, 1), NA())</f>
        <v>#N/A</v>
      </c>
      <c r="L41" s="246" t="e">
        <f>IF(ISNUMBER(Regressions!M51),ROUND(Regressions!M51, 1), NA())</f>
        <v>#N/A</v>
      </c>
      <c r="M41" s="352" t="e">
        <f>IF(ISNUMBER(Regressions!N51),ROUND(Regressions!N51, 1), NA())</f>
        <v>#N/A</v>
      </c>
      <c r="N41" s="245" t="e">
        <f>IF(ISNUMBER(Regressions!O51),ROUND(Regressions!O51, 1), NA())</f>
        <v>#N/A</v>
      </c>
      <c r="O41" s="353" t="e">
        <f>IF(ISNUMBER(Regressions!Q51),ROUND(Regressions!Q51, 1), NA())</f>
        <v>#N/A</v>
      </c>
      <c r="P41" s="351" t="e">
        <f>IF(ISNUMBER(Regressions!R51),ROUND(Regressions!R51, 1), NA())</f>
        <v>#N/A</v>
      </c>
      <c r="Q41" s="223" t="e">
        <f>IF(ISNUMBER(Regressions!S51),ROUND(Regressions!S51, 1), NA())</f>
        <v>#N/A</v>
      </c>
      <c r="R41" s="352" t="e">
        <f>IF(ISNUMBER(Regressions!T51),ROUND(Regressions!T51, 1), NA())</f>
        <v>#N/A</v>
      </c>
      <c r="S41" s="245" t="e">
        <f>IF(ISNUMBER(Regressions!U51),ROUND(Regressions!U51, 1), NA())</f>
        <v>#N/A</v>
      </c>
    </row>
    <row xmlns:x14ac="http://schemas.microsoft.com/office/spreadsheetml/2009/9/ac" r="42" x14ac:dyDescent="0.2">
      <c r="A42" s="348" t="str">
        <f>IF(ISBLANK(Regressions!A52), " ", Regressions!A52)</f>
        <v>Costa Rica</v>
      </c>
      <c r="B42" s="349">
        <f>IF(ISBLANK(Regressions!B52), " ", Regressions!B52)</f>
        <v>2007</v>
      </c>
      <c r="C42" s="354" t="str">
        <f>IF(ISBLANK(Regressions!C52), " ", Regressions!C52)</f>
        <v>Urban</v>
      </c>
      <c r="D42" s="350">
        <f>IF(ISBLANK(Regressions!D52), " ", Regressions!D52)</f>
        <v>714238.58352737431</v>
      </c>
      <c r="E42" s="222">
        <f>IF(ISNUMBER(Regressions!E52),ROUND(Regressions!E52, 1), NA())</f>
        <v>99.5</v>
      </c>
      <c r="F42" s="351">
        <f>IF(ISNUMBER(Regressions!F52),ROUND(Regressions!F52, 1), NA())</f>
        <v>92.7</v>
      </c>
      <c r="G42" s="244" t="e">
        <f>IF(ISNUMBER(Regressions!G52),ROUND(Regressions!G52, 1), NA())</f>
        <v>#N/A</v>
      </c>
      <c r="H42" s="352" t="e">
        <f>IF(ISNUMBER(Regressions!H52),ROUND(Regressions!H52, 1), NA())</f>
        <v>#N/A</v>
      </c>
      <c r="I42" s="245">
        <f>IF(ISNUMBER(Regressions!I52),ROUND(Regressions!I52, 1), NA())</f>
        <v>7.3</v>
      </c>
      <c r="J42" s="353">
        <f>IF(ISNUMBER(Regressions!K52),ROUND(Regressions!K52, 1), NA())</f>
        <v>99.6</v>
      </c>
      <c r="K42" s="351" t="e">
        <f>IF(ISNUMBER(Regressions!L52),ROUND(Regressions!L52, 1), NA())</f>
        <v>#N/A</v>
      </c>
      <c r="L42" s="246" t="e">
        <f>IF(ISNUMBER(Regressions!M52),ROUND(Regressions!M52, 1), NA())</f>
        <v>#N/A</v>
      </c>
      <c r="M42" s="352" t="e">
        <f>IF(ISNUMBER(Regressions!N52),ROUND(Regressions!N52, 1), NA())</f>
        <v>#N/A</v>
      </c>
      <c r="N42" s="245" t="e">
        <f>IF(ISNUMBER(Regressions!O52),ROUND(Regressions!O52, 1), NA())</f>
        <v>#N/A</v>
      </c>
      <c r="O42" s="353" t="e">
        <f>IF(ISNUMBER(Regressions!Q52),ROUND(Regressions!Q52, 1), NA())</f>
        <v>#N/A</v>
      </c>
      <c r="P42" s="351" t="e">
        <f>IF(ISNUMBER(Regressions!R52),ROUND(Regressions!R52, 1), NA())</f>
        <v>#N/A</v>
      </c>
      <c r="Q42" s="223" t="e">
        <f>IF(ISNUMBER(Regressions!S52),ROUND(Regressions!S52, 1), NA())</f>
        <v>#N/A</v>
      </c>
      <c r="R42" s="352" t="e">
        <f>IF(ISNUMBER(Regressions!T52),ROUND(Regressions!T52, 1), NA())</f>
        <v>#N/A</v>
      </c>
      <c r="S42" s="245" t="e">
        <f>IF(ISNUMBER(Regressions!U52),ROUND(Regressions!U52, 1), NA())</f>
        <v>#N/A</v>
      </c>
    </row>
    <row xmlns:x14ac="http://schemas.microsoft.com/office/spreadsheetml/2009/9/ac" r="43" x14ac:dyDescent="0.2">
      <c r="A43" s="348" t="str">
        <f>IF(ISBLANK(Regressions!A53), " ", Regressions!A53)</f>
        <v>Costa Rica</v>
      </c>
      <c r="B43" s="349">
        <f>IF(ISBLANK(Regressions!B53), " ", Regressions!B53)</f>
        <v>2008</v>
      </c>
      <c r="C43" s="354" t="str">
        <f>IF(ISBLANK(Regressions!C53), " ", Regressions!C53)</f>
        <v>Urban</v>
      </c>
      <c r="D43" s="350">
        <f>IF(ISBLANK(Regressions!D53), " ", Regressions!D53)</f>
        <v>720401.42246337887</v>
      </c>
      <c r="E43" s="222">
        <f>IF(ISNUMBER(Regressions!E53),ROUND(Regressions!E53, 1), NA())</f>
        <v>99.5</v>
      </c>
      <c r="F43" s="351">
        <f>IF(ISNUMBER(Regressions!F53),ROUND(Regressions!F53, 1), NA())</f>
        <v>92.3</v>
      </c>
      <c r="G43" s="244" t="e">
        <f>IF(ISNUMBER(Regressions!G53),ROUND(Regressions!G53, 1), NA())</f>
        <v>#N/A</v>
      </c>
      <c r="H43" s="352" t="e">
        <f>IF(ISNUMBER(Regressions!H53),ROUND(Regressions!H53, 1), NA())</f>
        <v>#N/A</v>
      </c>
      <c r="I43" s="245">
        <f>IF(ISNUMBER(Regressions!I53),ROUND(Regressions!I53, 1), NA())</f>
        <v>7.7</v>
      </c>
      <c r="J43" s="353">
        <f>IF(ISNUMBER(Regressions!K53),ROUND(Regressions!K53, 1), NA())</f>
        <v>99.6</v>
      </c>
      <c r="K43" s="351">
        <f>IF(ISNUMBER(Regressions!L53),ROUND(Regressions!L53, 1), NA())</f>
        <v>96.7</v>
      </c>
      <c r="L43" s="246">
        <f>IF(ISNUMBER(Regressions!M53),ROUND(Regressions!M53, 1), NA())</f>
        <v>44.6</v>
      </c>
      <c r="M43" s="352">
        <f>IF(ISNUMBER(Regressions!N53),ROUND(Regressions!N53, 1), NA())</f>
        <v>52.1</v>
      </c>
      <c r="N43" s="245">
        <f>IF(ISNUMBER(Regressions!O53),ROUND(Regressions!O53, 1), NA())</f>
        <v>3.3</v>
      </c>
      <c r="O43" s="353">
        <f>IF(ISNUMBER(Regressions!Q53),ROUND(Regressions!Q53, 1), NA())</f>
        <v>70.2</v>
      </c>
      <c r="P43" s="351">
        <f>IF(ISNUMBER(Regressions!R53),ROUND(Regressions!R53, 1), NA())</f>
        <v>53.4</v>
      </c>
      <c r="Q43" s="223" t="e">
        <f>IF(ISNUMBER(Regressions!S53),ROUND(Regressions!S53, 1), NA())</f>
        <v>#N/A</v>
      </c>
      <c r="R43" s="352" t="e">
        <f>IF(ISNUMBER(Regressions!T53),ROUND(Regressions!T53, 1), NA())</f>
        <v>#N/A</v>
      </c>
      <c r="S43" s="245">
        <f>IF(ISNUMBER(Regressions!U53),ROUND(Regressions!U53, 1), NA())</f>
        <v>46.6</v>
      </c>
    </row>
    <row xmlns:x14ac="http://schemas.microsoft.com/office/spreadsheetml/2009/9/ac" r="44" x14ac:dyDescent="0.2">
      <c r="A44" s="348" t="str">
        <f>IF(ISBLANK(Regressions!A54), " ", Regressions!A54)</f>
        <v>Costa Rica</v>
      </c>
      <c r="B44" s="349">
        <f>IF(ISBLANK(Regressions!B54), " ", Regressions!B54)</f>
        <v>2009</v>
      </c>
      <c r="C44" s="354" t="str">
        <f>IF(ISBLANK(Regressions!C54), " ", Regressions!C54)</f>
        <v>Urban</v>
      </c>
      <c r="D44" s="350">
        <f>IF(ISBLANK(Regressions!D54), " ", Regressions!D54)</f>
        <v>725706.46136947628</v>
      </c>
      <c r="E44" s="222">
        <f>IF(ISNUMBER(Regressions!E54),ROUND(Regressions!E54, 1), NA())</f>
        <v>99.5</v>
      </c>
      <c r="F44" s="351">
        <f>IF(ISNUMBER(Regressions!F54),ROUND(Regressions!F54, 1), NA())</f>
        <v>91.9</v>
      </c>
      <c r="G44" s="244" t="e">
        <f>IF(ISNUMBER(Regressions!G54),ROUND(Regressions!G54, 1), NA())</f>
        <v>#N/A</v>
      </c>
      <c r="H44" s="352" t="e">
        <f>IF(ISNUMBER(Regressions!H54),ROUND(Regressions!H54, 1), NA())</f>
        <v>#N/A</v>
      </c>
      <c r="I44" s="245">
        <f>IF(ISNUMBER(Regressions!I54),ROUND(Regressions!I54, 1), NA())</f>
        <v>8.1</v>
      </c>
      <c r="J44" s="353">
        <f>IF(ISNUMBER(Regressions!K54),ROUND(Regressions!K54, 1), NA())</f>
        <v>99.6</v>
      </c>
      <c r="K44" s="351">
        <f>IF(ISNUMBER(Regressions!L54),ROUND(Regressions!L54, 1), NA())</f>
        <v>96.7</v>
      </c>
      <c r="L44" s="246">
        <f>IF(ISNUMBER(Regressions!M54),ROUND(Regressions!M54, 1), NA())</f>
        <v>44.6</v>
      </c>
      <c r="M44" s="352">
        <f>IF(ISNUMBER(Regressions!N54),ROUND(Regressions!N54, 1), NA())</f>
        <v>52.1</v>
      </c>
      <c r="N44" s="245">
        <f>IF(ISNUMBER(Regressions!O54),ROUND(Regressions!O54, 1), NA())</f>
        <v>3.3</v>
      </c>
      <c r="O44" s="353">
        <f>IF(ISNUMBER(Regressions!Q54),ROUND(Regressions!Q54, 1), NA())</f>
        <v>70.2</v>
      </c>
      <c r="P44" s="351">
        <f>IF(ISNUMBER(Regressions!R54),ROUND(Regressions!R54, 1), NA())</f>
        <v>53.4</v>
      </c>
      <c r="Q44" s="223" t="e">
        <f>IF(ISNUMBER(Regressions!S54),ROUND(Regressions!S54, 1), NA())</f>
        <v>#N/A</v>
      </c>
      <c r="R44" s="352" t="e">
        <f>IF(ISNUMBER(Regressions!T54),ROUND(Regressions!T54, 1), NA())</f>
        <v>#N/A</v>
      </c>
      <c r="S44" s="245">
        <f>IF(ISNUMBER(Regressions!U54),ROUND(Regressions!U54, 1), NA())</f>
        <v>46.6</v>
      </c>
    </row>
    <row xmlns:x14ac="http://schemas.microsoft.com/office/spreadsheetml/2009/9/ac" r="45" x14ac:dyDescent="0.2">
      <c r="A45" s="348" t="str">
        <f>IF(ISBLANK(Regressions!A55), " ", Regressions!A55)</f>
        <v>Costa Rica</v>
      </c>
      <c r="B45" s="349">
        <f>IF(ISBLANK(Regressions!B55), " ", Regressions!B55)</f>
        <v>2010</v>
      </c>
      <c r="C45" s="354" t="str">
        <f>IF(ISBLANK(Regressions!C55), " ", Regressions!C55)</f>
        <v>Urban</v>
      </c>
      <c r="D45" s="350">
        <f>IF(ISBLANK(Regressions!D55), " ", Regressions!D55)</f>
        <v>729255.2641404724</v>
      </c>
      <c r="E45" s="222">
        <f>IF(ISNUMBER(Regressions!E55),ROUND(Regressions!E55, 1), NA())</f>
        <v>99.5</v>
      </c>
      <c r="F45" s="351">
        <f>IF(ISNUMBER(Regressions!F55),ROUND(Regressions!F55, 1), NA())</f>
        <v>91.5</v>
      </c>
      <c r="G45" s="244" t="e">
        <f>IF(ISNUMBER(Regressions!G55),ROUND(Regressions!G55, 1), NA())</f>
        <v>#N/A</v>
      </c>
      <c r="H45" s="352" t="e">
        <f>IF(ISNUMBER(Regressions!H55),ROUND(Regressions!H55, 1), NA())</f>
        <v>#N/A</v>
      </c>
      <c r="I45" s="245">
        <f>IF(ISNUMBER(Regressions!I55),ROUND(Regressions!I55, 1), NA())</f>
        <v>8.5</v>
      </c>
      <c r="J45" s="353">
        <f>IF(ISNUMBER(Regressions!K55),ROUND(Regressions!K55, 1), NA())</f>
        <v>99.6</v>
      </c>
      <c r="K45" s="351">
        <f>IF(ISNUMBER(Regressions!L55),ROUND(Regressions!L55, 1), NA())</f>
        <v>96.7</v>
      </c>
      <c r="L45" s="246">
        <f>IF(ISNUMBER(Regressions!M55),ROUND(Regressions!M55, 1), NA())</f>
        <v>44.6</v>
      </c>
      <c r="M45" s="352">
        <f>IF(ISNUMBER(Regressions!N55),ROUND(Regressions!N55, 1), NA())</f>
        <v>52.1</v>
      </c>
      <c r="N45" s="245">
        <f>IF(ISNUMBER(Regressions!O55),ROUND(Regressions!O55, 1), NA())</f>
        <v>3.3</v>
      </c>
      <c r="O45" s="353">
        <f>IF(ISNUMBER(Regressions!Q55),ROUND(Regressions!Q55, 1), NA())</f>
        <v>70.2</v>
      </c>
      <c r="P45" s="351">
        <f>IF(ISNUMBER(Regressions!R55),ROUND(Regressions!R55, 1), NA())</f>
        <v>53.4</v>
      </c>
      <c r="Q45" s="223" t="e">
        <f>IF(ISNUMBER(Regressions!S55),ROUND(Regressions!S55, 1), NA())</f>
        <v>#N/A</v>
      </c>
      <c r="R45" s="352" t="e">
        <f>IF(ISNUMBER(Regressions!T55),ROUND(Regressions!T55, 1), NA())</f>
        <v>#N/A</v>
      </c>
      <c r="S45" s="245">
        <f>IF(ISNUMBER(Regressions!U55),ROUND(Regressions!U55, 1), NA())</f>
        <v>46.6</v>
      </c>
    </row>
    <row xmlns:x14ac="http://schemas.microsoft.com/office/spreadsheetml/2009/9/ac" r="46" x14ac:dyDescent="0.2">
      <c r="A46" s="348" t="str">
        <f>IF(ISBLANK(Regressions!A56), " ", Regressions!A56)</f>
        <v>Costa Rica</v>
      </c>
      <c r="B46" s="349">
        <f>IF(ISBLANK(Regressions!B56), " ", Regressions!B56)</f>
        <v>2011</v>
      </c>
      <c r="C46" s="354" t="str">
        <f>IF(ISBLANK(Regressions!C56), " ", Regressions!C56)</f>
        <v>Urban</v>
      </c>
      <c r="D46" s="350">
        <f>IF(ISBLANK(Regressions!D56), " ", Regressions!D56)</f>
        <v>733118.35180770874</v>
      </c>
      <c r="E46" s="222">
        <f>IF(ISNUMBER(Regressions!E56),ROUND(Regressions!E56, 1), NA())</f>
        <v>99.5</v>
      </c>
      <c r="F46" s="351">
        <f>IF(ISNUMBER(Regressions!F56),ROUND(Regressions!F56, 1), NA())</f>
        <v>91</v>
      </c>
      <c r="G46" s="244" t="e">
        <f>IF(ISNUMBER(Regressions!G56),ROUND(Regressions!G56, 1), NA())</f>
        <v>#N/A</v>
      </c>
      <c r="H46" s="352" t="e">
        <f>IF(ISNUMBER(Regressions!H56),ROUND(Regressions!H56, 1), NA())</f>
        <v>#N/A</v>
      </c>
      <c r="I46" s="245">
        <f>IF(ISNUMBER(Regressions!I56),ROUND(Regressions!I56, 1), NA())</f>
        <v>9</v>
      </c>
      <c r="J46" s="353">
        <f>IF(ISNUMBER(Regressions!K56),ROUND(Regressions!K56, 1), NA())</f>
        <v>99.6</v>
      </c>
      <c r="K46" s="351">
        <f>IF(ISNUMBER(Regressions!L56),ROUND(Regressions!L56, 1), NA())</f>
        <v>96.7</v>
      </c>
      <c r="L46" s="246">
        <f>IF(ISNUMBER(Regressions!M56),ROUND(Regressions!M56, 1), NA())</f>
        <v>44.6</v>
      </c>
      <c r="M46" s="352">
        <f>IF(ISNUMBER(Regressions!N56),ROUND(Regressions!N56, 1), NA())</f>
        <v>52.1</v>
      </c>
      <c r="N46" s="245">
        <f>IF(ISNUMBER(Regressions!O56),ROUND(Regressions!O56, 1), NA())</f>
        <v>3.3</v>
      </c>
      <c r="O46" s="353">
        <f>IF(ISNUMBER(Regressions!Q56),ROUND(Regressions!Q56, 1), NA())</f>
        <v>70.2</v>
      </c>
      <c r="P46" s="351">
        <f>IF(ISNUMBER(Regressions!R56),ROUND(Regressions!R56, 1), NA())</f>
        <v>53.4</v>
      </c>
      <c r="Q46" s="223" t="e">
        <f>IF(ISNUMBER(Regressions!S56),ROUND(Regressions!S56, 1), NA())</f>
        <v>#N/A</v>
      </c>
      <c r="R46" s="352" t="e">
        <f>IF(ISNUMBER(Regressions!T56),ROUND(Regressions!T56, 1), NA())</f>
        <v>#N/A</v>
      </c>
      <c r="S46" s="245">
        <f>IF(ISNUMBER(Regressions!U56),ROUND(Regressions!U56, 1), NA())</f>
        <v>46.6</v>
      </c>
    </row>
    <row xmlns:x14ac="http://schemas.microsoft.com/office/spreadsheetml/2009/9/ac" r="47" x14ac:dyDescent="0.2">
      <c r="A47" s="348" t="str">
        <f>IF(ISBLANK(Regressions!A57), " ", Regressions!A57)</f>
        <v>Costa Rica</v>
      </c>
      <c r="B47" s="349">
        <f>IF(ISBLANK(Regressions!B57), " ", Regressions!B57)</f>
        <v>2012</v>
      </c>
      <c r="C47" s="354" t="str">
        <f>IF(ISBLANK(Regressions!C57), " ", Regressions!C57)</f>
        <v>Urban</v>
      </c>
      <c r="D47" s="350">
        <f>IF(ISBLANK(Regressions!D57), " ", Regressions!D57)</f>
        <v>738082.37749099731</v>
      </c>
      <c r="E47" s="222">
        <f>IF(ISNUMBER(Regressions!E57),ROUND(Regressions!E57, 1), NA())</f>
        <v>99.5</v>
      </c>
      <c r="F47" s="351">
        <f>IF(ISNUMBER(Regressions!F57),ROUND(Regressions!F57, 1), NA())</f>
        <v>90.6</v>
      </c>
      <c r="G47" s="244" t="e">
        <f>IF(ISNUMBER(Regressions!G57),ROUND(Regressions!G57, 1), NA())</f>
        <v>#N/A</v>
      </c>
      <c r="H47" s="352" t="e">
        <f>IF(ISNUMBER(Regressions!H57),ROUND(Regressions!H57, 1), NA())</f>
        <v>#N/A</v>
      </c>
      <c r="I47" s="245">
        <f>IF(ISNUMBER(Regressions!I57),ROUND(Regressions!I57, 1), NA())</f>
        <v>9.4</v>
      </c>
      <c r="J47" s="353">
        <f>IF(ISNUMBER(Regressions!K57),ROUND(Regressions!K57, 1), NA())</f>
        <v>99.6</v>
      </c>
      <c r="K47" s="351">
        <f>IF(ISNUMBER(Regressions!L57),ROUND(Regressions!L57, 1), NA())</f>
        <v>96.7</v>
      </c>
      <c r="L47" s="246">
        <f>IF(ISNUMBER(Regressions!M57),ROUND(Regressions!M57, 1), NA())</f>
        <v>44.6</v>
      </c>
      <c r="M47" s="352">
        <f>IF(ISNUMBER(Regressions!N57),ROUND(Regressions!N57, 1), NA())</f>
        <v>52.1</v>
      </c>
      <c r="N47" s="245">
        <f>IF(ISNUMBER(Regressions!O57),ROUND(Regressions!O57, 1), NA())</f>
        <v>3.3</v>
      </c>
      <c r="O47" s="353">
        <f>IF(ISNUMBER(Regressions!Q57),ROUND(Regressions!Q57, 1), NA())</f>
        <v>70.2</v>
      </c>
      <c r="P47" s="351">
        <f>IF(ISNUMBER(Regressions!R57),ROUND(Regressions!R57, 1), NA())</f>
        <v>53.4</v>
      </c>
      <c r="Q47" s="223" t="e">
        <f>IF(ISNUMBER(Regressions!S57),ROUND(Regressions!S57, 1), NA())</f>
        <v>#N/A</v>
      </c>
      <c r="R47" s="352" t="e">
        <f>IF(ISNUMBER(Regressions!T57),ROUND(Regressions!T57, 1), NA())</f>
        <v>#N/A</v>
      </c>
      <c r="S47" s="245">
        <f>IF(ISNUMBER(Regressions!U57),ROUND(Regressions!U57, 1), NA())</f>
        <v>46.6</v>
      </c>
    </row>
    <row xmlns:x14ac="http://schemas.microsoft.com/office/spreadsheetml/2009/9/ac" r="48" x14ac:dyDescent="0.2">
      <c r="A48" s="348" t="str">
        <f>IF(ISBLANK(Regressions!A58), " ", Regressions!A58)</f>
        <v>Costa Rica</v>
      </c>
      <c r="B48" s="349">
        <f>IF(ISBLANK(Regressions!B58), " ", Regressions!B58)</f>
        <v>2013</v>
      </c>
      <c r="C48" s="354" t="str">
        <f>IF(ISBLANK(Regressions!C58), " ", Regressions!C58)</f>
        <v>Urban</v>
      </c>
      <c r="D48" s="350">
        <f>IF(ISBLANK(Regressions!D58), " ", Regressions!D58)</f>
        <v>743661.17860870354</v>
      </c>
      <c r="E48" s="222">
        <f>IF(ISNUMBER(Regressions!E58),ROUND(Regressions!E58, 1), NA())</f>
        <v>99.6</v>
      </c>
      <c r="F48" s="351">
        <f>IF(ISNUMBER(Regressions!F58),ROUND(Regressions!F58, 1), NA())</f>
        <v>90.2</v>
      </c>
      <c r="G48" s="244" t="e">
        <f>IF(ISNUMBER(Regressions!G58),ROUND(Regressions!G58, 1), NA())</f>
        <v>#N/A</v>
      </c>
      <c r="H48" s="352" t="e">
        <f>IF(ISNUMBER(Regressions!H58),ROUND(Regressions!H58, 1), NA())</f>
        <v>#N/A</v>
      </c>
      <c r="I48" s="245">
        <f>IF(ISNUMBER(Regressions!I58),ROUND(Regressions!I58, 1), NA())</f>
        <v>9.8000000000000007</v>
      </c>
      <c r="J48" s="353">
        <f>IF(ISNUMBER(Regressions!K58),ROUND(Regressions!K58, 1), NA())</f>
        <v>99.6</v>
      </c>
      <c r="K48" s="351">
        <f>IF(ISNUMBER(Regressions!L58),ROUND(Regressions!L58, 1), NA())</f>
        <v>96.7</v>
      </c>
      <c r="L48" s="246">
        <f>IF(ISNUMBER(Regressions!M58),ROUND(Regressions!M58, 1), NA())</f>
        <v>49.5</v>
      </c>
      <c r="M48" s="352">
        <f>IF(ISNUMBER(Regressions!N58),ROUND(Regressions!N58, 1), NA())</f>
        <v>47.2</v>
      </c>
      <c r="N48" s="245">
        <f>IF(ISNUMBER(Regressions!O58),ROUND(Regressions!O58, 1), NA())</f>
        <v>3.3</v>
      </c>
      <c r="O48" s="353">
        <f>IF(ISNUMBER(Regressions!Q58),ROUND(Regressions!Q58, 1), NA())</f>
        <v>71.7</v>
      </c>
      <c r="P48" s="351">
        <f>IF(ISNUMBER(Regressions!R58),ROUND(Regressions!R58, 1), NA())</f>
        <v>56.7</v>
      </c>
      <c r="Q48" s="223" t="e">
        <f>IF(ISNUMBER(Regressions!S58),ROUND(Regressions!S58, 1), NA())</f>
        <v>#N/A</v>
      </c>
      <c r="R48" s="352" t="e">
        <f>IF(ISNUMBER(Regressions!T58),ROUND(Regressions!T58, 1), NA())</f>
        <v>#N/A</v>
      </c>
      <c r="S48" s="245">
        <f>IF(ISNUMBER(Regressions!U58),ROUND(Regressions!U58, 1), NA())</f>
        <v>43.3</v>
      </c>
    </row>
    <row xmlns:x14ac="http://schemas.microsoft.com/office/spreadsheetml/2009/9/ac" r="49" x14ac:dyDescent="0.2">
      <c r="A49" s="348" t="str">
        <f>IF(ISBLANK(Regressions!A59), " ", Regressions!A59)</f>
        <v>Costa Rica</v>
      </c>
      <c r="B49" s="349">
        <f>IF(ISBLANK(Regressions!B59), " ", Regressions!B59)</f>
        <v>2014</v>
      </c>
      <c r="C49" s="354" t="str">
        <f>IF(ISBLANK(Regressions!C59), " ", Regressions!C59)</f>
        <v>Urban</v>
      </c>
      <c r="D49" s="350">
        <f>IF(ISBLANK(Regressions!D59), " ", Regressions!D59)</f>
        <v>749009.89871177671</v>
      </c>
      <c r="E49" s="222">
        <f>IF(ISNUMBER(Regressions!E59),ROUND(Regressions!E59, 1), NA())</f>
        <v>99.6</v>
      </c>
      <c r="F49" s="351">
        <f>IF(ISNUMBER(Regressions!F59),ROUND(Regressions!F59, 1), NA())</f>
        <v>89.8</v>
      </c>
      <c r="G49" s="244" t="e">
        <f>IF(ISNUMBER(Regressions!G59),ROUND(Regressions!G59, 1), NA())</f>
        <v>#N/A</v>
      </c>
      <c r="H49" s="352" t="e">
        <f>IF(ISNUMBER(Regressions!H59),ROUND(Regressions!H59, 1), NA())</f>
        <v>#N/A</v>
      </c>
      <c r="I49" s="245">
        <f>IF(ISNUMBER(Regressions!I59),ROUND(Regressions!I59, 1), NA())</f>
        <v>10.199999999999999</v>
      </c>
      <c r="J49" s="353">
        <f>IF(ISNUMBER(Regressions!K59),ROUND(Regressions!K59, 1), NA())</f>
        <v>99.7</v>
      </c>
      <c r="K49" s="351">
        <f>IF(ISNUMBER(Regressions!L59),ROUND(Regressions!L59, 1), NA())</f>
        <v>96.7</v>
      </c>
      <c r="L49" s="246">
        <f>IF(ISNUMBER(Regressions!M59),ROUND(Regressions!M59, 1), NA())</f>
        <v>54.3</v>
      </c>
      <c r="M49" s="352">
        <f>IF(ISNUMBER(Regressions!N59),ROUND(Regressions!N59, 1), NA())</f>
        <v>42.3</v>
      </c>
      <c r="N49" s="245">
        <f>IF(ISNUMBER(Regressions!O59),ROUND(Regressions!O59, 1), NA())</f>
        <v>3.3</v>
      </c>
      <c r="O49" s="353">
        <f>IF(ISNUMBER(Regressions!Q59),ROUND(Regressions!Q59, 1), NA())</f>
        <v>73.099999999999994</v>
      </c>
      <c r="P49" s="351">
        <f>IF(ISNUMBER(Regressions!R59),ROUND(Regressions!R59, 1), NA())</f>
        <v>60.1</v>
      </c>
      <c r="Q49" s="223" t="e">
        <f>IF(ISNUMBER(Regressions!S59),ROUND(Regressions!S59, 1), NA())</f>
        <v>#N/A</v>
      </c>
      <c r="R49" s="352" t="e">
        <f>IF(ISNUMBER(Regressions!T59),ROUND(Regressions!T59, 1), NA())</f>
        <v>#N/A</v>
      </c>
      <c r="S49" s="245">
        <f>IF(ISNUMBER(Regressions!U59),ROUND(Regressions!U59, 1), NA())</f>
        <v>39.9</v>
      </c>
    </row>
    <row xmlns:x14ac="http://schemas.microsoft.com/office/spreadsheetml/2009/9/ac" r="50" x14ac:dyDescent="0.2">
      <c r="A50" s="348" t="str">
        <f>IF(ISBLANK(Regressions!A60), " ", Regressions!A60)</f>
        <v>Costa Rica</v>
      </c>
      <c r="B50" s="349">
        <f>IF(ISBLANK(Regressions!B60), " ", Regressions!B60)</f>
        <v>2015</v>
      </c>
      <c r="C50" s="354" t="str">
        <f>IF(ISBLANK(Regressions!C60), " ", Regressions!C60)</f>
        <v>Urban</v>
      </c>
      <c r="D50" s="350">
        <f>IF(ISBLANK(Regressions!D60), " ", Regressions!D60)</f>
        <v>752292.20056091307</v>
      </c>
      <c r="E50" s="222">
        <f>IF(ISNUMBER(Regressions!E60),ROUND(Regressions!E60, 1), NA())</f>
        <v>99.7</v>
      </c>
      <c r="F50" s="351">
        <f>IF(ISNUMBER(Regressions!F60),ROUND(Regressions!F60, 1), NA())</f>
        <v>89.4</v>
      </c>
      <c r="G50" s="244" t="e">
        <f>IF(ISNUMBER(Regressions!G60),ROUND(Regressions!G60, 1), NA())</f>
        <v>#N/A</v>
      </c>
      <c r="H50" s="352" t="e">
        <f>IF(ISNUMBER(Regressions!H60),ROUND(Regressions!H60, 1), NA())</f>
        <v>#N/A</v>
      </c>
      <c r="I50" s="245">
        <f>IF(ISNUMBER(Regressions!I60),ROUND(Regressions!I60, 1), NA())</f>
        <v>10.6</v>
      </c>
      <c r="J50" s="353">
        <f>IF(ISNUMBER(Regressions!K60),ROUND(Regressions!K60, 1), NA())</f>
        <v>99.7</v>
      </c>
      <c r="K50" s="351">
        <f>IF(ISNUMBER(Regressions!L60),ROUND(Regressions!L60, 1), NA())</f>
        <v>96.6</v>
      </c>
      <c r="L50" s="246">
        <f>IF(ISNUMBER(Regressions!M60),ROUND(Regressions!M60, 1), NA())</f>
        <v>59.2</v>
      </c>
      <c r="M50" s="352">
        <f>IF(ISNUMBER(Regressions!N60),ROUND(Regressions!N60, 1), NA())</f>
        <v>37.4</v>
      </c>
      <c r="N50" s="245">
        <f>IF(ISNUMBER(Regressions!O60),ROUND(Regressions!O60, 1), NA())</f>
        <v>3.4</v>
      </c>
      <c r="O50" s="353">
        <f>IF(ISNUMBER(Regressions!Q60),ROUND(Regressions!Q60, 1), NA())</f>
        <v>74.599999999999994</v>
      </c>
      <c r="P50" s="351">
        <f>IF(ISNUMBER(Regressions!R60),ROUND(Regressions!R60, 1), NA())</f>
        <v>63.4</v>
      </c>
      <c r="Q50" s="223" t="e">
        <f>IF(ISNUMBER(Regressions!S60),ROUND(Regressions!S60, 1), NA())</f>
        <v>#N/A</v>
      </c>
      <c r="R50" s="352" t="e">
        <f>IF(ISNUMBER(Regressions!T60),ROUND(Regressions!T60, 1), NA())</f>
        <v>#N/A</v>
      </c>
      <c r="S50" s="245">
        <f>IF(ISNUMBER(Regressions!U60),ROUND(Regressions!U60, 1), NA())</f>
        <v>36.6</v>
      </c>
    </row>
    <row xmlns:x14ac="http://schemas.microsoft.com/office/spreadsheetml/2009/9/ac" r="51" x14ac:dyDescent="0.2">
      <c r="A51" s="348" t="str">
        <f>IF(ISBLANK(Regressions!A61), " ", Regressions!A61)</f>
        <v>Costa Rica</v>
      </c>
      <c r="B51" s="349">
        <f>IF(ISBLANK(Regressions!B61), " ", Regressions!B61)</f>
        <v>2016</v>
      </c>
      <c r="C51" s="354" t="str">
        <f>IF(ISBLANK(Regressions!C61), " ", Regressions!C61)</f>
        <v>Urban</v>
      </c>
      <c r="D51" s="350">
        <f>IF(ISBLANK(Regressions!D61), " ", Regressions!D61)</f>
        <v>757665.17189895629</v>
      </c>
      <c r="E51" s="222">
        <f>IF(ISNUMBER(Regressions!E61),ROUND(Regressions!E61, 1), NA())</f>
        <v>99.7</v>
      </c>
      <c r="F51" s="351">
        <f>IF(ISNUMBER(Regressions!F61),ROUND(Regressions!F61, 1), NA())</f>
        <v>89</v>
      </c>
      <c r="G51" s="244" t="e">
        <f>IF(ISNUMBER(Regressions!G61),ROUND(Regressions!G61, 1), NA())</f>
        <v>#N/A</v>
      </c>
      <c r="H51" s="352" t="e">
        <f>IF(ISNUMBER(Regressions!H61),ROUND(Regressions!H61, 1), NA())</f>
        <v>#N/A</v>
      </c>
      <c r="I51" s="245">
        <f>IF(ISNUMBER(Regressions!I61),ROUND(Regressions!I61, 1), NA())</f>
        <v>11</v>
      </c>
      <c r="J51" s="353">
        <f>IF(ISNUMBER(Regressions!K61),ROUND(Regressions!K61, 1), NA())</f>
        <v>99.8</v>
      </c>
      <c r="K51" s="351">
        <f>IF(ISNUMBER(Regressions!L61),ROUND(Regressions!L61, 1), NA())</f>
        <v>96.6</v>
      </c>
      <c r="L51" s="246">
        <f>IF(ISNUMBER(Regressions!M61),ROUND(Regressions!M61, 1), NA())</f>
        <v>64.099999999999994</v>
      </c>
      <c r="M51" s="352">
        <f>IF(ISNUMBER(Regressions!N61),ROUND(Regressions!N61, 1), NA())</f>
        <v>32.6</v>
      </c>
      <c r="N51" s="245">
        <f>IF(ISNUMBER(Regressions!O61),ROUND(Regressions!O61, 1), NA())</f>
        <v>3.4</v>
      </c>
      <c r="O51" s="353">
        <f>IF(ISNUMBER(Regressions!Q61),ROUND(Regressions!Q61, 1), NA())</f>
        <v>76.099999999999994</v>
      </c>
      <c r="P51" s="351">
        <f>IF(ISNUMBER(Regressions!R61),ROUND(Regressions!R61, 1), NA())</f>
        <v>66.7</v>
      </c>
      <c r="Q51" s="223" t="e">
        <f>IF(ISNUMBER(Regressions!S61),ROUND(Regressions!S61, 1), NA())</f>
        <v>#N/A</v>
      </c>
      <c r="R51" s="352" t="e">
        <f>IF(ISNUMBER(Regressions!T61),ROUND(Regressions!T61, 1), NA())</f>
        <v>#N/A</v>
      </c>
      <c r="S51" s="245">
        <f>IF(ISNUMBER(Regressions!U61),ROUND(Regressions!U61, 1), NA())</f>
        <v>33.299999999999997</v>
      </c>
    </row>
    <row xmlns:x14ac="http://schemas.microsoft.com/office/spreadsheetml/2009/9/ac" r="52" x14ac:dyDescent="0.2">
      <c r="A52" s="348" t="str">
        <f>IF(ISBLANK(Regressions!A62), " ", Regressions!A62)</f>
        <v>Costa Rica</v>
      </c>
      <c r="B52" s="349">
        <f>IF(ISBLANK(Regressions!B62), " ", Regressions!B62)</f>
        <v>2017</v>
      </c>
      <c r="C52" s="354" t="str">
        <f>IF(ISBLANK(Regressions!C62), " ", Regressions!C62)</f>
        <v>Urban</v>
      </c>
      <c r="D52" s="350">
        <f>IF(ISBLANK(Regressions!D62), " ", Regressions!D62)</f>
        <v>761754.65952697757</v>
      </c>
      <c r="E52" s="222">
        <f>IF(ISNUMBER(Regressions!E62),ROUND(Regressions!E62, 1), NA())</f>
        <v>99.8</v>
      </c>
      <c r="F52" s="351">
        <f>IF(ISNUMBER(Regressions!F62),ROUND(Regressions!F62, 1), NA())</f>
        <v>88.6</v>
      </c>
      <c r="G52" s="244" t="e">
        <f>IF(ISNUMBER(Regressions!G62),ROUND(Regressions!G62, 1), NA())</f>
        <v>#N/A</v>
      </c>
      <c r="H52" s="352" t="e">
        <f>IF(ISNUMBER(Regressions!H62),ROUND(Regressions!H62, 1), NA())</f>
        <v>#N/A</v>
      </c>
      <c r="I52" s="245">
        <f>IF(ISNUMBER(Regressions!I62),ROUND(Regressions!I62, 1), NA())</f>
        <v>11.4</v>
      </c>
      <c r="J52" s="353">
        <f>IF(ISNUMBER(Regressions!K62),ROUND(Regressions!K62, 1), NA())</f>
        <v>99.8</v>
      </c>
      <c r="K52" s="351">
        <f>IF(ISNUMBER(Regressions!L62),ROUND(Regressions!L62, 1), NA())</f>
        <v>96.6</v>
      </c>
      <c r="L52" s="246">
        <f>IF(ISNUMBER(Regressions!M62),ROUND(Regressions!M62, 1), NA())</f>
        <v>68.900000000000006</v>
      </c>
      <c r="M52" s="352">
        <f>IF(ISNUMBER(Regressions!N62),ROUND(Regressions!N62, 1), NA())</f>
        <v>27.7</v>
      </c>
      <c r="N52" s="245">
        <f>IF(ISNUMBER(Regressions!O62),ROUND(Regressions!O62, 1), NA())</f>
        <v>3.4</v>
      </c>
      <c r="O52" s="353">
        <f>IF(ISNUMBER(Regressions!Q62),ROUND(Regressions!Q62, 1), NA())</f>
        <v>77.5</v>
      </c>
      <c r="P52" s="351">
        <f>IF(ISNUMBER(Regressions!R62),ROUND(Regressions!R62, 1), NA())</f>
        <v>70</v>
      </c>
      <c r="Q52" s="223" t="e">
        <f>IF(ISNUMBER(Regressions!S62),ROUND(Regressions!S62, 1), NA())</f>
        <v>#N/A</v>
      </c>
      <c r="R52" s="352" t="e">
        <f>IF(ISNUMBER(Regressions!T62),ROUND(Regressions!T62, 1), NA())</f>
        <v>#N/A</v>
      </c>
      <c r="S52" s="245">
        <f>IF(ISNUMBER(Regressions!U62),ROUND(Regressions!U62, 1), NA())</f>
        <v>30</v>
      </c>
    </row>
    <row xmlns:x14ac="http://schemas.microsoft.com/office/spreadsheetml/2009/9/ac" r="53" x14ac:dyDescent="0.2">
      <c r="A53" s="348" t="str">
        <f>IF(ISBLANK(Regressions!A63), " ", Regressions!A63)</f>
        <v>Costa Rica</v>
      </c>
      <c r="B53" s="349">
        <f>IF(ISBLANK(Regressions!B63), " ", Regressions!B63)</f>
        <v>2018</v>
      </c>
      <c r="C53" s="354" t="str">
        <f>IF(ISBLANK(Regressions!C63), " ", Regressions!C63)</f>
        <v>Urban</v>
      </c>
      <c r="D53" s="350">
        <f>IF(ISBLANK(Regressions!D63), " ", Regressions!D63)</f>
        <v>766698.88101135253</v>
      </c>
      <c r="E53" s="222">
        <f>IF(ISNUMBER(Regressions!E63),ROUND(Regressions!E63, 1), NA())</f>
        <v>99.9</v>
      </c>
      <c r="F53" s="351">
        <f>IF(ISNUMBER(Regressions!F63),ROUND(Regressions!F63, 1), NA())</f>
        <v>88.2</v>
      </c>
      <c r="G53" s="244" t="e">
        <f>IF(ISNUMBER(Regressions!G63),ROUND(Regressions!G63, 1), NA())</f>
        <v>#N/A</v>
      </c>
      <c r="H53" s="352" t="e">
        <f>IF(ISNUMBER(Regressions!H63),ROUND(Regressions!H63, 1), NA())</f>
        <v>#N/A</v>
      </c>
      <c r="I53" s="245">
        <f>IF(ISNUMBER(Regressions!I63),ROUND(Regressions!I63, 1), NA())</f>
        <v>11.8</v>
      </c>
      <c r="J53" s="353">
        <f>IF(ISNUMBER(Regressions!K63),ROUND(Regressions!K63, 1), NA())</f>
        <v>99.9</v>
      </c>
      <c r="K53" s="351">
        <f>IF(ISNUMBER(Regressions!L63),ROUND(Regressions!L63, 1), NA())</f>
        <v>96.6</v>
      </c>
      <c r="L53" s="246">
        <f>IF(ISNUMBER(Regressions!M63),ROUND(Regressions!M63, 1), NA())</f>
        <v>73.8</v>
      </c>
      <c r="M53" s="352">
        <f>IF(ISNUMBER(Regressions!N63),ROUND(Regressions!N63, 1), NA())</f>
        <v>22.8</v>
      </c>
      <c r="N53" s="245">
        <f>IF(ISNUMBER(Regressions!O63),ROUND(Regressions!O63, 1), NA())</f>
        <v>3.4</v>
      </c>
      <c r="O53" s="353">
        <f>IF(ISNUMBER(Regressions!Q63),ROUND(Regressions!Q63, 1), NA())</f>
        <v>79</v>
      </c>
      <c r="P53" s="351">
        <f>IF(ISNUMBER(Regressions!R63),ROUND(Regressions!R63, 1), NA())</f>
        <v>73.3</v>
      </c>
      <c r="Q53" s="223" t="e">
        <f>IF(ISNUMBER(Regressions!S63),ROUND(Regressions!S63, 1), NA())</f>
        <v>#N/A</v>
      </c>
      <c r="R53" s="352" t="e">
        <f>IF(ISNUMBER(Regressions!T63),ROUND(Regressions!T63, 1), NA())</f>
        <v>#N/A</v>
      </c>
      <c r="S53" s="245">
        <f>IF(ISNUMBER(Regressions!U63),ROUND(Regressions!U63, 1), NA())</f>
        <v>26.7</v>
      </c>
    </row>
    <row xmlns:x14ac="http://schemas.microsoft.com/office/spreadsheetml/2009/9/ac" r="54" x14ac:dyDescent="0.2">
      <c r="A54" s="348" t="str">
        <f>IF(ISBLANK(Regressions!A64), " ", Regressions!A64)</f>
        <v>Costa Rica</v>
      </c>
      <c r="B54" s="349">
        <f>IF(ISBLANK(Regressions!B64), " ", Regressions!B64)</f>
        <v>2019</v>
      </c>
      <c r="C54" s="354" t="str">
        <f>IF(ISBLANK(Regressions!C64), " ", Regressions!C64)</f>
        <v>Urban</v>
      </c>
      <c r="D54" s="350">
        <f>IF(ISBLANK(Regressions!D64), " ", Regressions!D64)</f>
        <v>773680.66428703314</v>
      </c>
      <c r="E54" s="222">
        <f>IF(ISNUMBER(Regressions!E64),ROUND(Regressions!E64, 1), NA())</f>
        <v>99.9</v>
      </c>
      <c r="F54" s="351">
        <f>IF(ISNUMBER(Regressions!F64),ROUND(Regressions!F64, 1), NA())</f>
        <v>87.7</v>
      </c>
      <c r="G54" s="244" t="e">
        <f>IF(ISNUMBER(Regressions!G64),ROUND(Regressions!G64, 1), NA())</f>
        <v>#N/A</v>
      </c>
      <c r="H54" s="352" t="e">
        <f>IF(ISNUMBER(Regressions!H64),ROUND(Regressions!H64, 1), NA())</f>
        <v>#N/A</v>
      </c>
      <c r="I54" s="245">
        <f>IF(ISNUMBER(Regressions!I64),ROUND(Regressions!I64, 1), NA())</f>
        <v>12.3</v>
      </c>
      <c r="J54" s="353">
        <f>IF(ISNUMBER(Regressions!K64),ROUND(Regressions!K64, 1), NA())</f>
        <v>99.9</v>
      </c>
      <c r="K54" s="351">
        <f>IF(ISNUMBER(Regressions!L64),ROUND(Regressions!L64, 1), NA())</f>
        <v>96.6</v>
      </c>
      <c r="L54" s="246">
        <f>IF(ISNUMBER(Regressions!M64),ROUND(Regressions!M64, 1), NA())</f>
        <v>78.7</v>
      </c>
      <c r="M54" s="352">
        <f>IF(ISNUMBER(Regressions!N64),ROUND(Regressions!N64, 1), NA())</f>
        <v>17.899999999999999</v>
      </c>
      <c r="N54" s="245">
        <f>IF(ISNUMBER(Regressions!O64),ROUND(Regressions!O64, 1), NA())</f>
        <v>3.4</v>
      </c>
      <c r="O54" s="353">
        <f>IF(ISNUMBER(Regressions!Q64),ROUND(Regressions!Q64, 1), NA())</f>
        <v>80.400000000000006</v>
      </c>
      <c r="P54" s="351">
        <f>IF(ISNUMBER(Regressions!R64),ROUND(Regressions!R64, 1), NA())</f>
        <v>76.7</v>
      </c>
      <c r="Q54" s="223" t="e">
        <f>IF(ISNUMBER(Regressions!S64),ROUND(Regressions!S64, 1), NA())</f>
        <v>#N/A</v>
      </c>
      <c r="R54" s="352" t="e">
        <f>IF(ISNUMBER(Regressions!T64),ROUND(Regressions!T64, 1), NA())</f>
        <v>#N/A</v>
      </c>
      <c r="S54" s="245">
        <f>IF(ISNUMBER(Regressions!U64),ROUND(Regressions!U64, 1), NA())</f>
        <v>23.3</v>
      </c>
    </row>
    <row xmlns:x14ac="http://schemas.microsoft.com/office/spreadsheetml/2009/9/ac" r="55" ht="13.5" customHeight="true" x14ac:dyDescent="0.2">
      <c r="A55" s="348" t="str">
        <f>IF(ISBLANK(Regressions!A65), " ", Regressions!A65)</f>
        <v>Costa Rica</v>
      </c>
      <c r="B55" s="349">
        <f>IF(ISBLANK(Regressions!B65), " ", Regressions!B65)</f>
        <v>2020</v>
      </c>
      <c r="C55" s="354" t="str">
        <f>IF(ISBLANK(Regressions!C65), " ", Regressions!C65)</f>
        <v>Urban</v>
      </c>
      <c r="D55" s="350">
        <f>IF(ISBLANK(Regressions!D65), " ", Regressions!D65)</f>
        <v>783491.65947509767</v>
      </c>
      <c r="E55" s="222">
        <f>IF(ISNUMBER(Regressions!E65),ROUND(Regressions!E65, 1), NA())</f>
        <v>100</v>
      </c>
      <c r="F55" s="351">
        <f>IF(ISNUMBER(Regressions!F65),ROUND(Regressions!F65, 1), NA())</f>
        <v>87.3</v>
      </c>
      <c r="G55" s="244" t="e">
        <f>IF(ISNUMBER(Regressions!G65),ROUND(Regressions!G65, 1), NA())</f>
        <v>#N/A</v>
      </c>
      <c r="H55" s="352" t="e">
        <f>IF(ISNUMBER(Regressions!H65),ROUND(Regressions!H65, 1), NA())</f>
        <v>#N/A</v>
      </c>
      <c r="I55" s="245">
        <f>IF(ISNUMBER(Regressions!I65),ROUND(Regressions!I65, 1), NA())</f>
        <v>12.7</v>
      </c>
      <c r="J55" s="353">
        <f>IF(ISNUMBER(Regressions!K65),ROUND(Regressions!K65, 1), NA())</f>
        <v>100</v>
      </c>
      <c r="K55" s="351">
        <f>IF(ISNUMBER(Regressions!L65),ROUND(Regressions!L65, 1), NA())</f>
        <v>96.6</v>
      </c>
      <c r="L55" s="246">
        <f>IF(ISNUMBER(Regressions!M65),ROUND(Regressions!M65, 1), NA())</f>
        <v>83.6</v>
      </c>
      <c r="M55" s="352">
        <f>IF(ISNUMBER(Regressions!N65),ROUND(Regressions!N65, 1), NA())</f>
        <v>13</v>
      </c>
      <c r="N55" s="245">
        <f>IF(ISNUMBER(Regressions!O65),ROUND(Regressions!O65, 1), NA())</f>
        <v>3.4</v>
      </c>
      <c r="O55" s="353">
        <f>IF(ISNUMBER(Regressions!Q65),ROUND(Regressions!Q65, 1), NA())</f>
        <v>81.900000000000006</v>
      </c>
      <c r="P55" s="351">
        <f>IF(ISNUMBER(Regressions!R65),ROUND(Regressions!R65, 1), NA())</f>
        <v>80</v>
      </c>
      <c r="Q55" s="223" t="e">
        <f>IF(ISNUMBER(Regressions!S65),ROUND(Regressions!S65, 1), NA())</f>
        <v>#N/A</v>
      </c>
      <c r="R55" s="352" t="e">
        <f>IF(ISNUMBER(Regressions!T65),ROUND(Regressions!T65, 1), NA())</f>
        <v>#N/A</v>
      </c>
      <c r="S55" s="245">
        <f>IF(ISNUMBER(Regressions!U65),ROUND(Regressions!U65, 1), NA())</f>
        <v>20</v>
      </c>
    </row>
    <row xmlns:x14ac="http://schemas.microsoft.com/office/spreadsheetml/2009/9/ac" r="56" x14ac:dyDescent="0.2">
      <c r="A56" s="405" t="str">
        <f>IF(ISBLANK(Regressions!A66), " ", Regressions!A66)</f>
        <v>Costa Rica</v>
      </c>
      <c r="B56" s="406">
        <f>IF(ISBLANK(Regressions!B66), " ", Regressions!B66)</f>
        <v>2021</v>
      </c>
      <c r="C56" s="407" t="str">
        <f>IF(ISBLANK(Regressions!C66), " ", Regressions!C66)</f>
        <v>Urban</v>
      </c>
      <c r="D56" s="408">
        <f>IF(ISBLANK(Regressions!D66), " ", Regressions!D66)</f>
        <v>790390.06187332154</v>
      </c>
      <c r="E56" s="411">
        <f>IF(ISNUMBER(Regressions!E66),ROUND(Regressions!E66, 1), NA())</f>
        <v>100</v>
      </c>
      <c r="F56" s="409">
        <f>IF(ISNUMBER(Regressions!F66),ROUND(Regressions!F66, 1), NA())</f>
        <v>86.9</v>
      </c>
      <c r="G56" s="412" t="e">
        <f>IF(ISNUMBER(Regressions!G66),ROUND(Regressions!G66, 1), NA())</f>
        <v>#N/A</v>
      </c>
      <c r="H56" s="410" t="e">
        <f>IF(ISNUMBER(Regressions!H66),ROUND(Regressions!H66, 1), NA())</f>
        <v>#N/A</v>
      </c>
      <c r="I56" s="413">
        <f>IF(ISNUMBER(Regressions!I66),ROUND(Regressions!I66, 1), NA())</f>
        <v>13.1</v>
      </c>
      <c r="J56" s="411">
        <f>IF(ISNUMBER(Regressions!K66),ROUND(Regressions!K66, 1), NA())</f>
        <v>100</v>
      </c>
      <c r="K56" s="409">
        <f>IF(ISNUMBER(Regressions!L66),ROUND(Regressions!L66, 1), NA())</f>
        <v>96.6</v>
      </c>
      <c r="L56" s="414">
        <f>IF(ISNUMBER(Regressions!M66),ROUND(Regressions!M66, 1), NA())</f>
        <v>88.4</v>
      </c>
      <c r="M56" s="410">
        <f>IF(ISNUMBER(Regressions!N66),ROUND(Regressions!N66, 1), NA())</f>
        <v>8.1</v>
      </c>
      <c r="N56" s="413">
        <f>IF(ISNUMBER(Regressions!O66),ROUND(Regressions!O66, 1), NA())</f>
        <v>3.4</v>
      </c>
      <c r="O56" s="411">
        <f>IF(ISNUMBER(Regressions!Q66),ROUND(Regressions!Q66, 1), NA())</f>
        <v>83.3</v>
      </c>
      <c r="P56" s="409">
        <f>IF(ISNUMBER(Regressions!R66),ROUND(Regressions!R66, 1), NA())</f>
        <v>83.3</v>
      </c>
      <c r="Q56" s="415" t="e">
        <f>IF(ISNUMBER(Regressions!S66),ROUND(Regressions!S66, 1), NA())</f>
        <v>#N/A</v>
      </c>
      <c r="R56" s="410" t="e">
        <f>IF(ISNUMBER(Regressions!T66),ROUND(Regressions!T66, 1), NA())</f>
        <v>#N/A</v>
      </c>
      <c r="S56" s="413">
        <f>IF(ISNUMBER(Regressions!U66),ROUND(Regressions!U66, 1), NA())</f>
        <v>16.7</v>
      </c>
      <c r="T56" s="404"/>
      <c r="U56" s="404"/>
      <c r="V56" s="404"/>
      <c r="W56" s="404"/>
      <c r="X56" s="404"/>
      <c r="Y56" s="404"/>
      <c r="Z56" s="404"/>
      <c r="AA56" s="404"/>
      <c r="AB56" s="404"/>
      <c r="AC56" s="404"/>
    </row>
    <row xmlns:x14ac="http://schemas.microsoft.com/office/spreadsheetml/2009/9/ac" r="57" x14ac:dyDescent="0.2">
      <c r="A57" s="348" t="str">
        <f>IF(ISBLANK(Regressions!A67), " ", Regressions!A67)</f>
        <v>Costa Rica</v>
      </c>
      <c r="B57" s="349">
        <f>IF(ISBLANK(Regressions!B67), " ", Regressions!B67)</f>
        <v>2022</v>
      </c>
      <c r="C57" s="354" t="str">
        <f>IF(ISBLANK(Regressions!C67), " ", Regressions!C67)</f>
        <v>Urban</v>
      </c>
      <c r="D57" s="350">
        <f>IF(ISBLANK(Regressions!D67), " ", Regressions!D67)</f>
        <v>797632.83271980286</v>
      </c>
      <c r="E57" s="222">
        <f>IF(ISNUMBER(Regressions!E67),ROUND(Regressions!E67, 1), NA())</f>
        <v>100</v>
      </c>
      <c r="F57" s="351">
        <f>IF(ISNUMBER(Regressions!F67),ROUND(Regressions!F67, 1), NA())</f>
        <v>86.5</v>
      </c>
      <c r="G57" s="244" t="e">
        <f>IF(ISNUMBER(Regressions!G67),ROUND(Regressions!G67, 1), NA())</f>
        <v>#N/A</v>
      </c>
      <c r="H57" s="352" t="e">
        <f>IF(ISNUMBER(Regressions!H67),ROUND(Regressions!H67, 1), NA())</f>
        <v>#N/A</v>
      </c>
      <c r="I57" s="245">
        <f>IF(ISNUMBER(Regressions!I67),ROUND(Regressions!I67, 1), NA())</f>
        <v>13.5</v>
      </c>
      <c r="J57" s="353">
        <f>IF(ISNUMBER(Regressions!K67),ROUND(Regressions!K67, 1), NA())</f>
        <v>100</v>
      </c>
      <c r="K57" s="351">
        <f>IF(ISNUMBER(Regressions!L67),ROUND(Regressions!L67, 1), NA())</f>
        <v>96.6</v>
      </c>
      <c r="L57" s="246">
        <f>IF(ISNUMBER(Regressions!M67),ROUND(Regressions!M67, 1), NA())</f>
        <v>93.3</v>
      </c>
      <c r="M57" s="352">
        <f>IF(ISNUMBER(Regressions!N67),ROUND(Regressions!N67, 1), NA())</f>
        <v>3.3</v>
      </c>
      <c r="N57" s="245">
        <f>IF(ISNUMBER(Regressions!O67),ROUND(Regressions!O67, 1), NA())</f>
        <v>3.4</v>
      </c>
      <c r="O57" s="353">
        <f>IF(ISNUMBER(Regressions!Q67),ROUND(Regressions!Q67, 1), NA())</f>
        <v>84.8</v>
      </c>
      <c r="P57" s="351">
        <f>IF(ISNUMBER(Regressions!R67),ROUND(Regressions!R67, 1), NA())</f>
        <v>84.8</v>
      </c>
      <c r="Q57" s="223" t="e">
        <f>IF(ISNUMBER(Regressions!S67),ROUND(Regressions!S67, 1), NA())</f>
        <v>#N/A</v>
      </c>
      <c r="R57" s="352" t="e">
        <f>IF(ISNUMBER(Regressions!T67),ROUND(Regressions!T67, 1), NA())</f>
        <v>#N/A</v>
      </c>
      <c r="S57" s="245">
        <f>IF(ISNUMBER(Regressions!U67),ROUND(Regressions!U67, 1), NA())</f>
        <v>15.2</v>
      </c>
    </row>
    <row xmlns:x14ac="http://schemas.microsoft.com/office/spreadsheetml/2009/9/ac" r="58" x14ac:dyDescent="0.2">
      <c r="A58" s="355" t="str">
        <f>IF(ISBLANK(Regressions!A68), " ", Regressions!A68)</f>
        <v>Costa Rica</v>
      </c>
      <c r="B58" s="356">
        <f>IF(ISBLANK(Regressions!B68), " ", Regressions!B68)</f>
        <v>2023</v>
      </c>
      <c r="C58" s="357" t="str">
        <f>IF(ISBLANK(Regressions!C68), " ", Regressions!C68)</f>
        <v>Urban</v>
      </c>
      <c r="D58" s="358">
        <f>IF(ISBLANK(Regressions!D68), " ", Regressions!D68)</f>
        <v>775482.67148750299</v>
      </c>
      <c r="E58" s="359">
        <f>IF(ISNUMBER(Regressions!E68),ROUND(Regressions!E68, 1), NA())</f>
        <v>100</v>
      </c>
      <c r="F58" s="360">
        <f>IF(ISNUMBER(Regressions!F68),ROUND(Regressions!F68, 1), NA())</f>
        <v>86.5</v>
      </c>
      <c r="G58" s="361" t="e">
        <f>IF(ISNUMBER(Regressions!G68),ROUND(Regressions!G68, 1), NA())</f>
        <v>#N/A</v>
      </c>
      <c r="H58" s="362" t="e">
        <f>IF(ISNUMBER(Regressions!H68),ROUND(Regressions!H68, 1), NA())</f>
        <v>#N/A</v>
      </c>
      <c r="I58" s="363">
        <f>IF(ISNUMBER(Regressions!I68),ROUND(Regressions!I68, 1), NA())</f>
        <v>13.5</v>
      </c>
      <c r="J58" s="364">
        <f>IF(ISNUMBER(Regressions!K68),ROUND(Regressions!K68, 1), NA())</f>
        <v>100</v>
      </c>
      <c r="K58" s="360">
        <f>IF(ISNUMBER(Regressions!L68),ROUND(Regressions!L68, 1), NA())</f>
        <v>96.6</v>
      </c>
      <c r="L58" s="365">
        <f>IF(ISNUMBER(Regressions!M68),ROUND(Regressions!M68, 1), NA())</f>
        <v>93.3</v>
      </c>
      <c r="M58" s="362">
        <f>IF(ISNUMBER(Regressions!N68),ROUND(Regressions!N68, 1), NA())</f>
        <v>3.3</v>
      </c>
      <c r="N58" s="363">
        <f>IF(ISNUMBER(Regressions!O68),ROUND(Regressions!O68, 1), NA())</f>
        <v>3.4</v>
      </c>
      <c r="O58" s="364">
        <f>IF(ISNUMBER(Regressions!Q68),ROUND(Regressions!Q68, 1), NA())</f>
        <v>84.8</v>
      </c>
      <c r="P58" s="360">
        <f>IF(ISNUMBER(Regressions!R68),ROUND(Regressions!R68, 1), NA())</f>
        <v>84.8</v>
      </c>
      <c r="Q58" s="366" t="e">
        <f>IF(ISNUMBER(Regressions!S68),ROUND(Regressions!S68, 1), NA())</f>
        <v>#N/A</v>
      </c>
      <c r="R58" s="362" t="e">
        <f>IF(ISNUMBER(Regressions!T68),ROUND(Regressions!T68, 1), NA())</f>
        <v>#N/A</v>
      </c>
      <c r="S58" s="363">
        <f>IF(ISNUMBER(Regressions!U68),ROUND(Regressions!U68, 1), NA())</f>
        <v>15.2</v>
      </c>
    </row>
    <row xmlns:x14ac="http://schemas.microsoft.com/office/spreadsheetml/2009/9/ac" r="59" hidden="true" x14ac:dyDescent="0.2">
      <c r="A59" s="348" t="str">
        <f>IF(ISBLANK(Regressions!A69), " ", Regressions!A69)</f>
        <v>Costa Rica</v>
      </c>
      <c r="B59" s="349">
        <f>IF(ISBLANK(Regressions!B69), " ", Regressions!B69)</f>
        <v>2024</v>
      </c>
      <c r="C59" s="354" t="str">
        <f>IF(ISBLANK(Regressions!C69), " ", Regressions!C69)</f>
        <v>Urban</v>
      </c>
      <c r="D59" s="350" t="str">
        <f>IF(ISBLANK(Regressions!D69), " ", Regressions!D69)</f>
        <v> </v>
      </c>
      <c r="E59" s="222" t="e">
        <f>IF(ISNUMBER(Regressions!E69),ROUND(Regressions!E69, 1), NA())</f>
        <v>#N/A</v>
      </c>
      <c r="F59" s="351" t="e">
        <f>IF(ISNUMBER(Regressions!F69),ROUND(Regressions!F69, 1), NA())</f>
        <v>#N/A</v>
      </c>
      <c r="G59" s="244" t="e">
        <f>IF(ISNUMBER(Regressions!G69),ROUND(Regressions!G69, 1), NA())</f>
        <v>#N/A</v>
      </c>
      <c r="H59" s="352" t="e">
        <f>IF(ISNUMBER(Regressions!H69),ROUND(Regressions!H69, 1), NA())</f>
        <v>#N/A</v>
      </c>
      <c r="I59" s="245" t="e">
        <f>IF(ISNUMBER(Regressions!I69),ROUND(Regressions!I69, 1), NA())</f>
        <v>#N/A</v>
      </c>
      <c r="J59" s="353" t="e">
        <f>IF(ISNUMBER(Regressions!K69),ROUND(Regressions!K69, 1), NA())</f>
        <v>#N/A</v>
      </c>
      <c r="K59" s="351" t="e">
        <f>IF(ISNUMBER(Regressions!L69),ROUND(Regressions!L69, 1), NA())</f>
        <v>#N/A</v>
      </c>
      <c r="L59" s="246" t="e">
        <f>IF(ISNUMBER(Regressions!M69),ROUND(Regressions!M69, 1), NA())</f>
        <v>#N/A</v>
      </c>
      <c r="M59" s="352" t="e">
        <f>IF(ISNUMBER(Regressions!N69),ROUND(Regressions!N69, 1), NA())</f>
        <v>#N/A</v>
      </c>
      <c r="N59" s="245" t="e">
        <f>IF(ISNUMBER(Regressions!O69),ROUND(Regressions!O69, 1), NA())</f>
        <v>#N/A</v>
      </c>
      <c r="O59" s="353" t="e">
        <f>IF(ISNUMBER(Regressions!Q69),ROUND(Regressions!Q69, 1), NA())</f>
        <v>#N/A</v>
      </c>
      <c r="P59" s="351" t="e">
        <f>IF(ISNUMBER(Regressions!R69),ROUND(Regressions!R69, 1), NA())</f>
        <v>#N/A</v>
      </c>
      <c r="Q59" s="223" t="e">
        <f>IF(ISNUMBER(Regressions!S69),ROUND(Regressions!S69, 1), NA())</f>
        <v>#N/A</v>
      </c>
      <c r="R59" s="352" t="e">
        <f>IF(ISNUMBER(Regressions!T69),ROUND(Regressions!T69, 1), NA())</f>
        <v>#N/A</v>
      </c>
      <c r="S59" s="245" t="e">
        <f>IF(ISNUMBER(Regressions!U69),ROUND(Regressions!U69, 1), NA())</f>
        <v>#N/A</v>
      </c>
    </row>
    <row xmlns:x14ac="http://schemas.microsoft.com/office/spreadsheetml/2009/9/ac" r="60" hidden="true" x14ac:dyDescent="0.2">
      <c r="A60" s="348" t="str">
        <f>IF(ISBLANK(Regressions!A70), " ", Regressions!A70)</f>
        <v>Costa Rica</v>
      </c>
      <c r="B60" s="349">
        <f>IF(ISBLANK(Regressions!B70), " ", Regressions!B70)</f>
        <v>2025</v>
      </c>
      <c r="C60" s="354" t="str">
        <f>IF(ISBLANK(Regressions!C70), " ", Regressions!C70)</f>
        <v>Urban</v>
      </c>
      <c r="D60" s="350" t="str">
        <f>IF(ISBLANK(Regressions!D70), " ", Regressions!D70)</f>
        <v> </v>
      </c>
      <c r="E60" s="222" t="e">
        <f>IF(ISNUMBER(Regressions!E70),ROUND(Regressions!E70, 1), NA())</f>
        <v>#N/A</v>
      </c>
      <c r="F60" s="351" t="e">
        <f>IF(ISNUMBER(Regressions!F70),ROUND(Regressions!F70, 1), NA())</f>
        <v>#N/A</v>
      </c>
      <c r="G60" s="244" t="e">
        <f>IF(ISNUMBER(Regressions!G70),ROUND(Regressions!G70, 1), NA())</f>
        <v>#N/A</v>
      </c>
      <c r="H60" s="352" t="e">
        <f>IF(ISNUMBER(Regressions!H70),ROUND(Regressions!H70, 1), NA())</f>
        <v>#N/A</v>
      </c>
      <c r="I60" s="245" t="e">
        <f>IF(ISNUMBER(Regressions!I70),ROUND(Regressions!I70, 1), NA())</f>
        <v>#N/A</v>
      </c>
      <c r="J60" s="353" t="e">
        <f>IF(ISNUMBER(Regressions!K70),ROUND(Regressions!K70, 1), NA())</f>
        <v>#N/A</v>
      </c>
      <c r="K60" s="351" t="e">
        <f>IF(ISNUMBER(Regressions!L70),ROUND(Regressions!L70, 1), NA())</f>
        <v>#N/A</v>
      </c>
      <c r="L60" s="246" t="e">
        <f>IF(ISNUMBER(Regressions!M70),ROUND(Regressions!M70, 1), NA())</f>
        <v>#N/A</v>
      </c>
      <c r="M60" s="352" t="e">
        <f>IF(ISNUMBER(Regressions!N70),ROUND(Regressions!N70, 1), NA())</f>
        <v>#N/A</v>
      </c>
      <c r="N60" s="245" t="e">
        <f>IF(ISNUMBER(Regressions!O70),ROUND(Regressions!O70, 1), NA())</f>
        <v>#N/A</v>
      </c>
      <c r="O60" s="353" t="e">
        <f>IF(ISNUMBER(Regressions!Q70),ROUND(Regressions!Q70, 1), NA())</f>
        <v>#N/A</v>
      </c>
      <c r="P60" s="351" t="e">
        <f>IF(ISNUMBER(Regressions!R70),ROUND(Regressions!R70, 1), NA())</f>
        <v>#N/A</v>
      </c>
      <c r="Q60" s="223" t="e">
        <f>IF(ISNUMBER(Regressions!S70),ROUND(Regressions!S70, 1), NA())</f>
        <v>#N/A</v>
      </c>
      <c r="R60" s="352" t="e">
        <f>IF(ISNUMBER(Regressions!T70),ROUND(Regressions!T70, 1), NA())</f>
        <v>#N/A</v>
      </c>
      <c r="S60" s="245" t="e">
        <f>IF(ISNUMBER(Regressions!U70),ROUND(Regressions!U70, 1), NA())</f>
        <v>#N/A</v>
      </c>
    </row>
    <row xmlns:x14ac="http://schemas.microsoft.com/office/spreadsheetml/2009/9/ac" r="61" hidden="true" x14ac:dyDescent="0.2">
      <c r="A61" s="348" t="str">
        <f>IF(ISBLANK(Regressions!A71), " ", Regressions!A71)</f>
        <v>Costa Rica</v>
      </c>
      <c r="B61" s="349">
        <f>IF(ISBLANK(Regressions!B71), " ", Regressions!B71)</f>
        <v>2026</v>
      </c>
      <c r="C61" s="354" t="str">
        <f>IF(ISBLANK(Regressions!C71), " ", Regressions!C71)</f>
        <v>Urban</v>
      </c>
      <c r="D61" s="350" t="str">
        <f>IF(ISBLANK(Regressions!D71), " ", Regressions!D71)</f>
        <v> </v>
      </c>
      <c r="E61" s="222" t="e">
        <f>IF(ISNUMBER(Regressions!E71),ROUND(Regressions!E71, 1), NA())</f>
        <v>#N/A</v>
      </c>
      <c r="F61" s="351" t="e">
        <f>IF(ISNUMBER(Regressions!F71),ROUND(Regressions!F71, 1), NA())</f>
        <v>#N/A</v>
      </c>
      <c r="G61" s="244" t="e">
        <f>IF(ISNUMBER(Regressions!G71),ROUND(Regressions!G71, 1), NA())</f>
        <v>#N/A</v>
      </c>
      <c r="H61" s="352" t="e">
        <f>IF(ISNUMBER(Regressions!H71),ROUND(Regressions!H71, 1), NA())</f>
        <v>#N/A</v>
      </c>
      <c r="I61" s="245" t="e">
        <f>IF(ISNUMBER(Regressions!I71),ROUND(Regressions!I71, 1), NA())</f>
        <v>#N/A</v>
      </c>
      <c r="J61" s="353" t="e">
        <f>IF(ISNUMBER(Regressions!K71),ROUND(Regressions!K71, 1), NA())</f>
        <v>#N/A</v>
      </c>
      <c r="K61" s="351" t="e">
        <f>IF(ISNUMBER(Regressions!L71),ROUND(Regressions!L71, 1), NA())</f>
        <v>#N/A</v>
      </c>
      <c r="L61" s="246" t="e">
        <f>IF(ISNUMBER(Regressions!M71),ROUND(Regressions!M71, 1), NA())</f>
        <v>#N/A</v>
      </c>
      <c r="M61" s="352" t="e">
        <f>IF(ISNUMBER(Regressions!N71),ROUND(Regressions!N71, 1), NA())</f>
        <v>#N/A</v>
      </c>
      <c r="N61" s="245" t="e">
        <f>IF(ISNUMBER(Regressions!O71),ROUND(Regressions!O71, 1), NA())</f>
        <v>#N/A</v>
      </c>
      <c r="O61" s="353" t="e">
        <f>IF(ISNUMBER(Regressions!Q71),ROUND(Regressions!Q71, 1), NA())</f>
        <v>#N/A</v>
      </c>
      <c r="P61" s="351" t="e">
        <f>IF(ISNUMBER(Regressions!R71),ROUND(Regressions!R71, 1), NA())</f>
        <v>#N/A</v>
      </c>
      <c r="Q61" s="223" t="e">
        <f>IF(ISNUMBER(Regressions!S71),ROUND(Regressions!S71, 1), NA())</f>
        <v>#N/A</v>
      </c>
      <c r="R61" s="352" t="e">
        <f>IF(ISNUMBER(Regressions!T71),ROUND(Regressions!T71, 1), NA())</f>
        <v>#N/A</v>
      </c>
      <c r="S61" s="245" t="e">
        <f>IF(ISNUMBER(Regressions!U71),ROUND(Regressions!U71, 1), NA())</f>
        <v>#N/A</v>
      </c>
    </row>
    <row xmlns:x14ac="http://schemas.microsoft.com/office/spreadsheetml/2009/9/ac" r="62" hidden="true" x14ac:dyDescent="0.2">
      <c r="A62" s="348" t="str">
        <f>IF(ISBLANK(Regressions!A72), " ", Regressions!A72)</f>
        <v>Costa Rica</v>
      </c>
      <c r="B62" s="349">
        <f>IF(ISBLANK(Regressions!B72), " ", Regressions!B72)</f>
        <v>2027</v>
      </c>
      <c r="C62" s="354" t="str">
        <f>IF(ISBLANK(Regressions!C72), " ", Regressions!C72)</f>
        <v>Urban</v>
      </c>
      <c r="D62" s="350" t="str">
        <f>IF(ISBLANK(Regressions!D72), " ", Regressions!D72)</f>
        <v> </v>
      </c>
      <c r="E62" s="222" t="e">
        <f>IF(ISNUMBER(Regressions!E72),ROUND(Regressions!E72, 1), NA())</f>
        <v>#N/A</v>
      </c>
      <c r="F62" s="351" t="e">
        <f>IF(ISNUMBER(Regressions!F72),ROUND(Regressions!F72, 1), NA())</f>
        <v>#N/A</v>
      </c>
      <c r="G62" s="244" t="e">
        <f>IF(ISNUMBER(Regressions!G72),ROUND(Regressions!G72, 1), NA())</f>
        <v>#N/A</v>
      </c>
      <c r="H62" s="352" t="e">
        <f>IF(ISNUMBER(Regressions!H72),ROUND(Regressions!H72, 1), NA())</f>
        <v>#N/A</v>
      </c>
      <c r="I62" s="245" t="e">
        <f>IF(ISNUMBER(Regressions!I72),ROUND(Regressions!I72, 1), NA())</f>
        <v>#N/A</v>
      </c>
      <c r="J62" s="353" t="e">
        <f>IF(ISNUMBER(Regressions!K72),ROUND(Regressions!K72, 1), NA())</f>
        <v>#N/A</v>
      </c>
      <c r="K62" s="351" t="e">
        <f>IF(ISNUMBER(Regressions!L72),ROUND(Regressions!L72, 1), NA())</f>
        <v>#N/A</v>
      </c>
      <c r="L62" s="246" t="e">
        <f>IF(ISNUMBER(Regressions!M72),ROUND(Regressions!M72, 1), NA())</f>
        <v>#N/A</v>
      </c>
      <c r="M62" s="352" t="e">
        <f>IF(ISNUMBER(Regressions!N72),ROUND(Regressions!N72, 1), NA())</f>
        <v>#N/A</v>
      </c>
      <c r="N62" s="245" t="e">
        <f>IF(ISNUMBER(Regressions!O72),ROUND(Regressions!O72, 1), NA())</f>
        <v>#N/A</v>
      </c>
      <c r="O62" s="353" t="e">
        <f>IF(ISNUMBER(Regressions!Q72),ROUND(Regressions!Q72, 1), NA())</f>
        <v>#N/A</v>
      </c>
      <c r="P62" s="351" t="e">
        <f>IF(ISNUMBER(Regressions!R72),ROUND(Regressions!R72, 1), NA())</f>
        <v>#N/A</v>
      </c>
      <c r="Q62" s="223" t="e">
        <f>IF(ISNUMBER(Regressions!S72),ROUND(Regressions!S72, 1), NA())</f>
        <v>#N/A</v>
      </c>
      <c r="R62" s="352" t="e">
        <f>IF(ISNUMBER(Regressions!T72),ROUND(Regressions!T72, 1), NA())</f>
        <v>#N/A</v>
      </c>
      <c r="S62" s="245" t="e">
        <f>IF(ISNUMBER(Regressions!U72),ROUND(Regressions!U72, 1), NA())</f>
        <v>#N/A</v>
      </c>
    </row>
    <row xmlns:x14ac="http://schemas.microsoft.com/office/spreadsheetml/2009/9/ac" r="63" hidden="true" x14ac:dyDescent="0.2">
      <c r="A63" s="348" t="str">
        <f>IF(ISBLANK(Regressions!A73), " ", Regressions!A73)</f>
        <v>Costa Rica</v>
      </c>
      <c r="B63" s="349">
        <f>IF(ISBLANK(Regressions!B73), " ", Regressions!B73)</f>
        <v>2028</v>
      </c>
      <c r="C63" s="354" t="str">
        <f>IF(ISBLANK(Regressions!C73), " ", Regressions!C73)</f>
        <v>Urban</v>
      </c>
      <c r="D63" s="350" t="str">
        <f>IF(ISBLANK(Regressions!D73), " ", Regressions!D73)</f>
        <v> </v>
      </c>
      <c r="E63" s="222" t="e">
        <f>IF(ISNUMBER(Regressions!E73),ROUND(Regressions!E73, 1), NA())</f>
        <v>#N/A</v>
      </c>
      <c r="F63" s="351" t="e">
        <f>IF(ISNUMBER(Regressions!F73),ROUND(Regressions!F73, 1), NA())</f>
        <v>#N/A</v>
      </c>
      <c r="G63" s="244" t="e">
        <f>IF(ISNUMBER(Regressions!G73),ROUND(Regressions!G73, 1), NA())</f>
        <v>#N/A</v>
      </c>
      <c r="H63" s="352" t="e">
        <f>IF(ISNUMBER(Regressions!H73),ROUND(Regressions!H73, 1), NA())</f>
        <v>#N/A</v>
      </c>
      <c r="I63" s="245" t="e">
        <f>IF(ISNUMBER(Regressions!I73),ROUND(Regressions!I73, 1), NA())</f>
        <v>#N/A</v>
      </c>
      <c r="J63" s="353" t="e">
        <f>IF(ISNUMBER(Regressions!K73),ROUND(Regressions!K73, 1), NA())</f>
        <v>#N/A</v>
      </c>
      <c r="K63" s="351" t="e">
        <f>IF(ISNUMBER(Regressions!L73),ROUND(Regressions!L73, 1), NA())</f>
        <v>#N/A</v>
      </c>
      <c r="L63" s="246" t="e">
        <f>IF(ISNUMBER(Regressions!M73),ROUND(Regressions!M73, 1), NA())</f>
        <v>#N/A</v>
      </c>
      <c r="M63" s="352" t="e">
        <f>IF(ISNUMBER(Regressions!N73),ROUND(Regressions!N73, 1), NA())</f>
        <v>#N/A</v>
      </c>
      <c r="N63" s="245" t="e">
        <f>IF(ISNUMBER(Regressions!O73),ROUND(Regressions!O73, 1), NA())</f>
        <v>#N/A</v>
      </c>
      <c r="O63" s="353" t="e">
        <f>IF(ISNUMBER(Regressions!Q73),ROUND(Regressions!Q73, 1), NA())</f>
        <v>#N/A</v>
      </c>
      <c r="P63" s="351" t="e">
        <f>IF(ISNUMBER(Regressions!R73),ROUND(Regressions!R73, 1), NA())</f>
        <v>#N/A</v>
      </c>
      <c r="Q63" s="223" t="e">
        <f>IF(ISNUMBER(Regressions!S73),ROUND(Regressions!S73, 1), NA())</f>
        <v>#N/A</v>
      </c>
      <c r="R63" s="352" t="e">
        <f>IF(ISNUMBER(Regressions!T73),ROUND(Regressions!T73, 1), NA())</f>
        <v>#N/A</v>
      </c>
      <c r="S63" s="245" t="e">
        <f>IF(ISNUMBER(Regressions!U73),ROUND(Regressions!U73, 1), NA())</f>
        <v>#N/A</v>
      </c>
    </row>
    <row xmlns:x14ac="http://schemas.microsoft.com/office/spreadsheetml/2009/9/ac" r="64" hidden="true" x14ac:dyDescent="0.2">
      <c r="A64" s="348" t="str">
        <f>IF(ISBLANK(Regressions!A74), " ", Regressions!A74)</f>
        <v>Costa Rica</v>
      </c>
      <c r="B64" s="349">
        <f>IF(ISBLANK(Regressions!B74), " ", Regressions!B74)</f>
        <v>2029</v>
      </c>
      <c r="C64" s="354" t="str">
        <f>IF(ISBLANK(Regressions!C74), " ", Regressions!C74)</f>
        <v>Urban</v>
      </c>
      <c r="D64" s="350" t="str">
        <f>IF(ISBLANK(Regressions!D74), " ", Regressions!D74)</f>
        <v> </v>
      </c>
      <c r="E64" s="222" t="e">
        <f>IF(ISNUMBER(Regressions!E74),ROUND(Regressions!E74, 1), NA())</f>
        <v>#N/A</v>
      </c>
      <c r="F64" s="351" t="e">
        <f>IF(ISNUMBER(Regressions!F74),ROUND(Regressions!F74, 1), NA())</f>
        <v>#N/A</v>
      </c>
      <c r="G64" s="244" t="e">
        <f>IF(ISNUMBER(Regressions!G74),ROUND(Regressions!G74, 1), NA())</f>
        <v>#N/A</v>
      </c>
      <c r="H64" s="352" t="e">
        <f>IF(ISNUMBER(Regressions!H74),ROUND(Regressions!H74, 1), NA())</f>
        <v>#N/A</v>
      </c>
      <c r="I64" s="245" t="e">
        <f>IF(ISNUMBER(Regressions!I74),ROUND(Regressions!I74, 1), NA())</f>
        <v>#N/A</v>
      </c>
      <c r="J64" s="353" t="e">
        <f>IF(ISNUMBER(Regressions!K74),ROUND(Regressions!K74, 1), NA())</f>
        <v>#N/A</v>
      </c>
      <c r="K64" s="351" t="e">
        <f>IF(ISNUMBER(Regressions!L74),ROUND(Regressions!L74, 1), NA())</f>
        <v>#N/A</v>
      </c>
      <c r="L64" s="246" t="e">
        <f>IF(ISNUMBER(Regressions!M74),ROUND(Regressions!M74, 1), NA())</f>
        <v>#N/A</v>
      </c>
      <c r="M64" s="352" t="e">
        <f>IF(ISNUMBER(Regressions!N74),ROUND(Regressions!N74, 1), NA())</f>
        <v>#N/A</v>
      </c>
      <c r="N64" s="245" t="e">
        <f>IF(ISNUMBER(Regressions!O74),ROUND(Regressions!O74, 1), NA())</f>
        <v>#N/A</v>
      </c>
      <c r="O64" s="353" t="e">
        <f>IF(ISNUMBER(Regressions!Q74),ROUND(Regressions!Q74, 1), NA())</f>
        <v>#N/A</v>
      </c>
      <c r="P64" s="351" t="e">
        <f>IF(ISNUMBER(Regressions!R74),ROUND(Regressions!R74, 1), NA())</f>
        <v>#N/A</v>
      </c>
      <c r="Q64" s="223" t="e">
        <f>IF(ISNUMBER(Regressions!S74),ROUND(Regressions!S74, 1), NA())</f>
        <v>#N/A</v>
      </c>
      <c r="R64" s="352" t="e">
        <f>IF(ISNUMBER(Regressions!T74),ROUND(Regressions!T74, 1), NA())</f>
        <v>#N/A</v>
      </c>
      <c r="S64" s="245" t="e">
        <f>IF(ISNUMBER(Regressions!U74),ROUND(Regressions!U74, 1), NA())</f>
        <v>#N/A</v>
      </c>
    </row>
    <row xmlns:x14ac="http://schemas.microsoft.com/office/spreadsheetml/2009/9/ac" r="65" hidden="true" x14ac:dyDescent="0.2">
      <c r="A65" s="348" t="str">
        <f>IF(ISBLANK(Regressions!A75), " ", Regressions!A75)</f>
        <v>Costa Rica</v>
      </c>
      <c r="B65" s="349">
        <f>IF(ISBLANK(Regressions!B75), " ", Regressions!B75)</f>
        <v>2030</v>
      </c>
      <c r="C65" s="354" t="str">
        <f>IF(ISBLANK(Regressions!C75), " ", Regressions!C75)</f>
        <v>Urban</v>
      </c>
      <c r="D65" s="350" t="str">
        <f>IF(ISBLANK(Regressions!D75), " ", Regressions!D75)</f>
        <v> </v>
      </c>
      <c r="E65" s="222" t="e">
        <f>IF(ISNUMBER(Regressions!E75),ROUND(Regressions!E75, 1), NA())</f>
        <v>#N/A</v>
      </c>
      <c r="F65" s="351" t="e">
        <f>IF(ISNUMBER(Regressions!F75),ROUND(Regressions!F75, 1), NA())</f>
        <v>#N/A</v>
      </c>
      <c r="G65" s="244" t="e">
        <f>IF(ISNUMBER(Regressions!G75),ROUND(Regressions!G75, 1), NA())</f>
        <v>#N/A</v>
      </c>
      <c r="H65" s="352" t="e">
        <f>IF(ISNUMBER(Regressions!H75),ROUND(Regressions!H75, 1), NA())</f>
        <v>#N/A</v>
      </c>
      <c r="I65" s="245" t="e">
        <f>IF(ISNUMBER(Regressions!I75),ROUND(Regressions!I75, 1), NA())</f>
        <v>#N/A</v>
      </c>
      <c r="J65" s="353" t="e">
        <f>IF(ISNUMBER(Regressions!K75),ROUND(Regressions!K75, 1), NA())</f>
        <v>#N/A</v>
      </c>
      <c r="K65" s="351" t="e">
        <f>IF(ISNUMBER(Regressions!L75),ROUND(Regressions!L75, 1), NA())</f>
        <v>#N/A</v>
      </c>
      <c r="L65" s="246" t="e">
        <f>IF(ISNUMBER(Regressions!M75),ROUND(Regressions!M75, 1), NA())</f>
        <v>#N/A</v>
      </c>
      <c r="M65" s="352" t="e">
        <f>IF(ISNUMBER(Regressions!N75),ROUND(Regressions!N75, 1), NA())</f>
        <v>#N/A</v>
      </c>
      <c r="N65" s="245" t="e">
        <f>IF(ISNUMBER(Regressions!O75),ROUND(Regressions!O75, 1), NA())</f>
        <v>#N/A</v>
      </c>
      <c r="O65" s="353" t="e">
        <f>IF(ISNUMBER(Regressions!Q75),ROUND(Regressions!Q75, 1), NA())</f>
        <v>#N/A</v>
      </c>
      <c r="P65" s="351" t="e">
        <f>IF(ISNUMBER(Regressions!R75),ROUND(Regressions!R75, 1), NA())</f>
        <v>#N/A</v>
      </c>
      <c r="Q65" s="223" t="e">
        <f>IF(ISNUMBER(Regressions!S75),ROUND(Regressions!S75, 1), NA())</f>
        <v>#N/A</v>
      </c>
      <c r="R65" s="352" t="e">
        <f>IF(ISNUMBER(Regressions!T75),ROUND(Regressions!T75, 1), NA())</f>
        <v>#N/A</v>
      </c>
      <c r="S65" s="245" t="e">
        <f>IF(ISNUMBER(Regressions!U75),ROUND(Regressions!U75, 1), NA())</f>
        <v>#N/A</v>
      </c>
    </row>
    <row xmlns:x14ac="http://schemas.microsoft.com/office/spreadsheetml/2009/9/ac" r="66" x14ac:dyDescent="0.2">
      <c r="A66" s="348" t="str">
        <f>IF(ISBLANK(Regressions!A76), " ", Regressions!A76)</f>
        <v>Costa Rica</v>
      </c>
      <c r="B66" s="349">
        <f>IF(ISBLANK(Regressions!B76), " ", Regressions!B76)</f>
        <v>2000</v>
      </c>
      <c r="C66" s="354" t="str">
        <f>IF(ISBLANK(Regressions!C76), " ", Regressions!C76)</f>
        <v>Rural</v>
      </c>
      <c r="D66" s="350">
        <f>IF(ISBLANK(Regressions!D76), " ", Regressions!D76)</f>
        <v>442827.25237175002</v>
      </c>
      <c r="E66" s="222">
        <f>IF(ISNUMBER(Regressions!E76),ROUND(Regressions!E76, 1), NA())</f>
        <v>99.6</v>
      </c>
      <c r="F66" s="351">
        <f>IF(ISNUMBER(Regressions!F76),ROUND(Regressions!F76, 1), NA())</f>
        <v>87.5</v>
      </c>
      <c r="G66" s="244" t="e">
        <f>IF(ISNUMBER(Regressions!G76),ROUND(Regressions!G76, 1), NA())</f>
        <v>#N/A</v>
      </c>
      <c r="H66" s="352" t="e">
        <f>IF(ISNUMBER(Regressions!H76),ROUND(Regressions!H76, 1), NA())</f>
        <v>#N/A</v>
      </c>
      <c r="I66" s="245">
        <f>IF(ISNUMBER(Regressions!I76),ROUND(Regressions!I76, 1), NA())</f>
        <v>12.5</v>
      </c>
      <c r="J66" s="353">
        <f>IF(ISNUMBER(Regressions!K76),ROUND(Regressions!K76, 1), NA())</f>
        <v>99.8</v>
      </c>
      <c r="K66" s="351" t="e">
        <f>IF(ISNUMBER(Regressions!L76),ROUND(Regressions!L76, 1), NA())</f>
        <v>#N/A</v>
      </c>
      <c r="L66" s="246" t="e">
        <f>IF(ISNUMBER(Regressions!M76),ROUND(Regressions!M76, 1), NA())</f>
        <v>#N/A</v>
      </c>
      <c r="M66" s="352" t="e">
        <f>IF(ISNUMBER(Regressions!N76),ROUND(Regressions!N76, 1), NA())</f>
        <v>#N/A</v>
      </c>
      <c r="N66" s="245" t="e">
        <f>IF(ISNUMBER(Regressions!O76),ROUND(Regressions!O76, 1), NA())</f>
        <v>#N/A</v>
      </c>
      <c r="O66" s="353" t="e">
        <f>IF(ISNUMBER(Regressions!Q76),ROUND(Regressions!Q76, 1), NA())</f>
        <v>#N/A</v>
      </c>
      <c r="P66" s="351" t="e">
        <f>IF(ISNUMBER(Regressions!R76),ROUND(Regressions!R76, 1), NA())</f>
        <v>#N/A</v>
      </c>
      <c r="Q66" s="223" t="e">
        <f>IF(ISNUMBER(Regressions!S76),ROUND(Regressions!S76, 1), NA())</f>
        <v>#N/A</v>
      </c>
      <c r="R66" s="352" t="e">
        <f>IF(ISNUMBER(Regressions!T76),ROUND(Regressions!T76, 1), NA())</f>
        <v>#N/A</v>
      </c>
      <c r="S66" s="245" t="e">
        <f>IF(ISNUMBER(Regressions!U76),ROUND(Regressions!U76, 1), NA())</f>
        <v>#N/A</v>
      </c>
    </row>
    <row xmlns:x14ac="http://schemas.microsoft.com/office/spreadsheetml/2009/9/ac" r="67" x14ac:dyDescent="0.2">
      <c r="A67" s="348" t="str">
        <f>IF(ISBLANK(Regressions!A77), " ", Regressions!A77)</f>
        <v>Costa Rica</v>
      </c>
      <c r="B67" s="349">
        <f>IF(ISBLANK(Regressions!B77), " ", Regressions!B77)</f>
        <v>2001</v>
      </c>
      <c r="C67" s="354" t="str">
        <f>IF(ISBLANK(Regressions!C77), " ", Regressions!C77)</f>
        <v>Rural</v>
      </c>
      <c r="D67" s="350">
        <f>IF(ISBLANK(Regressions!D77), " ", Regressions!D77)</f>
        <v>430946.2573609543</v>
      </c>
      <c r="E67" s="222">
        <f>IF(ISNUMBER(Regressions!E77),ROUND(Regressions!E77, 1), NA())</f>
        <v>99.6</v>
      </c>
      <c r="F67" s="351">
        <f>IF(ISNUMBER(Regressions!F77),ROUND(Regressions!F77, 1), NA())</f>
        <v>87.5</v>
      </c>
      <c r="G67" s="244" t="e">
        <f>IF(ISNUMBER(Regressions!G77),ROUND(Regressions!G77, 1), NA())</f>
        <v>#N/A</v>
      </c>
      <c r="H67" s="352" t="e">
        <f>IF(ISNUMBER(Regressions!H77),ROUND(Regressions!H77, 1), NA())</f>
        <v>#N/A</v>
      </c>
      <c r="I67" s="245">
        <f>IF(ISNUMBER(Regressions!I77),ROUND(Regressions!I77, 1), NA())</f>
        <v>12.5</v>
      </c>
      <c r="J67" s="353">
        <f>IF(ISNUMBER(Regressions!K77),ROUND(Regressions!K77, 1), NA())</f>
        <v>99.8</v>
      </c>
      <c r="K67" s="351" t="e">
        <f>IF(ISNUMBER(Regressions!L77),ROUND(Regressions!L77, 1), NA())</f>
        <v>#N/A</v>
      </c>
      <c r="L67" s="246" t="e">
        <f>IF(ISNUMBER(Regressions!M77),ROUND(Regressions!M77, 1), NA())</f>
        <v>#N/A</v>
      </c>
      <c r="M67" s="352" t="e">
        <f>IF(ISNUMBER(Regressions!N77),ROUND(Regressions!N77, 1), NA())</f>
        <v>#N/A</v>
      </c>
      <c r="N67" s="245" t="e">
        <f>IF(ISNUMBER(Regressions!O77),ROUND(Regressions!O77, 1), NA())</f>
        <v>#N/A</v>
      </c>
      <c r="O67" s="353" t="e">
        <f>IF(ISNUMBER(Regressions!Q77),ROUND(Regressions!Q77, 1), NA())</f>
        <v>#N/A</v>
      </c>
      <c r="P67" s="351" t="e">
        <f>IF(ISNUMBER(Regressions!R77),ROUND(Regressions!R77, 1), NA())</f>
        <v>#N/A</v>
      </c>
      <c r="Q67" s="223" t="e">
        <f>IF(ISNUMBER(Regressions!S77),ROUND(Regressions!S77, 1), NA())</f>
        <v>#N/A</v>
      </c>
      <c r="R67" s="352" t="e">
        <f>IF(ISNUMBER(Regressions!T77),ROUND(Regressions!T77, 1), NA())</f>
        <v>#N/A</v>
      </c>
      <c r="S67" s="245" t="e">
        <f>IF(ISNUMBER(Regressions!U77),ROUND(Regressions!U77, 1), NA())</f>
        <v>#N/A</v>
      </c>
    </row>
    <row xmlns:x14ac="http://schemas.microsoft.com/office/spreadsheetml/2009/9/ac" r="68" x14ac:dyDescent="0.2">
      <c r="A68" s="348" t="str">
        <f>IF(ISBLANK(Regressions!A78), " ", Regressions!A78)</f>
        <v>Costa Rica</v>
      </c>
      <c r="B68" s="349">
        <f>IF(ISBLANK(Regressions!B78), " ", Regressions!B78)</f>
        <v>2002</v>
      </c>
      <c r="C68" s="354" t="str">
        <f>IF(ISBLANK(Regressions!C78), " ", Regressions!C78)</f>
        <v>Rural</v>
      </c>
      <c r="D68" s="350">
        <f>IF(ISBLANK(Regressions!D78), " ", Regressions!D78)</f>
        <v>415132.57341682428</v>
      </c>
      <c r="E68" s="222">
        <f>IF(ISNUMBER(Regressions!E78),ROUND(Regressions!E78, 1), NA())</f>
        <v>99.6</v>
      </c>
      <c r="F68" s="351">
        <f>IF(ISNUMBER(Regressions!F78),ROUND(Regressions!F78, 1), NA())</f>
        <v>87.5</v>
      </c>
      <c r="G68" s="244" t="e">
        <f>IF(ISNUMBER(Regressions!G78),ROUND(Regressions!G78, 1), NA())</f>
        <v>#N/A</v>
      </c>
      <c r="H68" s="352" t="e">
        <f>IF(ISNUMBER(Regressions!H78),ROUND(Regressions!H78, 1), NA())</f>
        <v>#N/A</v>
      </c>
      <c r="I68" s="245">
        <f>IF(ISNUMBER(Regressions!I78),ROUND(Regressions!I78, 1), NA())</f>
        <v>12.5</v>
      </c>
      <c r="J68" s="353">
        <f>IF(ISNUMBER(Regressions!K78),ROUND(Regressions!K78, 1), NA())</f>
        <v>99.8</v>
      </c>
      <c r="K68" s="351" t="e">
        <f>IF(ISNUMBER(Regressions!L78),ROUND(Regressions!L78, 1), NA())</f>
        <v>#N/A</v>
      </c>
      <c r="L68" s="246" t="e">
        <f>IF(ISNUMBER(Regressions!M78),ROUND(Regressions!M78, 1), NA())</f>
        <v>#N/A</v>
      </c>
      <c r="M68" s="352" t="e">
        <f>IF(ISNUMBER(Regressions!N78),ROUND(Regressions!N78, 1), NA())</f>
        <v>#N/A</v>
      </c>
      <c r="N68" s="245" t="e">
        <f>IF(ISNUMBER(Regressions!O78),ROUND(Regressions!O78, 1), NA())</f>
        <v>#N/A</v>
      </c>
      <c r="O68" s="353" t="e">
        <f>IF(ISNUMBER(Regressions!Q78),ROUND(Regressions!Q78, 1), NA())</f>
        <v>#N/A</v>
      </c>
      <c r="P68" s="351" t="e">
        <f>IF(ISNUMBER(Regressions!R78),ROUND(Regressions!R78, 1), NA())</f>
        <v>#N/A</v>
      </c>
      <c r="Q68" s="223" t="e">
        <f>IF(ISNUMBER(Regressions!S78),ROUND(Regressions!S78, 1), NA())</f>
        <v>#N/A</v>
      </c>
      <c r="R68" s="352" t="e">
        <f>IF(ISNUMBER(Regressions!T78),ROUND(Regressions!T78, 1), NA())</f>
        <v>#N/A</v>
      </c>
      <c r="S68" s="245" t="e">
        <f>IF(ISNUMBER(Regressions!U78),ROUND(Regressions!U78, 1), NA())</f>
        <v>#N/A</v>
      </c>
    </row>
    <row xmlns:x14ac="http://schemas.microsoft.com/office/spreadsheetml/2009/9/ac" r="69" x14ac:dyDescent="0.2">
      <c r="A69" s="348" t="str">
        <f>IF(ISBLANK(Regressions!A79), " ", Regressions!A79)</f>
        <v>Costa Rica</v>
      </c>
      <c r="B69" s="349">
        <f>IF(ISBLANK(Regressions!B79), " ", Regressions!B79)</f>
        <v>2003</v>
      </c>
      <c r="C69" s="354" t="str">
        <f>IF(ISBLANK(Regressions!C79), " ", Regressions!C79)</f>
        <v>Rural</v>
      </c>
      <c r="D69" s="350">
        <f>IF(ISBLANK(Regressions!D79), " ", Regressions!D79)</f>
        <v>397258.4418978882</v>
      </c>
      <c r="E69" s="222">
        <f>IF(ISNUMBER(Regressions!E79),ROUND(Regressions!E79, 1), NA())</f>
        <v>99.6</v>
      </c>
      <c r="F69" s="351">
        <f>IF(ISNUMBER(Regressions!F79),ROUND(Regressions!F79, 1), NA())</f>
        <v>87.5</v>
      </c>
      <c r="G69" s="244" t="e">
        <f>IF(ISNUMBER(Regressions!G79),ROUND(Regressions!G79, 1), NA())</f>
        <v>#N/A</v>
      </c>
      <c r="H69" s="352" t="e">
        <f>IF(ISNUMBER(Regressions!H79),ROUND(Regressions!H79, 1), NA())</f>
        <v>#N/A</v>
      </c>
      <c r="I69" s="245">
        <f>IF(ISNUMBER(Regressions!I79),ROUND(Regressions!I79, 1), NA())</f>
        <v>12.5</v>
      </c>
      <c r="J69" s="353">
        <f>IF(ISNUMBER(Regressions!K79),ROUND(Regressions!K79, 1), NA())</f>
        <v>99.8</v>
      </c>
      <c r="K69" s="351" t="e">
        <f>IF(ISNUMBER(Regressions!L79),ROUND(Regressions!L79, 1), NA())</f>
        <v>#N/A</v>
      </c>
      <c r="L69" s="246" t="e">
        <f>IF(ISNUMBER(Regressions!M79),ROUND(Regressions!M79, 1), NA())</f>
        <v>#N/A</v>
      </c>
      <c r="M69" s="352" t="e">
        <f>IF(ISNUMBER(Regressions!N79),ROUND(Regressions!N79, 1), NA())</f>
        <v>#N/A</v>
      </c>
      <c r="N69" s="245" t="e">
        <f>IF(ISNUMBER(Regressions!O79),ROUND(Regressions!O79, 1), NA())</f>
        <v>#N/A</v>
      </c>
      <c r="O69" s="353" t="e">
        <f>IF(ISNUMBER(Regressions!Q79),ROUND(Regressions!Q79, 1), NA())</f>
        <v>#N/A</v>
      </c>
      <c r="P69" s="351" t="e">
        <f>IF(ISNUMBER(Regressions!R79),ROUND(Regressions!R79, 1), NA())</f>
        <v>#N/A</v>
      </c>
      <c r="Q69" s="223" t="e">
        <f>IF(ISNUMBER(Regressions!S79),ROUND(Regressions!S79, 1), NA())</f>
        <v>#N/A</v>
      </c>
      <c r="R69" s="352" t="e">
        <f>IF(ISNUMBER(Regressions!T79),ROUND(Regressions!T79, 1), NA())</f>
        <v>#N/A</v>
      </c>
      <c r="S69" s="245" t="e">
        <f>IF(ISNUMBER(Regressions!U79),ROUND(Regressions!U79, 1), NA())</f>
        <v>#N/A</v>
      </c>
    </row>
    <row xmlns:x14ac="http://schemas.microsoft.com/office/spreadsheetml/2009/9/ac" r="70" x14ac:dyDescent="0.2">
      <c r="A70" s="348" t="str">
        <f>IF(ISBLANK(Regressions!A80), " ", Regressions!A80)</f>
        <v>Costa Rica</v>
      </c>
      <c r="B70" s="349">
        <f>IF(ISBLANK(Regressions!B80), " ", Regressions!B80)</f>
        <v>2004</v>
      </c>
      <c r="C70" s="354" t="str">
        <f>IF(ISBLANK(Regressions!C80), " ", Regressions!C80)</f>
        <v>Rural</v>
      </c>
      <c r="D70" s="350">
        <f>IF(ISBLANK(Regressions!D80), " ", Regressions!D80)</f>
        <v>382148.44944030762</v>
      </c>
      <c r="E70" s="222">
        <f>IF(ISNUMBER(Regressions!E80),ROUND(Regressions!E80, 1), NA())</f>
        <v>99.6</v>
      </c>
      <c r="F70" s="351">
        <f>IF(ISNUMBER(Regressions!F80),ROUND(Regressions!F80, 1), NA())</f>
        <v>87.5</v>
      </c>
      <c r="G70" s="244" t="e">
        <f>IF(ISNUMBER(Regressions!G80),ROUND(Regressions!G80, 1), NA())</f>
        <v>#N/A</v>
      </c>
      <c r="H70" s="352" t="e">
        <f>IF(ISNUMBER(Regressions!H80),ROUND(Regressions!H80, 1), NA())</f>
        <v>#N/A</v>
      </c>
      <c r="I70" s="245">
        <f>IF(ISNUMBER(Regressions!I80),ROUND(Regressions!I80, 1), NA())</f>
        <v>12.5</v>
      </c>
      <c r="J70" s="353">
        <f>IF(ISNUMBER(Regressions!K80),ROUND(Regressions!K80, 1), NA())</f>
        <v>99.8</v>
      </c>
      <c r="K70" s="351" t="e">
        <f>IF(ISNUMBER(Regressions!L80),ROUND(Regressions!L80, 1), NA())</f>
        <v>#N/A</v>
      </c>
      <c r="L70" s="246" t="e">
        <f>IF(ISNUMBER(Regressions!M80),ROUND(Regressions!M80, 1), NA())</f>
        <v>#N/A</v>
      </c>
      <c r="M70" s="352" t="e">
        <f>IF(ISNUMBER(Regressions!N80),ROUND(Regressions!N80, 1), NA())</f>
        <v>#N/A</v>
      </c>
      <c r="N70" s="245" t="e">
        <f>IF(ISNUMBER(Regressions!O80),ROUND(Regressions!O80, 1), NA())</f>
        <v>#N/A</v>
      </c>
      <c r="O70" s="353" t="e">
        <f>IF(ISNUMBER(Regressions!Q80),ROUND(Regressions!Q80, 1), NA())</f>
        <v>#N/A</v>
      </c>
      <c r="P70" s="351" t="e">
        <f>IF(ISNUMBER(Regressions!R80),ROUND(Regressions!R80, 1), NA())</f>
        <v>#N/A</v>
      </c>
      <c r="Q70" s="223" t="e">
        <f>IF(ISNUMBER(Regressions!S80),ROUND(Regressions!S80, 1), NA())</f>
        <v>#N/A</v>
      </c>
      <c r="R70" s="352" t="e">
        <f>IF(ISNUMBER(Regressions!T80),ROUND(Regressions!T80, 1), NA())</f>
        <v>#N/A</v>
      </c>
      <c r="S70" s="245" t="e">
        <f>IF(ISNUMBER(Regressions!U80),ROUND(Regressions!U80, 1), NA())</f>
        <v>#N/A</v>
      </c>
    </row>
    <row xmlns:x14ac="http://schemas.microsoft.com/office/spreadsheetml/2009/9/ac" r="71" x14ac:dyDescent="0.2">
      <c r="A71" s="348" t="str">
        <f>IF(ISBLANK(Regressions!A81), " ", Regressions!A81)</f>
        <v>Costa Rica</v>
      </c>
      <c r="B71" s="349">
        <f>IF(ISBLANK(Regressions!B81), " ", Regressions!B81)</f>
        <v>2005</v>
      </c>
      <c r="C71" s="354" t="str">
        <f>IF(ISBLANK(Regressions!C81), " ", Regressions!C81)</f>
        <v>Rural</v>
      </c>
      <c r="D71" s="350">
        <f>IF(ISBLANK(Regressions!D81), " ", Regressions!D81)</f>
        <v>367531.73352661141</v>
      </c>
      <c r="E71" s="222">
        <f>IF(ISNUMBER(Regressions!E81),ROUND(Regressions!E81, 1), NA())</f>
        <v>99.6</v>
      </c>
      <c r="F71" s="351">
        <f>IF(ISNUMBER(Regressions!F81),ROUND(Regressions!F81, 1), NA())</f>
        <v>88</v>
      </c>
      <c r="G71" s="244" t="e">
        <f>IF(ISNUMBER(Regressions!G81),ROUND(Regressions!G81, 1), NA())</f>
        <v>#N/A</v>
      </c>
      <c r="H71" s="352" t="e">
        <f>IF(ISNUMBER(Regressions!H81),ROUND(Regressions!H81, 1), NA())</f>
        <v>#N/A</v>
      </c>
      <c r="I71" s="245">
        <f>IF(ISNUMBER(Regressions!I81),ROUND(Regressions!I81, 1), NA())</f>
        <v>12</v>
      </c>
      <c r="J71" s="353">
        <f>IF(ISNUMBER(Regressions!K81),ROUND(Regressions!K81, 1), NA())</f>
        <v>99.8</v>
      </c>
      <c r="K71" s="351" t="e">
        <f>IF(ISNUMBER(Regressions!L81),ROUND(Regressions!L81, 1), NA())</f>
        <v>#N/A</v>
      </c>
      <c r="L71" s="246" t="e">
        <f>IF(ISNUMBER(Regressions!M81),ROUND(Regressions!M81, 1), NA())</f>
        <v>#N/A</v>
      </c>
      <c r="M71" s="352" t="e">
        <f>IF(ISNUMBER(Regressions!N81),ROUND(Regressions!N81, 1), NA())</f>
        <v>#N/A</v>
      </c>
      <c r="N71" s="245" t="e">
        <f>IF(ISNUMBER(Regressions!O81),ROUND(Regressions!O81, 1), NA())</f>
        <v>#N/A</v>
      </c>
      <c r="O71" s="353" t="e">
        <f>IF(ISNUMBER(Regressions!Q81),ROUND(Regressions!Q81, 1), NA())</f>
        <v>#N/A</v>
      </c>
      <c r="P71" s="351" t="e">
        <f>IF(ISNUMBER(Regressions!R81),ROUND(Regressions!R81, 1), NA())</f>
        <v>#N/A</v>
      </c>
      <c r="Q71" s="223" t="e">
        <f>IF(ISNUMBER(Regressions!S81),ROUND(Regressions!S81, 1), NA())</f>
        <v>#N/A</v>
      </c>
      <c r="R71" s="352" t="e">
        <f>IF(ISNUMBER(Regressions!T81),ROUND(Regressions!T81, 1), NA())</f>
        <v>#N/A</v>
      </c>
      <c r="S71" s="245" t="e">
        <f>IF(ISNUMBER(Regressions!U81),ROUND(Regressions!U81, 1), NA())</f>
        <v>#N/A</v>
      </c>
    </row>
    <row xmlns:x14ac="http://schemas.microsoft.com/office/spreadsheetml/2009/9/ac" r="72" x14ac:dyDescent="0.2">
      <c r="A72" s="348" t="str">
        <f>IF(ISBLANK(Regressions!A82), " ", Regressions!A82)</f>
        <v>Costa Rica</v>
      </c>
      <c r="B72" s="349">
        <f>IF(ISBLANK(Regressions!B82), " ", Regressions!B82)</f>
        <v>2006</v>
      </c>
      <c r="C72" s="354" t="str">
        <f>IF(ISBLANK(Regressions!C82), " ", Regressions!C82)</f>
        <v>Rural</v>
      </c>
      <c r="D72" s="350">
        <f>IF(ISBLANK(Regressions!D82), " ", Regressions!D82)</f>
        <v>351193.31043090823</v>
      </c>
      <c r="E72" s="222">
        <f>IF(ISNUMBER(Regressions!E82),ROUND(Regressions!E82, 1), NA())</f>
        <v>99.6</v>
      </c>
      <c r="F72" s="351">
        <f>IF(ISNUMBER(Regressions!F82),ROUND(Regressions!F82, 1), NA())</f>
        <v>88.4</v>
      </c>
      <c r="G72" s="244" t="e">
        <f>IF(ISNUMBER(Regressions!G82),ROUND(Regressions!G82, 1), NA())</f>
        <v>#N/A</v>
      </c>
      <c r="H72" s="352" t="e">
        <f>IF(ISNUMBER(Regressions!H82),ROUND(Regressions!H82, 1), NA())</f>
        <v>#N/A</v>
      </c>
      <c r="I72" s="245">
        <f>IF(ISNUMBER(Regressions!I82),ROUND(Regressions!I82, 1), NA())</f>
        <v>11.6</v>
      </c>
      <c r="J72" s="353">
        <f>IF(ISNUMBER(Regressions!K82),ROUND(Regressions!K82, 1), NA())</f>
        <v>99.8</v>
      </c>
      <c r="K72" s="351" t="e">
        <f>IF(ISNUMBER(Regressions!L82),ROUND(Regressions!L82, 1), NA())</f>
        <v>#N/A</v>
      </c>
      <c r="L72" s="246" t="e">
        <f>IF(ISNUMBER(Regressions!M82),ROUND(Regressions!M82, 1), NA())</f>
        <v>#N/A</v>
      </c>
      <c r="M72" s="352" t="e">
        <f>IF(ISNUMBER(Regressions!N82),ROUND(Regressions!N82, 1), NA())</f>
        <v>#N/A</v>
      </c>
      <c r="N72" s="245" t="e">
        <f>IF(ISNUMBER(Regressions!O82),ROUND(Regressions!O82, 1), NA())</f>
        <v>#N/A</v>
      </c>
      <c r="O72" s="353" t="e">
        <f>IF(ISNUMBER(Regressions!Q82),ROUND(Regressions!Q82, 1), NA())</f>
        <v>#N/A</v>
      </c>
      <c r="P72" s="351" t="e">
        <f>IF(ISNUMBER(Regressions!R82),ROUND(Regressions!R82, 1), NA())</f>
        <v>#N/A</v>
      </c>
      <c r="Q72" s="223" t="e">
        <f>IF(ISNUMBER(Regressions!S82),ROUND(Regressions!S82, 1), NA())</f>
        <v>#N/A</v>
      </c>
      <c r="R72" s="352" t="e">
        <f>IF(ISNUMBER(Regressions!T82),ROUND(Regressions!T82, 1), NA())</f>
        <v>#N/A</v>
      </c>
      <c r="S72" s="245" t="e">
        <f>IF(ISNUMBER(Regressions!U82),ROUND(Regressions!U82, 1), NA())</f>
        <v>#N/A</v>
      </c>
    </row>
    <row xmlns:x14ac="http://schemas.microsoft.com/office/spreadsheetml/2009/9/ac" r="73" x14ac:dyDescent="0.2">
      <c r="A73" s="348" t="str">
        <f>IF(ISBLANK(Regressions!A83), " ", Regressions!A83)</f>
        <v>Costa Rica</v>
      </c>
      <c r="B73" s="349">
        <f>IF(ISBLANK(Regressions!B83), " ", Regressions!B83)</f>
        <v>2007</v>
      </c>
      <c r="C73" s="354" t="str">
        <f>IF(ISBLANK(Regressions!C83), " ", Regressions!C83)</f>
        <v>Rural</v>
      </c>
      <c r="D73" s="350">
        <f>IF(ISBLANK(Regressions!D83), " ", Regressions!D83)</f>
        <v>333431.41647262569</v>
      </c>
      <c r="E73" s="222">
        <f>IF(ISNUMBER(Regressions!E83),ROUND(Regressions!E83, 1), NA())</f>
        <v>99.6</v>
      </c>
      <c r="F73" s="351">
        <f>IF(ISNUMBER(Regressions!F83),ROUND(Regressions!F83, 1), NA())</f>
        <v>88.9</v>
      </c>
      <c r="G73" s="244" t="e">
        <f>IF(ISNUMBER(Regressions!G83),ROUND(Regressions!G83, 1), NA())</f>
        <v>#N/A</v>
      </c>
      <c r="H73" s="352" t="e">
        <f>IF(ISNUMBER(Regressions!H83),ROUND(Regressions!H83, 1), NA())</f>
        <v>#N/A</v>
      </c>
      <c r="I73" s="245">
        <f>IF(ISNUMBER(Regressions!I83),ROUND(Regressions!I83, 1), NA())</f>
        <v>11.1</v>
      </c>
      <c r="J73" s="353">
        <f>IF(ISNUMBER(Regressions!K83),ROUND(Regressions!K83, 1), NA())</f>
        <v>99.8</v>
      </c>
      <c r="K73" s="351" t="e">
        <f>IF(ISNUMBER(Regressions!L83),ROUND(Regressions!L83, 1), NA())</f>
        <v>#N/A</v>
      </c>
      <c r="L73" s="246" t="e">
        <f>IF(ISNUMBER(Regressions!M83),ROUND(Regressions!M83, 1), NA())</f>
        <v>#N/A</v>
      </c>
      <c r="M73" s="352" t="e">
        <f>IF(ISNUMBER(Regressions!N83),ROUND(Regressions!N83, 1), NA())</f>
        <v>#N/A</v>
      </c>
      <c r="N73" s="245" t="e">
        <f>IF(ISNUMBER(Regressions!O83),ROUND(Regressions!O83, 1), NA())</f>
        <v>#N/A</v>
      </c>
      <c r="O73" s="353" t="e">
        <f>IF(ISNUMBER(Regressions!Q83),ROUND(Regressions!Q83, 1), NA())</f>
        <v>#N/A</v>
      </c>
      <c r="P73" s="351" t="e">
        <f>IF(ISNUMBER(Regressions!R83),ROUND(Regressions!R83, 1), NA())</f>
        <v>#N/A</v>
      </c>
      <c r="Q73" s="223" t="e">
        <f>IF(ISNUMBER(Regressions!S83),ROUND(Regressions!S83, 1), NA())</f>
        <v>#N/A</v>
      </c>
      <c r="R73" s="352" t="e">
        <f>IF(ISNUMBER(Regressions!T83),ROUND(Regressions!T83, 1), NA())</f>
        <v>#N/A</v>
      </c>
      <c r="S73" s="245" t="e">
        <f>IF(ISNUMBER(Regressions!U83),ROUND(Regressions!U83, 1), NA())</f>
        <v>#N/A</v>
      </c>
    </row>
    <row xmlns:x14ac="http://schemas.microsoft.com/office/spreadsheetml/2009/9/ac" r="74" x14ac:dyDescent="0.2">
      <c r="A74" s="348" t="str">
        <f>IF(ISBLANK(Regressions!A84), " ", Regressions!A84)</f>
        <v>Costa Rica</v>
      </c>
      <c r="B74" s="349">
        <f>IF(ISBLANK(Regressions!B84), " ", Regressions!B84)</f>
        <v>2008</v>
      </c>
      <c r="C74" s="354" t="str">
        <f>IF(ISBLANK(Regressions!C84), " ", Regressions!C84)</f>
        <v>Rural</v>
      </c>
      <c r="D74" s="350">
        <f>IF(ISBLANK(Regressions!D84), " ", Regressions!D84)</f>
        <v>317790.57753662107</v>
      </c>
      <c r="E74" s="222">
        <f>IF(ISNUMBER(Regressions!E84),ROUND(Regressions!E84, 1), NA())</f>
        <v>99.6</v>
      </c>
      <c r="F74" s="351">
        <f>IF(ISNUMBER(Regressions!F84),ROUND(Regressions!F84, 1), NA())</f>
        <v>89.4</v>
      </c>
      <c r="G74" s="244" t="e">
        <f>IF(ISNUMBER(Regressions!G84),ROUND(Regressions!G84, 1), NA())</f>
        <v>#N/A</v>
      </c>
      <c r="H74" s="352" t="e">
        <f>IF(ISNUMBER(Regressions!H84),ROUND(Regressions!H84, 1), NA())</f>
        <v>#N/A</v>
      </c>
      <c r="I74" s="245">
        <f>IF(ISNUMBER(Regressions!I84),ROUND(Regressions!I84, 1), NA())</f>
        <v>10.6</v>
      </c>
      <c r="J74" s="353">
        <f>IF(ISNUMBER(Regressions!K84),ROUND(Regressions!K84, 1), NA())</f>
        <v>99.8</v>
      </c>
      <c r="K74" s="351">
        <f>IF(ISNUMBER(Regressions!L84),ROUND(Regressions!L84, 1), NA())</f>
        <v>97.9</v>
      </c>
      <c r="L74" s="246">
        <f>IF(ISNUMBER(Regressions!M84),ROUND(Regressions!M84, 1), NA())</f>
        <v>68.599999999999994</v>
      </c>
      <c r="M74" s="352">
        <f>IF(ISNUMBER(Regressions!N84),ROUND(Regressions!N84, 1), NA())</f>
        <v>29.3</v>
      </c>
      <c r="N74" s="245">
        <f>IF(ISNUMBER(Regressions!O84),ROUND(Regressions!O84, 1), NA())</f>
        <v>2.1</v>
      </c>
      <c r="O74" s="353">
        <f>IF(ISNUMBER(Regressions!Q84),ROUND(Regressions!Q84, 1), NA())</f>
        <v>86</v>
      </c>
      <c r="P74" s="351">
        <f>IF(ISNUMBER(Regressions!R84),ROUND(Regressions!R84, 1), NA())</f>
        <v>72</v>
      </c>
      <c r="Q74" s="223" t="e">
        <f>IF(ISNUMBER(Regressions!S84),ROUND(Regressions!S84, 1), NA())</f>
        <v>#N/A</v>
      </c>
      <c r="R74" s="352" t="e">
        <f>IF(ISNUMBER(Regressions!T84),ROUND(Regressions!T84, 1), NA())</f>
        <v>#N/A</v>
      </c>
      <c r="S74" s="245">
        <f>IF(ISNUMBER(Regressions!U84),ROUND(Regressions!U84, 1), NA())</f>
        <v>28</v>
      </c>
    </row>
    <row xmlns:x14ac="http://schemas.microsoft.com/office/spreadsheetml/2009/9/ac" r="75" x14ac:dyDescent="0.2">
      <c r="A75" s="348" t="str">
        <f>IF(ISBLANK(Regressions!A85), " ", Regressions!A85)</f>
        <v>Costa Rica</v>
      </c>
      <c r="B75" s="349">
        <f>IF(ISBLANK(Regressions!B85), " ", Regressions!B85)</f>
        <v>2009</v>
      </c>
      <c r="C75" s="354" t="str">
        <f>IF(ISBLANK(Regressions!C85), " ", Regressions!C85)</f>
        <v>Rural</v>
      </c>
      <c r="D75" s="350">
        <f>IF(ISBLANK(Regressions!D85), " ", Regressions!D85)</f>
        <v>302570.53863052372</v>
      </c>
      <c r="E75" s="222">
        <f>IF(ISNUMBER(Regressions!E85),ROUND(Regressions!E85, 1), NA())</f>
        <v>99.6</v>
      </c>
      <c r="F75" s="351">
        <f>IF(ISNUMBER(Regressions!F85),ROUND(Regressions!F85, 1), NA())</f>
        <v>89.8</v>
      </c>
      <c r="G75" s="244" t="e">
        <f>IF(ISNUMBER(Regressions!G85),ROUND(Regressions!G85, 1), NA())</f>
        <v>#N/A</v>
      </c>
      <c r="H75" s="352" t="e">
        <f>IF(ISNUMBER(Regressions!H85),ROUND(Regressions!H85, 1), NA())</f>
        <v>#N/A</v>
      </c>
      <c r="I75" s="245">
        <f>IF(ISNUMBER(Regressions!I85),ROUND(Regressions!I85, 1), NA())</f>
        <v>10.199999999999999</v>
      </c>
      <c r="J75" s="353">
        <f>IF(ISNUMBER(Regressions!K85),ROUND(Regressions!K85, 1), NA())</f>
        <v>99.8</v>
      </c>
      <c r="K75" s="351">
        <f>IF(ISNUMBER(Regressions!L85),ROUND(Regressions!L85, 1), NA())</f>
        <v>97.9</v>
      </c>
      <c r="L75" s="246">
        <f>IF(ISNUMBER(Regressions!M85),ROUND(Regressions!M85, 1), NA())</f>
        <v>68.599999999999994</v>
      </c>
      <c r="M75" s="352">
        <f>IF(ISNUMBER(Regressions!N85),ROUND(Regressions!N85, 1), NA())</f>
        <v>29.3</v>
      </c>
      <c r="N75" s="245">
        <f>IF(ISNUMBER(Regressions!O85),ROUND(Regressions!O85, 1), NA())</f>
        <v>2.1</v>
      </c>
      <c r="O75" s="353">
        <f>IF(ISNUMBER(Regressions!Q85),ROUND(Regressions!Q85, 1), NA())</f>
        <v>86</v>
      </c>
      <c r="P75" s="351">
        <f>IF(ISNUMBER(Regressions!R85),ROUND(Regressions!R85, 1), NA())</f>
        <v>72</v>
      </c>
      <c r="Q75" s="223" t="e">
        <f>IF(ISNUMBER(Regressions!S85),ROUND(Regressions!S85, 1), NA())</f>
        <v>#N/A</v>
      </c>
      <c r="R75" s="352" t="e">
        <f>IF(ISNUMBER(Regressions!T85),ROUND(Regressions!T85, 1), NA())</f>
        <v>#N/A</v>
      </c>
      <c r="S75" s="245">
        <f>IF(ISNUMBER(Regressions!U85),ROUND(Regressions!U85, 1), NA())</f>
        <v>28</v>
      </c>
    </row>
    <row xmlns:x14ac="http://schemas.microsoft.com/office/spreadsheetml/2009/9/ac" r="76" x14ac:dyDescent="0.2">
      <c r="A76" s="348" t="str">
        <f>IF(ISBLANK(Regressions!A86), " ", Regressions!A86)</f>
        <v>Costa Rica</v>
      </c>
      <c r="B76" s="349">
        <f>IF(ISBLANK(Regressions!B86), " ", Regressions!B86)</f>
        <v>2010</v>
      </c>
      <c r="C76" s="354" t="str">
        <f>IF(ISBLANK(Regressions!C86), " ", Regressions!C86)</f>
        <v>Rural</v>
      </c>
      <c r="D76" s="350">
        <f>IF(ISBLANK(Regressions!D86), " ", Regressions!D86)</f>
        <v>287326.7358595276</v>
      </c>
      <c r="E76" s="222">
        <f>IF(ISNUMBER(Regressions!E86),ROUND(Regressions!E86, 1), NA())</f>
        <v>99.6</v>
      </c>
      <c r="F76" s="351">
        <f>IF(ISNUMBER(Regressions!F86),ROUND(Regressions!F86, 1), NA())</f>
        <v>90.3</v>
      </c>
      <c r="G76" s="244" t="e">
        <f>IF(ISNUMBER(Regressions!G86),ROUND(Regressions!G86, 1), NA())</f>
        <v>#N/A</v>
      </c>
      <c r="H76" s="352" t="e">
        <f>IF(ISNUMBER(Regressions!H86),ROUND(Regressions!H86, 1), NA())</f>
        <v>#N/A</v>
      </c>
      <c r="I76" s="245">
        <f>IF(ISNUMBER(Regressions!I86),ROUND(Regressions!I86, 1), NA())</f>
        <v>9.6999999999999993</v>
      </c>
      <c r="J76" s="353">
        <f>IF(ISNUMBER(Regressions!K86),ROUND(Regressions!K86, 1), NA())</f>
        <v>99.8</v>
      </c>
      <c r="K76" s="351">
        <f>IF(ISNUMBER(Regressions!L86),ROUND(Regressions!L86, 1), NA())</f>
        <v>97.9</v>
      </c>
      <c r="L76" s="246">
        <f>IF(ISNUMBER(Regressions!M86),ROUND(Regressions!M86, 1), NA())</f>
        <v>68.599999999999994</v>
      </c>
      <c r="M76" s="352">
        <f>IF(ISNUMBER(Regressions!N86),ROUND(Regressions!N86, 1), NA())</f>
        <v>29.3</v>
      </c>
      <c r="N76" s="245">
        <f>IF(ISNUMBER(Regressions!O86),ROUND(Regressions!O86, 1), NA())</f>
        <v>2.1</v>
      </c>
      <c r="O76" s="353">
        <f>IF(ISNUMBER(Regressions!Q86),ROUND(Regressions!Q86, 1), NA())</f>
        <v>86</v>
      </c>
      <c r="P76" s="351">
        <f>IF(ISNUMBER(Regressions!R86),ROUND(Regressions!R86, 1), NA())</f>
        <v>72</v>
      </c>
      <c r="Q76" s="223" t="e">
        <f>IF(ISNUMBER(Regressions!S86),ROUND(Regressions!S86, 1), NA())</f>
        <v>#N/A</v>
      </c>
      <c r="R76" s="352" t="e">
        <f>IF(ISNUMBER(Regressions!T86),ROUND(Regressions!T86, 1), NA())</f>
        <v>#N/A</v>
      </c>
      <c r="S76" s="245">
        <f>IF(ISNUMBER(Regressions!U86),ROUND(Regressions!U86, 1), NA())</f>
        <v>28</v>
      </c>
    </row>
    <row xmlns:x14ac="http://schemas.microsoft.com/office/spreadsheetml/2009/9/ac" r="77" x14ac:dyDescent="0.2">
      <c r="A77" s="348" t="str">
        <f>IF(ISBLANK(Regressions!A87), " ", Regressions!A87)</f>
        <v>Costa Rica</v>
      </c>
      <c r="B77" s="349">
        <f>IF(ISBLANK(Regressions!B87), " ", Regressions!B87)</f>
        <v>2011</v>
      </c>
      <c r="C77" s="354" t="str">
        <f>IF(ISBLANK(Regressions!C87), " ", Regressions!C87)</f>
        <v>Rural</v>
      </c>
      <c r="D77" s="350">
        <f>IF(ISBLANK(Regressions!D87), " ", Regressions!D87)</f>
        <v>272972.64819229132</v>
      </c>
      <c r="E77" s="222">
        <f>IF(ISNUMBER(Regressions!E87),ROUND(Regressions!E87, 1), NA())</f>
        <v>99.6</v>
      </c>
      <c r="F77" s="351">
        <f>IF(ISNUMBER(Regressions!F87),ROUND(Regressions!F87, 1), NA())</f>
        <v>90.8</v>
      </c>
      <c r="G77" s="244" t="e">
        <f>IF(ISNUMBER(Regressions!G87),ROUND(Regressions!G87, 1), NA())</f>
        <v>#N/A</v>
      </c>
      <c r="H77" s="352" t="e">
        <f>IF(ISNUMBER(Regressions!H87),ROUND(Regressions!H87, 1), NA())</f>
        <v>#N/A</v>
      </c>
      <c r="I77" s="245">
        <f>IF(ISNUMBER(Regressions!I87),ROUND(Regressions!I87, 1), NA())</f>
        <v>9.1999999999999993</v>
      </c>
      <c r="J77" s="353">
        <f>IF(ISNUMBER(Regressions!K87),ROUND(Regressions!K87, 1), NA())</f>
        <v>99.8</v>
      </c>
      <c r="K77" s="351">
        <f>IF(ISNUMBER(Regressions!L87),ROUND(Regressions!L87, 1), NA())</f>
        <v>97.9</v>
      </c>
      <c r="L77" s="246">
        <f>IF(ISNUMBER(Regressions!M87),ROUND(Regressions!M87, 1), NA())</f>
        <v>68.599999999999994</v>
      </c>
      <c r="M77" s="352">
        <f>IF(ISNUMBER(Regressions!N87),ROUND(Regressions!N87, 1), NA())</f>
        <v>29.3</v>
      </c>
      <c r="N77" s="245">
        <f>IF(ISNUMBER(Regressions!O87),ROUND(Regressions!O87, 1), NA())</f>
        <v>2.1</v>
      </c>
      <c r="O77" s="353">
        <f>IF(ISNUMBER(Regressions!Q87),ROUND(Regressions!Q87, 1), NA())</f>
        <v>86</v>
      </c>
      <c r="P77" s="351">
        <f>IF(ISNUMBER(Regressions!R87),ROUND(Regressions!R87, 1), NA())</f>
        <v>72</v>
      </c>
      <c r="Q77" s="223" t="e">
        <f>IF(ISNUMBER(Regressions!S87),ROUND(Regressions!S87, 1), NA())</f>
        <v>#N/A</v>
      </c>
      <c r="R77" s="352" t="e">
        <f>IF(ISNUMBER(Regressions!T87),ROUND(Regressions!T87, 1), NA())</f>
        <v>#N/A</v>
      </c>
      <c r="S77" s="245">
        <f>IF(ISNUMBER(Regressions!U87),ROUND(Regressions!U87, 1), NA())</f>
        <v>28</v>
      </c>
    </row>
    <row xmlns:x14ac="http://schemas.microsoft.com/office/spreadsheetml/2009/9/ac" r="78" x14ac:dyDescent="0.2">
      <c r="A78" s="348" t="str">
        <f>IF(ISBLANK(Regressions!A88), " ", Regressions!A88)</f>
        <v>Costa Rica</v>
      </c>
      <c r="B78" s="349">
        <f>IF(ISBLANK(Regressions!B88), " ", Regressions!B88)</f>
        <v>2012</v>
      </c>
      <c r="C78" s="354" t="str">
        <f>IF(ISBLANK(Regressions!C88), " ", Regressions!C88)</f>
        <v>Rural</v>
      </c>
      <c r="D78" s="350">
        <f>IF(ISBLANK(Regressions!D88), " ", Regressions!D88)</f>
        <v>260054.62250900269</v>
      </c>
      <c r="E78" s="222">
        <f>IF(ISNUMBER(Regressions!E88),ROUND(Regressions!E88, 1), NA())</f>
        <v>99.6</v>
      </c>
      <c r="F78" s="351">
        <f>IF(ISNUMBER(Regressions!F88),ROUND(Regressions!F88, 1), NA())</f>
        <v>91.2</v>
      </c>
      <c r="G78" s="244" t="e">
        <f>IF(ISNUMBER(Regressions!G88),ROUND(Regressions!G88, 1), NA())</f>
        <v>#N/A</v>
      </c>
      <c r="H78" s="352" t="e">
        <f>IF(ISNUMBER(Regressions!H88),ROUND(Regressions!H88, 1), NA())</f>
        <v>#N/A</v>
      </c>
      <c r="I78" s="245">
        <f>IF(ISNUMBER(Regressions!I88),ROUND(Regressions!I88, 1), NA())</f>
        <v>8.8000000000000007</v>
      </c>
      <c r="J78" s="353">
        <f>IF(ISNUMBER(Regressions!K88),ROUND(Regressions!K88, 1), NA())</f>
        <v>99.8</v>
      </c>
      <c r="K78" s="351">
        <f>IF(ISNUMBER(Regressions!L88),ROUND(Regressions!L88, 1), NA())</f>
        <v>97.9</v>
      </c>
      <c r="L78" s="246">
        <f>IF(ISNUMBER(Regressions!M88),ROUND(Regressions!M88, 1), NA())</f>
        <v>68.599999999999994</v>
      </c>
      <c r="M78" s="352">
        <f>IF(ISNUMBER(Regressions!N88),ROUND(Regressions!N88, 1), NA())</f>
        <v>29.3</v>
      </c>
      <c r="N78" s="245">
        <f>IF(ISNUMBER(Regressions!O88),ROUND(Regressions!O88, 1), NA())</f>
        <v>2.1</v>
      </c>
      <c r="O78" s="353">
        <f>IF(ISNUMBER(Regressions!Q88),ROUND(Regressions!Q88, 1), NA())</f>
        <v>86</v>
      </c>
      <c r="P78" s="351">
        <f>IF(ISNUMBER(Regressions!R88),ROUND(Regressions!R88, 1), NA())</f>
        <v>72</v>
      </c>
      <c r="Q78" s="223" t="e">
        <f>IF(ISNUMBER(Regressions!S88),ROUND(Regressions!S88, 1), NA())</f>
        <v>#N/A</v>
      </c>
      <c r="R78" s="352" t="e">
        <f>IF(ISNUMBER(Regressions!T88),ROUND(Regressions!T88, 1), NA())</f>
        <v>#N/A</v>
      </c>
      <c r="S78" s="245">
        <f>IF(ISNUMBER(Regressions!U88),ROUND(Regressions!U88, 1), NA())</f>
        <v>28</v>
      </c>
    </row>
    <row xmlns:x14ac="http://schemas.microsoft.com/office/spreadsheetml/2009/9/ac" r="79" x14ac:dyDescent="0.2">
      <c r="A79" s="348" t="str">
        <f>IF(ISBLANK(Regressions!A89), " ", Regressions!A89)</f>
        <v>Costa Rica</v>
      </c>
      <c r="B79" s="349">
        <f>IF(ISBLANK(Regressions!B89), " ", Regressions!B89)</f>
        <v>2013</v>
      </c>
      <c r="C79" s="354" t="str">
        <f>IF(ISBLANK(Regressions!C89), " ", Regressions!C89)</f>
        <v>Rural</v>
      </c>
      <c r="D79" s="350">
        <f>IF(ISBLANK(Regressions!D89), " ", Regressions!D89)</f>
        <v>248283.8213912964</v>
      </c>
      <c r="E79" s="222">
        <f>IF(ISNUMBER(Regressions!E89),ROUND(Regressions!E89, 1), NA())</f>
        <v>99.7</v>
      </c>
      <c r="F79" s="351">
        <f>IF(ISNUMBER(Regressions!F89),ROUND(Regressions!F89, 1), NA())</f>
        <v>91.7</v>
      </c>
      <c r="G79" s="244" t="e">
        <f>IF(ISNUMBER(Regressions!G89),ROUND(Regressions!G89, 1), NA())</f>
        <v>#N/A</v>
      </c>
      <c r="H79" s="352" t="e">
        <f>IF(ISNUMBER(Regressions!H89),ROUND(Regressions!H89, 1), NA())</f>
        <v>#N/A</v>
      </c>
      <c r="I79" s="245">
        <f>IF(ISNUMBER(Regressions!I89),ROUND(Regressions!I89, 1), NA())</f>
        <v>8.3000000000000007</v>
      </c>
      <c r="J79" s="353">
        <f>IF(ISNUMBER(Regressions!K89),ROUND(Regressions!K89, 1), NA())</f>
        <v>99.8</v>
      </c>
      <c r="K79" s="351">
        <f>IF(ISNUMBER(Regressions!L89),ROUND(Regressions!L89, 1), NA())</f>
        <v>97.7</v>
      </c>
      <c r="L79" s="246">
        <f>IF(ISNUMBER(Regressions!M89),ROUND(Regressions!M89, 1), NA())</f>
        <v>71.3</v>
      </c>
      <c r="M79" s="352">
        <f>IF(ISNUMBER(Regressions!N89),ROUND(Regressions!N89, 1), NA())</f>
        <v>26.4</v>
      </c>
      <c r="N79" s="245">
        <f>IF(ISNUMBER(Regressions!O89),ROUND(Regressions!O89, 1), NA())</f>
        <v>2.2999999999999998</v>
      </c>
      <c r="O79" s="353">
        <f>IF(ISNUMBER(Regressions!Q89),ROUND(Regressions!Q89, 1), NA())</f>
        <v>86.5</v>
      </c>
      <c r="P79" s="351">
        <f>IF(ISNUMBER(Regressions!R89),ROUND(Regressions!R89, 1), NA())</f>
        <v>74.2</v>
      </c>
      <c r="Q79" s="223" t="e">
        <f>IF(ISNUMBER(Regressions!S89),ROUND(Regressions!S89, 1), NA())</f>
        <v>#N/A</v>
      </c>
      <c r="R79" s="352" t="e">
        <f>IF(ISNUMBER(Regressions!T89),ROUND(Regressions!T89, 1), NA())</f>
        <v>#N/A</v>
      </c>
      <c r="S79" s="245">
        <f>IF(ISNUMBER(Regressions!U89),ROUND(Regressions!U89, 1), NA())</f>
        <v>25.8</v>
      </c>
    </row>
    <row xmlns:x14ac="http://schemas.microsoft.com/office/spreadsheetml/2009/9/ac" r="80" x14ac:dyDescent="0.2">
      <c r="A80" s="348" t="str">
        <f>IF(ISBLANK(Regressions!A90), " ", Regressions!A90)</f>
        <v>Costa Rica</v>
      </c>
      <c r="B80" s="349">
        <f>IF(ISBLANK(Regressions!B90), " ", Regressions!B90)</f>
        <v>2014</v>
      </c>
      <c r="C80" s="354" t="str">
        <f>IF(ISBLANK(Regressions!C90), " ", Regressions!C90)</f>
        <v>Rural</v>
      </c>
      <c r="D80" s="350">
        <f>IF(ISBLANK(Regressions!D90), " ", Regressions!D90)</f>
        <v>237295.10128822329</v>
      </c>
      <c r="E80" s="222">
        <f>IF(ISNUMBER(Regressions!E90),ROUND(Regressions!E90, 1), NA())</f>
        <v>99.7</v>
      </c>
      <c r="F80" s="351">
        <f>IF(ISNUMBER(Regressions!F90),ROUND(Regressions!F90, 1), NA())</f>
        <v>92.1</v>
      </c>
      <c r="G80" s="244" t="e">
        <f>IF(ISNUMBER(Regressions!G90),ROUND(Regressions!G90, 1), NA())</f>
        <v>#N/A</v>
      </c>
      <c r="H80" s="352" t="e">
        <f>IF(ISNUMBER(Regressions!H90),ROUND(Regressions!H90, 1), NA())</f>
        <v>#N/A</v>
      </c>
      <c r="I80" s="245">
        <f>IF(ISNUMBER(Regressions!I90),ROUND(Regressions!I90, 1), NA())</f>
        <v>7.9</v>
      </c>
      <c r="J80" s="353">
        <f>IF(ISNUMBER(Regressions!K90),ROUND(Regressions!K90, 1), NA())</f>
        <v>99.8</v>
      </c>
      <c r="K80" s="351">
        <f>IF(ISNUMBER(Regressions!L90),ROUND(Regressions!L90, 1), NA())</f>
        <v>97.5</v>
      </c>
      <c r="L80" s="246">
        <f>IF(ISNUMBER(Regressions!M90),ROUND(Regressions!M90, 1), NA())</f>
        <v>74</v>
      </c>
      <c r="M80" s="352">
        <f>IF(ISNUMBER(Regressions!N90),ROUND(Regressions!N90, 1), NA())</f>
        <v>23.5</v>
      </c>
      <c r="N80" s="245">
        <f>IF(ISNUMBER(Regressions!O90),ROUND(Regressions!O90, 1), NA())</f>
        <v>2.5</v>
      </c>
      <c r="O80" s="353">
        <f>IF(ISNUMBER(Regressions!Q90),ROUND(Regressions!Q90, 1), NA())</f>
        <v>86.9</v>
      </c>
      <c r="P80" s="351">
        <f>IF(ISNUMBER(Regressions!R90),ROUND(Regressions!R90, 1), NA())</f>
        <v>76.400000000000006</v>
      </c>
      <c r="Q80" s="223" t="e">
        <f>IF(ISNUMBER(Regressions!S90),ROUND(Regressions!S90, 1), NA())</f>
        <v>#N/A</v>
      </c>
      <c r="R80" s="352" t="e">
        <f>IF(ISNUMBER(Regressions!T90),ROUND(Regressions!T90, 1), NA())</f>
        <v>#N/A</v>
      </c>
      <c r="S80" s="245">
        <f>IF(ISNUMBER(Regressions!U90),ROUND(Regressions!U90, 1), NA())</f>
        <v>23.6</v>
      </c>
    </row>
    <row xmlns:x14ac="http://schemas.microsoft.com/office/spreadsheetml/2009/9/ac" r="81" x14ac:dyDescent="0.2">
      <c r="A81" s="348" t="str">
        <f>IF(ISBLANK(Regressions!A91), " ", Regressions!A91)</f>
        <v>Costa Rica</v>
      </c>
      <c r="B81" s="349">
        <f>IF(ISBLANK(Regressions!B91), " ", Regressions!B91)</f>
        <v>2015</v>
      </c>
      <c r="C81" s="354" t="str">
        <f>IF(ISBLANK(Regressions!C91), " ", Regressions!C91)</f>
        <v>Rural</v>
      </c>
      <c r="D81" s="350">
        <f>IF(ISBLANK(Regressions!D91), " ", Regressions!D91)</f>
        <v>226464.7994390869</v>
      </c>
      <c r="E81" s="222">
        <f>IF(ISNUMBER(Regressions!E91),ROUND(Regressions!E91, 1), NA())</f>
        <v>99.8</v>
      </c>
      <c r="F81" s="351">
        <f>IF(ISNUMBER(Regressions!F91),ROUND(Regressions!F91, 1), NA())</f>
        <v>92.6</v>
      </c>
      <c r="G81" s="244" t="e">
        <f>IF(ISNUMBER(Regressions!G91),ROUND(Regressions!G91, 1), NA())</f>
        <v>#N/A</v>
      </c>
      <c r="H81" s="352" t="e">
        <f>IF(ISNUMBER(Regressions!H91),ROUND(Regressions!H91, 1), NA())</f>
        <v>#N/A</v>
      </c>
      <c r="I81" s="245">
        <f>IF(ISNUMBER(Regressions!I91),ROUND(Regressions!I91, 1), NA())</f>
        <v>7.4</v>
      </c>
      <c r="J81" s="353">
        <f>IF(ISNUMBER(Regressions!K91),ROUND(Regressions!K91, 1), NA())</f>
        <v>99.9</v>
      </c>
      <c r="K81" s="351">
        <f>IF(ISNUMBER(Regressions!L91),ROUND(Regressions!L91, 1), NA())</f>
        <v>97.3</v>
      </c>
      <c r="L81" s="246">
        <f>IF(ISNUMBER(Regressions!M91),ROUND(Regressions!M91, 1), NA())</f>
        <v>76.7</v>
      </c>
      <c r="M81" s="352">
        <f>IF(ISNUMBER(Regressions!N91),ROUND(Regressions!N91, 1), NA())</f>
        <v>20.6</v>
      </c>
      <c r="N81" s="245">
        <f>IF(ISNUMBER(Regressions!O91),ROUND(Regressions!O91, 1), NA())</f>
        <v>2.7</v>
      </c>
      <c r="O81" s="353">
        <f>IF(ISNUMBER(Regressions!Q91),ROUND(Regressions!Q91, 1), NA())</f>
        <v>87.4</v>
      </c>
      <c r="P81" s="351">
        <f>IF(ISNUMBER(Regressions!R91),ROUND(Regressions!R91, 1), NA())</f>
        <v>78.7</v>
      </c>
      <c r="Q81" s="223" t="e">
        <f>IF(ISNUMBER(Regressions!S91),ROUND(Regressions!S91, 1), NA())</f>
        <v>#N/A</v>
      </c>
      <c r="R81" s="352" t="e">
        <f>IF(ISNUMBER(Regressions!T91),ROUND(Regressions!T91, 1), NA())</f>
        <v>#N/A</v>
      </c>
      <c r="S81" s="245">
        <f>IF(ISNUMBER(Regressions!U91),ROUND(Regressions!U91, 1), NA())</f>
        <v>21.3</v>
      </c>
    </row>
    <row xmlns:x14ac="http://schemas.microsoft.com/office/spreadsheetml/2009/9/ac" r="82" x14ac:dyDescent="0.2">
      <c r="A82" s="348" t="str">
        <f>IF(ISBLANK(Regressions!A92), " ", Regressions!A92)</f>
        <v>Costa Rica</v>
      </c>
      <c r="B82" s="349">
        <f>IF(ISBLANK(Regressions!B92), " ", Regressions!B92)</f>
        <v>2016</v>
      </c>
      <c r="C82" s="354" t="str">
        <f>IF(ISBLANK(Regressions!C92), " ", Regressions!C92)</f>
        <v>Rural</v>
      </c>
      <c r="D82" s="350">
        <f>IF(ISBLANK(Regressions!D92), " ", Regressions!D92)</f>
        <v>217011.82810104371</v>
      </c>
      <c r="E82" s="222">
        <f>IF(ISNUMBER(Regressions!E92),ROUND(Regressions!E92, 1), NA())</f>
        <v>99.8</v>
      </c>
      <c r="F82" s="351">
        <f>IF(ISNUMBER(Regressions!F92),ROUND(Regressions!F92, 1), NA())</f>
        <v>93.1</v>
      </c>
      <c r="G82" s="244" t="e">
        <f>IF(ISNUMBER(Regressions!G92),ROUND(Regressions!G92, 1), NA())</f>
        <v>#N/A</v>
      </c>
      <c r="H82" s="352" t="e">
        <f>IF(ISNUMBER(Regressions!H92),ROUND(Regressions!H92, 1), NA())</f>
        <v>#N/A</v>
      </c>
      <c r="I82" s="245">
        <f>IF(ISNUMBER(Regressions!I92),ROUND(Regressions!I92, 1), NA())</f>
        <v>6.9</v>
      </c>
      <c r="J82" s="353">
        <f>IF(ISNUMBER(Regressions!K92),ROUND(Regressions!K92, 1), NA())</f>
        <v>99.9</v>
      </c>
      <c r="K82" s="351">
        <f>IF(ISNUMBER(Regressions!L92),ROUND(Regressions!L92, 1), NA())</f>
        <v>97.1</v>
      </c>
      <c r="L82" s="246">
        <f>IF(ISNUMBER(Regressions!M92),ROUND(Regressions!M92, 1), NA())</f>
        <v>79.400000000000006</v>
      </c>
      <c r="M82" s="352">
        <f>IF(ISNUMBER(Regressions!N92),ROUND(Regressions!N92, 1), NA())</f>
        <v>17.600000000000001</v>
      </c>
      <c r="N82" s="245">
        <f>IF(ISNUMBER(Regressions!O92),ROUND(Regressions!O92, 1), NA())</f>
        <v>2.9</v>
      </c>
      <c r="O82" s="353">
        <f>IF(ISNUMBER(Regressions!Q92),ROUND(Regressions!Q92, 1), NA())</f>
        <v>87.8</v>
      </c>
      <c r="P82" s="351">
        <f>IF(ISNUMBER(Regressions!R92),ROUND(Regressions!R92, 1), NA())</f>
        <v>80.900000000000006</v>
      </c>
      <c r="Q82" s="223" t="e">
        <f>IF(ISNUMBER(Regressions!S92),ROUND(Regressions!S92, 1), NA())</f>
        <v>#N/A</v>
      </c>
      <c r="R82" s="352" t="e">
        <f>IF(ISNUMBER(Regressions!T92),ROUND(Regressions!T92, 1), NA())</f>
        <v>#N/A</v>
      </c>
      <c r="S82" s="245">
        <f>IF(ISNUMBER(Regressions!U92),ROUND(Regressions!U92, 1), NA())</f>
        <v>19.100000000000001</v>
      </c>
    </row>
    <row xmlns:x14ac="http://schemas.microsoft.com/office/spreadsheetml/2009/9/ac" r="83" x14ac:dyDescent="0.2">
      <c r="A83" s="348" t="str">
        <f>IF(ISBLANK(Regressions!A93), " ", Regressions!A93)</f>
        <v>Costa Rica</v>
      </c>
      <c r="B83" s="349">
        <f>IF(ISBLANK(Regressions!B93), " ", Regressions!B93)</f>
        <v>2017</v>
      </c>
      <c r="C83" s="354" t="str">
        <f>IF(ISBLANK(Regressions!C93), " ", Regressions!C93)</f>
        <v>Rural</v>
      </c>
      <c r="D83" s="350">
        <f>IF(ISBLANK(Regressions!D93), " ", Regressions!D93)</f>
        <v>207892.34047302249</v>
      </c>
      <c r="E83" s="222">
        <f>IF(ISNUMBER(Regressions!E93),ROUND(Regressions!E93, 1), NA())</f>
        <v>99.9</v>
      </c>
      <c r="F83" s="351">
        <f>IF(ISNUMBER(Regressions!F93),ROUND(Regressions!F93, 1), NA())</f>
        <v>93.5</v>
      </c>
      <c r="G83" s="244" t="e">
        <f>IF(ISNUMBER(Regressions!G93),ROUND(Regressions!G93, 1), NA())</f>
        <v>#N/A</v>
      </c>
      <c r="H83" s="352" t="e">
        <f>IF(ISNUMBER(Regressions!H93),ROUND(Regressions!H93, 1), NA())</f>
        <v>#N/A</v>
      </c>
      <c r="I83" s="245">
        <f>IF(ISNUMBER(Regressions!I93),ROUND(Regressions!I93, 1), NA())</f>
        <v>6.5</v>
      </c>
      <c r="J83" s="353">
        <f>IF(ISNUMBER(Regressions!K93),ROUND(Regressions!K93, 1), NA())</f>
        <v>99.9</v>
      </c>
      <c r="K83" s="351">
        <f>IF(ISNUMBER(Regressions!L93),ROUND(Regressions!L93, 1), NA())</f>
        <v>96.9</v>
      </c>
      <c r="L83" s="246">
        <f>IF(ISNUMBER(Regressions!M93),ROUND(Regressions!M93, 1), NA())</f>
        <v>82.2</v>
      </c>
      <c r="M83" s="352">
        <f>IF(ISNUMBER(Regressions!N93),ROUND(Regressions!N93, 1), NA())</f>
        <v>14.7</v>
      </c>
      <c r="N83" s="245">
        <f>IF(ISNUMBER(Regressions!O93),ROUND(Regressions!O93, 1), NA())</f>
        <v>3.1</v>
      </c>
      <c r="O83" s="353">
        <f>IF(ISNUMBER(Regressions!Q93),ROUND(Regressions!Q93, 1), NA())</f>
        <v>88.3</v>
      </c>
      <c r="P83" s="351">
        <f>IF(ISNUMBER(Regressions!R93),ROUND(Regressions!R93, 1), NA())</f>
        <v>83.1</v>
      </c>
      <c r="Q83" s="223" t="e">
        <f>IF(ISNUMBER(Regressions!S93),ROUND(Regressions!S93, 1), NA())</f>
        <v>#N/A</v>
      </c>
      <c r="R83" s="352" t="e">
        <f>IF(ISNUMBER(Regressions!T93),ROUND(Regressions!T93, 1), NA())</f>
        <v>#N/A</v>
      </c>
      <c r="S83" s="245">
        <f>IF(ISNUMBER(Regressions!U93),ROUND(Regressions!U93, 1), NA())</f>
        <v>16.899999999999999</v>
      </c>
    </row>
    <row xmlns:x14ac="http://schemas.microsoft.com/office/spreadsheetml/2009/9/ac" r="84" x14ac:dyDescent="0.2">
      <c r="A84" s="348" t="str">
        <f>IF(ISBLANK(Regressions!A94), " ", Regressions!A94)</f>
        <v>Costa Rica</v>
      </c>
      <c r="B84" s="349">
        <f>IF(ISBLANK(Regressions!B94), " ", Regressions!B94)</f>
        <v>2018</v>
      </c>
      <c r="C84" s="354" t="str">
        <f>IF(ISBLANK(Regressions!C94), " ", Regressions!C94)</f>
        <v>Rural</v>
      </c>
      <c r="D84" s="350">
        <f>IF(ISBLANK(Regressions!D94), " ", Regressions!D94)</f>
        <v>199647.11898864739</v>
      </c>
      <c r="E84" s="222">
        <f>IF(ISNUMBER(Regressions!E94),ROUND(Regressions!E94, 1), NA())</f>
        <v>99.9</v>
      </c>
      <c r="F84" s="351">
        <f>IF(ISNUMBER(Regressions!F94),ROUND(Regressions!F94, 1), NA())</f>
        <v>94</v>
      </c>
      <c r="G84" s="244" t="e">
        <f>IF(ISNUMBER(Regressions!G94),ROUND(Regressions!G94, 1), NA())</f>
        <v>#N/A</v>
      </c>
      <c r="H84" s="352" t="e">
        <f>IF(ISNUMBER(Regressions!H94),ROUND(Regressions!H94, 1), NA())</f>
        <v>#N/A</v>
      </c>
      <c r="I84" s="245">
        <f>IF(ISNUMBER(Regressions!I94),ROUND(Regressions!I94, 1), NA())</f>
        <v>6</v>
      </c>
      <c r="J84" s="353">
        <f>IF(ISNUMBER(Regressions!K94),ROUND(Regressions!K94, 1), NA())</f>
        <v>100</v>
      </c>
      <c r="K84" s="351">
        <f>IF(ISNUMBER(Regressions!L94),ROUND(Regressions!L94, 1), NA())</f>
        <v>96.7</v>
      </c>
      <c r="L84" s="246">
        <f>IF(ISNUMBER(Regressions!M94),ROUND(Regressions!M94, 1), NA())</f>
        <v>84.9</v>
      </c>
      <c r="M84" s="352">
        <f>IF(ISNUMBER(Regressions!N94),ROUND(Regressions!N94, 1), NA())</f>
        <v>11.8</v>
      </c>
      <c r="N84" s="245">
        <f>IF(ISNUMBER(Regressions!O94),ROUND(Regressions!O94, 1), NA())</f>
        <v>3.3</v>
      </c>
      <c r="O84" s="353">
        <f>IF(ISNUMBER(Regressions!Q94),ROUND(Regressions!Q94, 1), NA())</f>
        <v>88.7</v>
      </c>
      <c r="P84" s="351">
        <f>IF(ISNUMBER(Regressions!R94),ROUND(Regressions!R94, 1), NA())</f>
        <v>85.3</v>
      </c>
      <c r="Q84" s="223" t="e">
        <f>IF(ISNUMBER(Regressions!S94),ROUND(Regressions!S94, 1), NA())</f>
        <v>#N/A</v>
      </c>
      <c r="R84" s="352" t="e">
        <f>IF(ISNUMBER(Regressions!T94),ROUND(Regressions!T94, 1), NA())</f>
        <v>#N/A</v>
      </c>
      <c r="S84" s="245">
        <f>IF(ISNUMBER(Regressions!U94),ROUND(Regressions!U94, 1), NA())</f>
        <v>14.7</v>
      </c>
    </row>
    <row xmlns:x14ac="http://schemas.microsoft.com/office/spreadsheetml/2009/9/ac" r="85" x14ac:dyDescent="0.2">
      <c r="A85" s="348" t="str">
        <f>IF(ISBLANK(Regressions!A95), " ", Regressions!A95)</f>
        <v>Costa Rica</v>
      </c>
      <c r="B85" s="349">
        <f>IF(ISBLANK(Regressions!B95), " ", Regressions!B95)</f>
        <v>2019</v>
      </c>
      <c r="C85" s="354" t="str">
        <f>IF(ISBLANK(Regressions!C95), " ", Regressions!C95)</f>
        <v>Rural</v>
      </c>
      <c r="D85" s="350">
        <f>IF(ISBLANK(Regressions!D95), " ", Regressions!D95)</f>
        <v>192502.33571296689</v>
      </c>
      <c r="E85" s="222">
        <f>IF(ISNUMBER(Regressions!E95),ROUND(Regressions!E95, 1), NA())</f>
        <v>100</v>
      </c>
      <c r="F85" s="351">
        <f>IF(ISNUMBER(Regressions!F95),ROUND(Regressions!F95, 1), NA())</f>
        <v>94.4</v>
      </c>
      <c r="G85" s="244" t="e">
        <f>IF(ISNUMBER(Regressions!G95),ROUND(Regressions!G95, 1), NA())</f>
        <v>#N/A</v>
      </c>
      <c r="H85" s="352" t="e">
        <f>IF(ISNUMBER(Regressions!H95),ROUND(Regressions!H95, 1), NA())</f>
        <v>#N/A</v>
      </c>
      <c r="I85" s="245">
        <f>IF(ISNUMBER(Regressions!I95),ROUND(Regressions!I95, 1), NA())</f>
        <v>5.6</v>
      </c>
      <c r="J85" s="353">
        <f>IF(ISNUMBER(Regressions!K95),ROUND(Regressions!K95, 1), NA())</f>
        <v>100</v>
      </c>
      <c r="K85" s="351">
        <f>IF(ISNUMBER(Regressions!L95),ROUND(Regressions!L95, 1), NA())</f>
        <v>96.5</v>
      </c>
      <c r="L85" s="246">
        <f>IF(ISNUMBER(Regressions!M95),ROUND(Regressions!M95, 1), NA())</f>
        <v>87.6</v>
      </c>
      <c r="M85" s="352">
        <f>IF(ISNUMBER(Regressions!N95),ROUND(Regressions!N95, 1), NA())</f>
        <v>8.9</v>
      </c>
      <c r="N85" s="245">
        <f>IF(ISNUMBER(Regressions!O95),ROUND(Regressions!O95, 1), NA())</f>
        <v>3.5</v>
      </c>
      <c r="O85" s="353">
        <f>IF(ISNUMBER(Regressions!Q95),ROUND(Regressions!Q95, 1), NA())</f>
        <v>89.2</v>
      </c>
      <c r="P85" s="351">
        <f>IF(ISNUMBER(Regressions!R95),ROUND(Regressions!R95, 1), NA())</f>
        <v>87.5</v>
      </c>
      <c r="Q85" s="223" t="e">
        <f>IF(ISNUMBER(Regressions!S95),ROUND(Regressions!S95, 1), NA())</f>
        <v>#N/A</v>
      </c>
      <c r="R85" s="352" t="e">
        <f>IF(ISNUMBER(Regressions!T95),ROUND(Regressions!T95, 1), NA())</f>
        <v>#N/A</v>
      </c>
      <c r="S85" s="245">
        <f>IF(ISNUMBER(Regressions!U95),ROUND(Regressions!U95, 1), NA())</f>
        <v>12.5</v>
      </c>
    </row>
    <row xmlns:x14ac="http://schemas.microsoft.com/office/spreadsheetml/2009/9/ac" r="86" x14ac:dyDescent="0.2">
      <c r="A86" s="348" t="str">
        <f>IF(ISBLANK(Regressions!A96), " ", Regressions!A96)</f>
        <v>Costa Rica</v>
      </c>
      <c r="B86" s="349">
        <f>IF(ISBLANK(Regressions!B96), " ", Regressions!B96)</f>
        <v>2020</v>
      </c>
      <c r="C86" s="354" t="str">
        <f>IF(ISBLANK(Regressions!C96), " ", Regressions!C96)</f>
        <v>Rural</v>
      </c>
      <c r="D86" s="350">
        <f>IF(ISBLANK(Regressions!D96), " ", Regressions!D96)</f>
        <v>186524.34052490239</v>
      </c>
      <c r="E86" s="222">
        <f>IF(ISNUMBER(Regressions!E96),ROUND(Regressions!E96, 1), NA())</f>
        <v>100</v>
      </c>
      <c r="F86" s="351">
        <f>IF(ISNUMBER(Regressions!F96),ROUND(Regressions!F96, 1), NA())</f>
        <v>94.9</v>
      </c>
      <c r="G86" s="244" t="e">
        <f>IF(ISNUMBER(Regressions!G96),ROUND(Regressions!G96, 1), NA())</f>
        <v>#N/A</v>
      </c>
      <c r="H86" s="352" t="e">
        <f>IF(ISNUMBER(Regressions!H96),ROUND(Regressions!H96, 1), NA())</f>
        <v>#N/A</v>
      </c>
      <c r="I86" s="245">
        <f>IF(ISNUMBER(Regressions!I96),ROUND(Regressions!I96, 1), NA())</f>
        <v>5.0999999999999996</v>
      </c>
      <c r="J86" s="353">
        <f>IF(ISNUMBER(Regressions!K96),ROUND(Regressions!K96, 1), NA())</f>
        <v>100</v>
      </c>
      <c r="K86" s="351">
        <f>IF(ISNUMBER(Regressions!L96),ROUND(Regressions!L96, 1), NA())</f>
        <v>96.3</v>
      </c>
      <c r="L86" s="246">
        <f>IF(ISNUMBER(Regressions!M96),ROUND(Regressions!M96, 1), NA())</f>
        <v>90.3</v>
      </c>
      <c r="M86" s="352">
        <f>IF(ISNUMBER(Regressions!N96),ROUND(Regressions!N96, 1), NA())</f>
        <v>5.9</v>
      </c>
      <c r="N86" s="245">
        <f>IF(ISNUMBER(Regressions!O96),ROUND(Regressions!O96, 1), NA())</f>
        <v>3.7</v>
      </c>
      <c r="O86" s="353">
        <f>IF(ISNUMBER(Regressions!Q96),ROUND(Regressions!Q96, 1), NA())</f>
        <v>89.6</v>
      </c>
      <c r="P86" s="351">
        <f>IF(ISNUMBER(Regressions!R96),ROUND(Regressions!R96, 1), NA())</f>
        <v>89.6</v>
      </c>
      <c r="Q86" s="223" t="e">
        <f>IF(ISNUMBER(Regressions!S96),ROUND(Regressions!S96, 1), NA())</f>
        <v>#N/A</v>
      </c>
      <c r="R86" s="352" t="e">
        <f>IF(ISNUMBER(Regressions!T96),ROUND(Regressions!T96, 1), NA())</f>
        <v>#N/A</v>
      </c>
      <c r="S86" s="245">
        <f>IF(ISNUMBER(Regressions!U96),ROUND(Regressions!U96, 1), NA())</f>
        <v>10.4</v>
      </c>
    </row>
    <row xmlns:x14ac="http://schemas.microsoft.com/office/spreadsheetml/2009/9/ac" r="87" x14ac:dyDescent="0.2">
      <c r="A87" s="405" t="str">
        <f>IF(ISBLANK(Regressions!A97), " ", Regressions!A97)</f>
        <v>Costa Rica</v>
      </c>
      <c r="B87" s="406">
        <f>IF(ISBLANK(Regressions!B97), " ", Regressions!B97)</f>
        <v>2021</v>
      </c>
      <c r="C87" s="407" t="str">
        <f>IF(ISBLANK(Regressions!C97), " ", Regressions!C97)</f>
        <v>Rural</v>
      </c>
      <c r="D87" s="408">
        <f>IF(ISBLANK(Regressions!D97), " ", Regressions!D97)</f>
        <v>180306.93812667849</v>
      </c>
      <c r="E87" s="411">
        <f>IF(ISNUMBER(Regressions!E97),ROUND(Regressions!E97, 1), NA())</f>
        <v>100</v>
      </c>
      <c r="F87" s="409">
        <f>IF(ISNUMBER(Regressions!F97),ROUND(Regressions!F97, 1), NA())</f>
        <v>95.4</v>
      </c>
      <c r="G87" s="412" t="e">
        <f>IF(ISNUMBER(Regressions!G97),ROUND(Regressions!G97, 1), NA())</f>
        <v>#N/A</v>
      </c>
      <c r="H87" s="410" t="e">
        <f>IF(ISNUMBER(Regressions!H97),ROUND(Regressions!H97, 1), NA())</f>
        <v>#N/A</v>
      </c>
      <c r="I87" s="413">
        <f>IF(ISNUMBER(Regressions!I97),ROUND(Regressions!I97, 1), NA())</f>
        <v>4.5999999999999996</v>
      </c>
      <c r="J87" s="411">
        <f>IF(ISNUMBER(Regressions!K97),ROUND(Regressions!K97, 1), NA())</f>
        <v>100</v>
      </c>
      <c r="K87" s="409">
        <f>IF(ISNUMBER(Regressions!L97),ROUND(Regressions!L97, 1), NA())</f>
        <v>96.1</v>
      </c>
      <c r="L87" s="414">
        <f>IF(ISNUMBER(Regressions!M97),ROUND(Regressions!M97, 1), NA())</f>
        <v>93</v>
      </c>
      <c r="M87" s="410">
        <f>IF(ISNUMBER(Regressions!N97),ROUND(Regressions!N97, 1), NA())</f>
        <v>3</v>
      </c>
      <c r="N87" s="413">
        <f>IF(ISNUMBER(Regressions!O97),ROUND(Regressions!O97, 1), NA())</f>
        <v>3.9</v>
      </c>
      <c r="O87" s="411">
        <f>IF(ISNUMBER(Regressions!Q97),ROUND(Regressions!Q97, 1), NA())</f>
        <v>90.1</v>
      </c>
      <c r="P87" s="409">
        <f>IF(ISNUMBER(Regressions!R97),ROUND(Regressions!R97, 1), NA())</f>
        <v>90.1</v>
      </c>
      <c r="Q87" s="415" t="e">
        <f>IF(ISNUMBER(Regressions!S97),ROUND(Regressions!S97, 1), NA())</f>
        <v>#N/A</v>
      </c>
      <c r="R87" s="410" t="e">
        <f>IF(ISNUMBER(Regressions!T97),ROUND(Regressions!T97, 1), NA())</f>
        <v>#N/A</v>
      </c>
      <c r="S87" s="413">
        <f>IF(ISNUMBER(Regressions!U97),ROUND(Regressions!U97, 1), NA())</f>
        <v>9.9</v>
      </c>
      <c r="T87" s="404"/>
      <c r="U87" s="404"/>
      <c r="V87" s="404"/>
      <c r="W87" s="404"/>
      <c r="X87" s="404"/>
      <c r="Y87" s="404"/>
      <c r="Z87" s="404"/>
      <c r="AA87" s="404"/>
      <c r="AB87" s="404"/>
      <c r="AC87" s="404"/>
    </row>
    <row xmlns:x14ac="http://schemas.microsoft.com/office/spreadsheetml/2009/9/ac" r="88" x14ac:dyDescent="0.2">
      <c r="A88" s="348" t="str">
        <f>IF(ISBLANK(Regressions!A98), " ", Regressions!A98)</f>
        <v>Costa Rica</v>
      </c>
      <c r="B88" s="349">
        <f>IF(ISBLANK(Regressions!B98), " ", Regressions!B98)</f>
        <v>2022</v>
      </c>
      <c r="C88" s="354" t="str">
        <f>IF(ISBLANK(Regressions!C98), " ", Regressions!C98)</f>
        <v>Rural</v>
      </c>
      <c r="D88" s="350">
        <f>IF(ISBLANK(Regressions!D98), " ", Regressions!D98)</f>
        <v>174592.16728019711</v>
      </c>
      <c r="E88" s="222">
        <f>IF(ISNUMBER(Regressions!E98),ROUND(Regressions!E98, 1), NA())</f>
        <v>100</v>
      </c>
      <c r="F88" s="351">
        <f>IF(ISNUMBER(Regressions!F98),ROUND(Regressions!F98, 1), NA())</f>
        <v>95.8</v>
      </c>
      <c r="G88" s="244" t="e">
        <f>IF(ISNUMBER(Regressions!G98),ROUND(Regressions!G98, 1), NA())</f>
        <v>#N/A</v>
      </c>
      <c r="H88" s="352" t="e">
        <f>IF(ISNUMBER(Regressions!H98),ROUND(Regressions!H98, 1), NA())</f>
        <v>#N/A</v>
      </c>
      <c r="I88" s="245">
        <f>IF(ISNUMBER(Regressions!I98),ROUND(Regressions!I98, 1), NA())</f>
        <v>4.2</v>
      </c>
      <c r="J88" s="353">
        <f>IF(ISNUMBER(Regressions!K98),ROUND(Regressions!K98, 1), NA())</f>
        <v>100</v>
      </c>
      <c r="K88" s="351">
        <f>IF(ISNUMBER(Regressions!L98),ROUND(Regressions!L98, 1), NA())</f>
        <v>95.9</v>
      </c>
      <c r="L88" s="246">
        <f>IF(ISNUMBER(Regressions!M98),ROUND(Regressions!M98, 1), NA())</f>
        <v>95.8</v>
      </c>
      <c r="M88" s="352">
        <f>IF(ISNUMBER(Regressions!N98),ROUND(Regressions!N98, 1), NA())</f>
        <v>0.1</v>
      </c>
      <c r="N88" s="245">
        <f>IF(ISNUMBER(Regressions!O98),ROUND(Regressions!O98, 1), NA())</f>
        <v>4.0999999999999996</v>
      </c>
      <c r="O88" s="353">
        <f>IF(ISNUMBER(Regressions!Q98),ROUND(Regressions!Q98, 1), NA())</f>
        <v>90.6</v>
      </c>
      <c r="P88" s="351">
        <f>IF(ISNUMBER(Regressions!R98),ROUND(Regressions!R98, 1), NA())</f>
        <v>90.6</v>
      </c>
      <c r="Q88" s="223" t="e">
        <f>IF(ISNUMBER(Regressions!S98),ROUND(Regressions!S98, 1), NA())</f>
        <v>#N/A</v>
      </c>
      <c r="R88" s="352" t="e">
        <f>IF(ISNUMBER(Regressions!T98),ROUND(Regressions!T98, 1), NA())</f>
        <v>#N/A</v>
      </c>
      <c r="S88" s="245">
        <f>IF(ISNUMBER(Regressions!U98),ROUND(Regressions!U98, 1), NA())</f>
        <v>9.4</v>
      </c>
    </row>
    <row xmlns:x14ac="http://schemas.microsoft.com/office/spreadsheetml/2009/9/ac" r="89" x14ac:dyDescent="0.2">
      <c r="A89" s="355" t="str">
        <f>IF(ISBLANK(Regressions!A99), " ", Regressions!A99)</f>
        <v>Costa Rica</v>
      </c>
      <c r="B89" s="356">
        <f>IF(ISBLANK(Regressions!B99), " ", Regressions!B99)</f>
        <v>2023</v>
      </c>
      <c r="C89" s="357" t="str">
        <f>IF(ISBLANK(Regressions!C99), " ", Regressions!C99)</f>
        <v>Rural</v>
      </c>
      <c r="D89" s="358">
        <f>IF(ISBLANK(Regressions!D99), " ", Regressions!D99)</f>
        <v>163108.3285124969</v>
      </c>
      <c r="E89" s="359">
        <f>IF(ISNUMBER(Regressions!E99),ROUND(Regressions!E99, 1), NA())</f>
        <v>100</v>
      </c>
      <c r="F89" s="360">
        <f>IF(ISNUMBER(Regressions!F99),ROUND(Regressions!F99, 1), NA())</f>
        <v>95.8</v>
      </c>
      <c r="G89" s="361" t="e">
        <f>IF(ISNUMBER(Regressions!G99),ROUND(Regressions!G99, 1), NA())</f>
        <v>#N/A</v>
      </c>
      <c r="H89" s="362" t="e">
        <f>IF(ISNUMBER(Regressions!H99),ROUND(Regressions!H99, 1), NA())</f>
        <v>#N/A</v>
      </c>
      <c r="I89" s="363">
        <f>IF(ISNUMBER(Regressions!I99),ROUND(Regressions!I99, 1), NA())</f>
        <v>4.2</v>
      </c>
      <c r="J89" s="364">
        <f>IF(ISNUMBER(Regressions!K99),ROUND(Regressions!K99, 1), NA())</f>
        <v>100</v>
      </c>
      <c r="K89" s="360">
        <f>IF(ISNUMBER(Regressions!L99),ROUND(Regressions!L99, 1), NA())</f>
        <v>95.9</v>
      </c>
      <c r="L89" s="365">
        <f>IF(ISNUMBER(Regressions!M99),ROUND(Regressions!M99, 1), NA())</f>
        <v>95.8</v>
      </c>
      <c r="M89" s="362">
        <f>IF(ISNUMBER(Regressions!N99),ROUND(Regressions!N99, 1), NA())</f>
        <v>0.1</v>
      </c>
      <c r="N89" s="363">
        <f>IF(ISNUMBER(Regressions!O99),ROUND(Regressions!O99, 1), NA())</f>
        <v>4.0999999999999996</v>
      </c>
      <c r="O89" s="364">
        <f>IF(ISNUMBER(Regressions!Q99),ROUND(Regressions!Q99, 1), NA())</f>
        <v>90.6</v>
      </c>
      <c r="P89" s="360">
        <f>IF(ISNUMBER(Regressions!R99),ROUND(Regressions!R99, 1), NA())</f>
        <v>90.6</v>
      </c>
      <c r="Q89" s="366" t="e">
        <f>IF(ISNUMBER(Regressions!S99),ROUND(Regressions!S99, 1), NA())</f>
        <v>#N/A</v>
      </c>
      <c r="R89" s="362" t="e">
        <f>IF(ISNUMBER(Regressions!T99),ROUND(Regressions!T99, 1), NA())</f>
        <v>#N/A</v>
      </c>
      <c r="S89" s="363">
        <f>IF(ISNUMBER(Regressions!U99),ROUND(Regressions!U99, 1), NA())</f>
        <v>9.4</v>
      </c>
    </row>
    <row xmlns:x14ac="http://schemas.microsoft.com/office/spreadsheetml/2009/9/ac" r="90" hidden="true" x14ac:dyDescent="0.2">
      <c r="A90" s="348" t="str">
        <f>IF(ISBLANK(Regressions!A100), " ", Regressions!A100)</f>
        <v>Costa Rica</v>
      </c>
      <c r="B90" s="349">
        <f>IF(ISBLANK(Regressions!B100), " ", Regressions!B100)</f>
        <v>2024</v>
      </c>
      <c r="C90" s="354" t="str">
        <f>IF(ISBLANK(Regressions!C100), " ", Regressions!C100)</f>
        <v>Rural</v>
      </c>
      <c r="D90" s="350" t="str">
        <f>IF(ISBLANK(Regressions!D100), " ", Regressions!D100)</f>
        <v> </v>
      </c>
      <c r="E90" s="222" t="e">
        <f>IF(ISNUMBER(Regressions!E100),ROUND(Regressions!E100, 1), NA())</f>
        <v>#N/A</v>
      </c>
      <c r="F90" s="351" t="e">
        <f>IF(ISNUMBER(Regressions!F100),ROUND(Regressions!F100, 1), NA())</f>
        <v>#N/A</v>
      </c>
      <c r="G90" s="244" t="e">
        <f>IF(ISNUMBER(Regressions!G100),ROUND(Regressions!G100, 1), NA())</f>
        <v>#N/A</v>
      </c>
      <c r="H90" s="352" t="e">
        <f>IF(ISNUMBER(Regressions!H100),ROUND(Regressions!H100, 1), NA())</f>
        <v>#N/A</v>
      </c>
      <c r="I90" s="245" t="e">
        <f>IF(ISNUMBER(Regressions!I100),ROUND(Regressions!I100, 1), NA())</f>
        <v>#N/A</v>
      </c>
      <c r="J90" s="353" t="e">
        <f>IF(ISNUMBER(Regressions!K100),ROUND(Regressions!K100, 1), NA())</f>
        <v>#N/A</v>
      </c>
      <c r="K90" s="351" t="e">
        <f>IF(ISNUMBER(Regressions!L100),ROUND(Regressions!L100, 1), NA())</f>
        <v>#N/A</v>
      </c>
      <c r="L90" s="246" t="e">
        <f>IF(ISNUMBER(Regressions!M100),ROUND(Regressions!M100, 1), NA())</f>
        <v>#N/A</v>
      </c>
      <c r="M90" s="352" t="e">
        <f>IF(ISNUMBER(Regressions!N100),ROUND(Regressions!N100, 1), NA())</f>
        <v>#N/A</v>
      </c>
      <c r="N90" s="245" t="e">
        <f>IF(ISNUMBER(Regressions!O100),ROUND(Regressions!O100, 1), NA())</f>
        <v>#N/A</v>
      </c>
      <c r="O90" s="353" t="e">
        <f>IF(ISNUMBER(Regressions!Q100),ROUND(Regressions!Q100, 1), NA())</f>
        <v>#N/A</v>
      </c>
      <c r="P90" s="351" t="e">
        <f>IF(ISNUMBER(Regressions!R100),ROUND(Regressions!R100, 1), NA())</f>
        <v>#N/A</v>
      </c>
      <c r="Q90" s="223" t="e">
        <f>IF(ISNUMBER(Regressions!S100),ROUND(Regressions!S100, 1), NA())</f>
        <v>#N/A</v>
      </c>
      <c r="R90" s="352" t="e">
        <f>IF(ISNUMBER(Regressions!T100),ROUND(Regressions!T100, 1), NA())</f>
        <v>#N/A</v>
      </c>
      <c r="S90" s="245" t="e">
        <f>IF(ISNUMBER(Regressions!U100),ROUND(Regressions!U100, 1), NA())</f>
        <v>#N/A</v>
      </c>
    </row>
    <row xmlns:x14ac="http://schemas.microsoft.com/office/spreadsheetml/2009/9/ac" r="91" hidden="true" x14ac:dyDescent="0.2">
      <c r="A91" s="348" t="str">
        <f>IF(ISBLANK(Regressions!A101), " ", Regressions!A101)</f>
        <v>Costa Rica</v>
      </c>
      <c r="B91" s="349">
        <f>IF(ISBLANK(Regressions!B101), " ", Regressions!B101)</f>
        <v>2025</v>
      </c>
      <c r="C91" s="354" t="str">
        <f>IF(ISBLANK(Regressions!C101), " ", Regressions!C101)</f>
        <v>Rural</v>
      </c>
      <c r="D91" s="350" t="str">
        <f>IF(ISBLANK(Regressions!D101), " ", Regressions!D101)</f>
        <v> </v>
      </c>
      <c r="E91" s="222" t="e">
        <f>IF(ISNUMBER(Regressions!E101),ROUND(Regressions!E101, 1), NA())</f>
        <v>#N/A</v>
      </c>
      <c r="F91" s="351" t="e">
        <f>IF(ISNUMBER(Regressions!F101),ROUND(Regressions!F101, 1), NA())</f>
        <v>#N/A</v>
      </c>
      <c r="G91" s="244" t="e">
        <f>IF(ISNUMBER(Regressions!G101),ROUND(Regressions!G101, 1), NA())</f>
        <v>#N/A</v>
      </c>
      <c r="H91" s="352" t="e">
        <f>IF(ISNUMBER(Regressions!H101),ROUND(Regressions!H101, 1), NA())</f>
        <v>#N/A</v>
      </c>
      <c r="I91" s="245" t="e">
        <f>IF(ISNUMBER(Regressions!I101),ROUND(Regressions!I101, 1), NA())</f>
        <v>#N/A</v>
      </c>
      <c r="J91" s="353" t="e">
        <f>IF(ISNUMBER(Regressions!K101),ROUND(Regressions!K101, 1), NA())</f>
        <v>#N/A</v>
      </c>
      <c r="K91" s="351" t="e">
        <f>IF(ISNUMBER(Regressions!L101),ROUND(Regressions!L101, 1), NA())</f>
        <v>#N/A</v>
      </c>
      <c r="L91" s="246" t="e">
        <f>IF(ISNUMBER(Regressions!M101),ROUND(Regressions!M101, 1), NA())</f>
        <v>#N/A</v>
      </c>
      <c r="M91" s="352" t="e">
        <f>IF(ISNUMBER(Regressions!N101),ROUND(Regressions!N101, 1), NA())</f>
        <v>#N/A</v>
      </c>
      <c r="N91" s="245" t="e">
        <f>IF(ISNUMBER(Regressions!O101),ROUND(Regressions!O101, 1), NA())</f>
        <v>#N/A</v>
      </c>
      <c r="O91" s="353" t="e">
        <f>IF(ISNUMBER(Regressions!Q101),ROUND(Regressions!Q101, 1), NA())</f>
        <v>#N/A</v>
      </c>
      <c r="P91" s="351" t="e">
        <f>IF(ISNUMBER(Regressions!R101),ROUND(Regressions!R101, 1), NA())</f>
        <v>#N/A</v>
      </c>
      <c r="Q91" s="223" t="e">
        <f>IF(ISNUMBER(Regressions!S101),ROUND(Regressions!S101, 1), NA())</f>
        <v>#N/A</v>
      </c>
      <c r="R91" s="352" t="e">
        <f>IF(ISNUMBER(Regressions!T101),ROUND(Regressions!T101, 1), NA())</f>
        <v>#N/A</v>
      </c>
      <c r="S91" s="245" t="e">
        <f>IF(ISNUMBER(Regressions!U101),ROUND(Regressions!U101, 1), NA())</f>
        <v>#N/A</v>
      </c>
    </row>
    <row xmlns:x14ac="http://schemas.microsoft.com/office/spreadsheetml/2009/9/ac" r="92" hidden="true" x14ac:dyDescent="0.2">
      <c r="A92" s="348" t="str">
        <f>IF(ISBLANK(Regressions!A102), " ", Regressions!A102)</f>
        <v>Costa Rica</v>
      </c>
      <c r="B92" s="349">
        <f>IF(ISBLANK(Regressions!B102), " ", Regressions!B102)</f>
        <v>2026</v>
      </c>
      <c r="C92" s="354" t="str">
        <f>IF(ISBLANK(Regressions!C102), " ", Regressions!C102)</f>
        <v>Rural</v>
      </c>
      <c r="D92" s="350" t="str">
        <f>IF(ISBLANK(Regressions!D102), " ", Regressions!D102)</f>
        <v> </v>
      </c>
      <c r="E92" s="222" t="e">
        <f>IF(ISNUMBER(Regressions!E102),ROUND(Regressions!E102, 1), NA())</f>
        <v>#N/A</v>
      </c>
      <c r="F92" s="351" t="e">
        <f>IF(ISNUMBER(Regressions!F102),ROUND(Regressions!F102, 1), NA())</f>
        <v>#N/A</v>
      </c>
      <c r="G92" s="244" t="e">
        <f>IF(ISNUMBER(Regressions!G102),ROUND(Regressions!G102, 1), NA())</f>
        <v>#N/A</v>
      </c>
      <c r="H92" s="352" t="e">
        <f>IF(ISNUMBER(Regressions!H102),ROUND(Regressions!H102, 1), NA())</f>
        <v>#N/A</v>
      </c>
      <c r="I92" s="245" t="e">
        <f>IF(ISNUMBER(Regressions!I102),ROUND(Regressions!I102, 1), NA())</f>
        <v>#N/A</v>
      </c>
      <c r="J92" s="353" t="e">
        <f>IF(ISNUMBER(Regressions!K102),ROUND(Regressions!K102, 1), NA())</f>
        <v>#N/A</v>
      </c>
      <c r="K92" s="351" t="e">
        <f>IF(ISNUMBER(Regressions!L102),ROUND(Regressions!L102, 1), NA())</f>
        <v>#N/A</v>
      </c>
      <c r="L92" s="246" t="e">
        <f>IF(ISNUMBER(Regressions!M102),ROUND(Regressions!M102, 1), NA())</f>
        <v>#N/A</v>
      </c>
      <c r="M92" s="352" t="e">
        <f>IF(ISNUMBER(Regressions!N102),ROUND(Regressions!N102, 1), NA())</f>
        <v>#N/A</v>
      </c>
      <c r="N92" s="245" t="e">
        <f>IF(ISNUMBER(Regressions!O102),ROUND(Regressions!O102, 1), NA())</f>
        <v>#N/A</v>
      </c>
      <c r="O92" s="353" t="e">
        <f>IF(ISNUMBER(Regressions!Q102),ROUND(Regressions!Q102, 1), NA())</f>
        <v>#N/A</v>
      </c>
      <c r="P92" s="351" t="e">
        <f>IF(ISNUMBER(Regressions!R102),ROUND(Regressions!R102, 1), NA())</f>
        <v>#N/A</v>
      </c>
      <c r="Q92" s="223" t="e">
        <f>IF(ISNUMBER(Regressions!S102),ROUND(Regressions!S102, 1), NA())</f>
        <v>#N/A</v>
      </c>
      <c r="R92" s="352" t="e">
        <f>IF(ISNUMBER(Regressions!T102),ROUND(Regressions!T102, 1), NA())</f>
        <v>#N/A</v>
      </c>
      <c r="S92" s="245" t="e">
        <f>IF(ISNUMBER(Regressions!U102),ROUND(Regressions!U102, 1), NA())</f>
        <v>#N/A</v>
      </c>
    </row>
    <row xmlns:x14ac="http://schemas.microsoft.com/office/spreadsheetml/2009/9/ac" r="93" hidden="true" x14ac:dyDescent="0.2">
      <c r="A93" s="348" t="str">
        <f>IF(ISBLANK(Regressions!A103), " ", Regressions!A103)</f>
        <v>Costa Rica</v>
      </c>
      <c r="B93" s="349">
        <f>IF(ISBLANK(Regressions!B103), " ", Regressions!B103)</f>
        <v>2027</v>
      </c>
      <c r="C93" s="354" t="str">
        <f>IF(ISBLANK(Regressions!C103), " ", Regressions!C103)</f>
        <v>Rural</v>
      </c>
      <c r="D93" s="350" t="str">
        <f>IF(ISBLANK(Regressions!D103), " ", Regressions!D103)</f>
        <v> </v>
      </c>
      <c r="E93" s="222" t="e">
        <f>IF(ISNUMBER(Regressions!E103),ROUND(Regressions!E103, 1), NA())</f>
        <v>#N/A</v>
      </c>
      <c r="F93" s="351" t="e">
        <f>IF(ISNUMBER(Regressions!F103),ROUND(Regressions!F103, 1), NA())</f>
        <v>#N/A</v>
      </c>
      <c r="G93" s="244" t="e">
        <f>IF(ISNUMBER(Regressions!G103),ROUND(Regressions!G103, 1), NA())</f>
        <v>#N/A</v>
      </c>
      <c r="H93" s="352" t="e">
        <f>IF(ISNUMBER(Regressions!H103),ROUND(Regressions!H103, 1), NA())</f>
        <v>#N/A</v>
      </c>
      <c r="I93" s="245" t="e">
        <f>IF(ISNUMBER(Regressions!I103),ROUND(Regressions!I103, 1), NA())</f>
        <v>#N/A</v>
      </c>
      <c r="J93" s="353" t="e">
        <f>IF(ISNUMBER(Regressions!K103),ROUND(Regressions!K103, 1), NA())</f>
        <v>#N/A</v>
      </c>
      <c r="K93" s="351" t="e">
        <f>IF(ISNUMBER(Regressions!L103),ROUND(Regressions!L103, 1), NA())</f>
        <v>#N/A</v>
      </c>
      <c r="L93" s="246" t="e">
        <f>IF(ISNUMBER(Regressions!M103),ROUND(Regressions!M103, 1), NA())</f>
        <v>#N/A</v>
      </c>
      <c r="M93" s="352" t="e">
        <f>IF(ISNUMBER(Regressions!N103),ROUND(Regressions!N103, 1), NA())</f>
        <v>#N/A</v>
      </c>
      <c r="N93" s="245" t="e">
        <f>IF(ISNUMBER(Regressions!O103),ROUND(Regressions!O103, 1), NA())</f>
        <v>#N/A</v>
      </c>
      <c r="O93" s="353" t="e">
        <f>IF(ISNUMBER(Regressions!Q103),ROUND(Regressions!Q103, 1), NA())</f>
        <v>#N/A</v>
      </c>
      <c r="P93" s="351" t="e">
        <f>IF(ISNUMBER(Regressions!R103),ROUND(Regressions!R103, 1), NA())</f>
        <v>#N/A</v>
      </c>
      <c r="Q93" s="223" t="e">
        <f>IF(ISNUMBER(Regressions!S103),ROUND(Regressions!S103, 1), NA())</f>
        <v>#N/A</v>
      </c>
      <c r="R93" s="352" t="e">
        <f>IF(ISNUMBER(Regressions!T103),ROUND(Regressions!T103, 1), NA())</f>
        <v>#N/A</v>
      </c>
      <c r="S93" s="245" t="e">
        <f>IF(ISNUMBER(Regressions!U103),ROUND(Regressions!U103, 1), NA())</f>
        <v>#N/A</v>
      </c>
    </row>
    <row xmlns:x14ac="http://schemas.microsoft.com/office/spreadsheetml/2009/9/ac" r="94" hidden="true" x14ac:dyDescent="0.2">
      <c r="A94" s="348" t="str">
        <f>IF(ISBLANK(Regressions!A104), " ", Regressions!A104)</f>
        <v>Costa Rica</v>
      </c>
      <c r="B94" s="349">
        <f>IF(ISBLANK(Regressions!B104), " ", Regressions!B104)</f>
        <v>2028</v>
      </c>
      <c r="C94" s="354" t="str">
        <f>IF(ISBLANK(Regressions!C104), " ", Regressions!C104)</f>
        <v>Rural</v>
      </c>
      <c r="D94" s="350" t="str">
        <f>IF(ISBLANK(Regressions!D104), " ", Regressions!D104)</f>
        <v> </v>
      </c>
      <c r="E94" s="222" t="e">
        <f>IF(ISNUMBER(Regressions!E104),ROUND(Regressions!E104, 1), NA())</f>
        <v>#N/A</v>
      </c>
      <c r="F94" s="351" t="e">
        <f>IF(ISNUMBER(Regressions!F104),ROUND(Regressions!F104, 1), NA())</f>
        <v>#N/A</v>
      </c>
      <c r="G94" s="244" t="e">
        <f>IF(ISNUMBER(Regressions!G104),ROUND(Regressions!G104, 1), NA())</f>
        <v>#N/A</v>
      </c>
      <c r="H94" s="352" t="e">
        <f>IF(ISNUMBER(Regressions!H104),ROUND(Regressions!H104, 1), NA())</f>
        <v>#N/A</v>
      </c>
      <c r="I94" s="245" t="e">
        <f>IF(ISNUMBER(Regressions!I104),ROUND(Regressions!I104, 1), NA())</f>
        <v>#N/A</v>
      </c>
      <c r="J94" s="353" t="e">
        <f>IF(ISNUMBER(Regressions!K104),ROUND(Regressions!K104, 1), NA())</f>
        <v>#N/A</v>
      </c>
      <c r="K94" s="351" t="e">
        <f>IF(ISNUMBER(Regressions!L104),ROUND(Regressions!L104, 1), NA())</f>
        <v>#N/A</v>
      </c>
      <c r="L94" s="246" t="e">
        <f>IF(ISNUMBER(Regressions!M104),ROUND(Regressions!M104, 1), NA())</f>
        <v>#N/A</v>
      </c>
      <c r="M94" s="352" t="e">
        <f>IF(ISNUMBER(Regressions!N104),ROUND(Regressions!N104, 1), NA())</f>
        <v>#N/A</v>
      </c>
      <c r="N94" s="245" t="e">
        <f>IF(ISNUMBER(Regressions!O104),ROUND(Regressions!O104, 1), NA())</f>
        <v>#N/A</v>
      </c>
      <c r="O94" s="353" t="e">
        <f>IF(ISNUMBER(Regressions!Q104),ROUND(Regressions!Q104, 1), NA())</f>
        <v>#N/A</v>
      </c>
      <c r="P94" s="351" t="e">
        <f>IF(ISNUMBER(Regressions!R104),ROUND(Regressions!R104, 1), NA())</f>
        <v>#N/A</v>
      </c>
      <c r="Q94" s="223" t="e">
        <f>IF(ISNUMBER(Regressions!S104),ROUND(Regressions!S104, 1), NA())</f>
        <v>#N/A</v>
      </c>
      <c r="R94" s="352" t="e">
        <f>IF(ISNUMBER(Regressions!T104),ROUND(Regressions!T104, 1), NA())</f>
        <v>#N/A</v>
      </c>
      <c r="S94" s="245" t="e">
        <f>IF(ISNUMBER(Regressions!U104),ROUND(Regressions!U104, 1), NA())</f>
        <v>#N/A</v>
      </c>
    </row>
    <row xmlns:x14ac="http://schemas.microsoft.com/office/spreadsheetml/2009/9/ac" r="95" hidden="true" x14ac:dyDescent="0.2">
      <c r="A95" s="348" t="str">
        <f>IF(ISBLANK(Regressions!A105), " ", Regressions!A105)</f>
        <v>Costa Rica</v>
      </c>
      <c r="B95" s="349">
        <f>IF(ISBLANK(Regressions!B105), " ", Regressions!B105)</f>
        <v>2029</v>
      </c>
      <c r="C95" s="354" t="str">
        <f>IF(ISBLANK(Regressions!C105), " ", Regressions!C105)</f>
        <v>Rural</v>
      </c>
      <c r="D95" s="350" t="str">
        <f>IF(ISBLANK(Regressions!D105), " ", Regressions!D105)</f>
        <v> </v>
      </c>
      <c r="E95" s="222" t="e">
        <f>IF(ISNUMBER(Regressions!E105),ROUND(Regressions!E105, 1), NA())</f>
        <v>#N/A</v>
      </c>
      <c r="F95" s="351" t="e">
        <f>IF(ISNUMBER(Regressions!F105),ROUND(Regressions!F105, 1), NA())</f>
        <v>#N/A</v>
      </c>
      <c r="G95" s="244" t="e">
        <f>IF(ISNUMBER(Regressions!G105),ROUND(Regressions!G105, 1), NA())</f>
        <v>#N/A</v>
      </c>
      <c r="H95" s="352" t="e">
        <f>IF(ISNUMBER(Regressions!H105),ROUND(Regressions!H105, 1), NA())</f>
        <v>#N/A</v>
      </c>
      <c r="I95" s="245" t="e">
        <f>IF(ISNUMBER(Regressions!I105),ROUND(Regressions!I105, 1), NA())</f>
        <v>#N/A</v>
      </c>
      <c r="J95" s="353" t="e">
        <f>IF(ISNUMBER(Regressions!K105),ROUND(Regressions!K105, 1), NA())</f>
        <v>#N/A</v>
      </c>
      <c r="K95" s="351" t="e">
        <f>IF(ISNUMBER(Regressions!L105),ROUND(Regressions!L105, 1), NA())</f>
        <v>#N/A</v>
      </c>
      <c r="L95" s="246" t="e">
        <f>IF(ISNUMBER(Regressions!M105),ROUND(Regressions!M105, 1), NA())</f>
        <v>#N/A</v>
      </c>
      <c r="M95" s="352" t="e">
        <f>IF(ISNUMBER(Regressions!N105),ROUND(Regressions!N105, 1), NA())</f>
        <v>#N/A</v>
      </c>
      <c r="N95" s="245" t="e">
        <f>IF(ISNUMBER(Regressions!O105),ROUND(Regressions!O105, 1), NA())</f>
        <v>#N/A</v>
      </c>
      <c r="O95" s="353" t="e">
        <f>IF(ISNUMBER(Regressions!Q105),ROUND(Regressions!Q105, 1), NA())</f>
        <v>#N/A</v>
      </c>
      <c r="P95" s="351" t="e">
        <f>IF(ISNUMBER(Regressions!R105),ROUND(Regressions!R105, 1), NA())</f>
        <v>#N/A</v>
      </c>
      <c r="Q95" s="223" t="e">
        <f>IF(ISNUMBER(Regressions!S105),ROUND(Regressions!S105, 1), NA())</f>
        <v>#N/A</v>
      </c>
      <c r="R95" s="352" t="e">
        <f>IF(ISNUMBER(Regressions!T105),ROUND(Regressions!T105, 1), NA())</f>
        <v>#N/A</v>
      </c>
      <c r="S95" s="245" t="e">
        <f>IF(ISNUMBER(Regressions!U105),ROUND(Regressions!U105, 1), NA())</f>
        <v>#N/A</v>
      </c>
    </row>
    <row xmlns:x14ac="http://schemas.microsoft.com/office/spreadsheetml/2009/9/ac" r="96" hidden="true" x14ac:dyDescent="0.2">
      <c r="A96" s="348" t="str">
        <f>IF(ISBLANK(Regressions!A106), " ", Regressions!A106)</f>
        <v>Costa Rica</v>
      </c>
      <c r="B96" s="349">
        <f>IF(ISBLANK(Regressions!B106), " ", Regressions!B106)</f>
        <v>2030</v>
      </c>
      <c r="C96" s="354" t="str">
        <f>IF(ISBLANK(Regressions!C106), " ", Regressions!C106)</f>
        <v>Rural</v>
      </c>
      <c r="D96" s="350" t="str">
        <f>IF(ISBLANK(Regressions!D106), " ", Regressions!D106)</f>
        <v> </v>
      </c>
      <c r="E96" s="222" t="e">
        <f>IF(ISNUMBER(Regressions!E106),ROUND(Regressions!E106, 1), NA())</f>
        <v>#N/A</v>
      </c>
      <c r="F96" s="351" t="e">
        <f>IF(ISNUMBER(Regressions!F106),ROUND(Regressions!F106, 1), NA())</f>
        <v>#N/A</v>
      </c>
      <c r="G96" s="244" t="e">
        <f>IF(ISNUMBER(Regressions!G106),ROUND(Regressions!G106, 1), NA())</f>
        <v>#N/A</v>
      </c>
      <c r="H96" s="352" t="e">
        <f>IF(ISNUMBER(Regressions!H106),ROUND(Regressions!H106, 1), NA())</f>
        <v>#N/A</v>
      </c>
      <c r="I96" s="245" t="e">
        <f>IF(ISNUMBER(Regressions!I106),ROUND(Regressions!I106, 1), NA())</f>
        <v>#N/A</v>
      </c>
      <c r="J96" s="353" t="e">
        <f>IF(ISNUMBER(Regressions!K106),ROUND(Regressions!K106, 1), NA())</f>
        <v>#N/A</v>
      </c>
      <c r="K96" s="351" t="e">
        <f>IF(ISNUMBER(Regressions!L106),ROUND(Regressions!L106, 1), NA())</f>
        <v>#N/A</v>
      </c>
      <c r="L96" s="246" t="e">
        <f>IF(ISNUMBER(Regressions!M106),ROUND(Regressions!M106, 1), NA())</f>
        <v>#N/A</v>
      </c>
      <c r="M96" s="352" t="e">
        <f>IF(ISNUMBER(Regressions!N106),ROUND(Regressions!N106, 1), NA())</f>
        <v>#N/A</v>
      </c>
      <c r="N96" s="245" t="e">
        <f>IF(ISNUMBER(Regressions!O106),ROUND(Regressions!O106, 1), NA())</f>
        <v>#N/A</v>
      </c>
      <c r="O96" s="353" t="e">
        <f>IF(ISNUMBER(Regressions!Q106),ROUND(Regressions!Q106, 1), NA())</f>
        <v>#N/A</v>
      </c>
      <c r="P96" s="351" t="e">
        <f>IF(ISNUMBER(Regressions!R106),ROUND(Regressions!R106, 1), NA())</f>
        <v>#N/A</v>
      </c>
      <c r="Q96" s="223" t="e">
        <f>IF(ISNUMBER(Regressions!S106),ROUND(Regressions!S106, 1), NA())</f>
        <v>#N/A</v>
      </c>
      <c r="R96" s="352" t="e">
        <f>IF(ISNUMBER(Regressions!T106),ROUND(Regressions!T106, 1), NA())</f>
        <v>#N/A</v>
      </c>
      <c r="S96" s="245" t="e">
        <f>IF(ISNUMBER(Regressions!U106),ROUND(Regressions!U106, 1), NA())</f>
        <v>#N/A</v>
      </c>
    </row>
    <row xmlns:x14ac="http://schemas.microsoft.com/office/spreadsheetml/2009/9/ac" r="97" x14ac:dyDescent="0.2">
      <c r="A97" s="348" t="str">
        <f>IF(ISBLANK(Regressions!A107), " ", Regressions!A107)</f>
        <v>Costa Rica</v>
      </c>
      <c r="B97" s="349">
        <f>IF(ISBLANK(Regressions!B107), " ", Regressions!B107)</f>
        <v>2000</v>
      </c>
      <c r="C97" s="354" t="str">
        <f>IF(ISBLANK(Regressions!C107), " ", Regressions!C107)</f>
        <v>Pre-primary</v>
      </c>
      <c r="D97" s="350">
        <f>IF(ISBLANK(Regressions!D107), " ", Regressions!D107)</f>
        <v>163292</v>
      </c>
      <c r="E97" s="222" t="e">
        <f>IF(ISNUMBER(Regressions!E107),ROUND(Regressions!E107, 1), NA())</f>
        <v>#N/A</v>
      </c>
      <c r="F97" s="351" t="e">
        <f>IF(ISNUMBER(Regressions!F107),ROUND(Regressions!F107, 1), NA())</f>
        <v>#N/A</v>
      </c>
      <c r="G97" s="244" t="e">
        <f>IF(ISNUMBER(Regressions!G107),ROUND(Regressions!G107, 1), NA())</f>
        <v>#N/A</v>
      </c>
      <c r="H97" s="352" t="e">
        <f>IF(ISNUMBER(Regressions!H107),ROUND(Regressions!H107, 1), NA())</f>
        <v>#N/A</v>
      </c>
      <c r="I97" s="245" t="e">
        <f>IF(ISNUMBER(Regressions!I107),ROUND(Regressions!I107, 1), NA())</f>
        <v>#N/A</v>
      </c>
      <c r="J97" s="353" t="e">
        <f>IF(ISNUMBER(Regressions!K107),ROUND(Regressions!K107, 1), NA())</f>
        <v>#N/A</v>
      </c>
      <c r="K97" s="351" t="e">
        <f>IF(ISNUMBER(Regressions!L107),ROUND(Regressions!L107, 1), NA())</f>
        <v>#N/A</v>
      </c>
      <c r="L97" s="246" t="e">
        <f>IF(ISNUMBER(Regressions!M107),ROUND(Regressions!M107, 1), NA())</f>
        <v>#N/A</v>
      </c>
      <c r="M97" s="352" t="e">
        <f>IF(ISNUMBER(Regressions!N107),ROUND(Regressions!N107, 1), NA())</f>
        <v>#N/A</v>
      </c>
      <c r="N97" s="245" t="e">
        <f>IF(ISNUMBER(Regressions!O107),ROUND(Regressions!O107, 1), NA())</f>
        <v>#N/A</v>
      </c>
      <c r="O97" s="353" t="e">
        <f>IF(ISNUMBER(Regressions!Q107),ROUND(Regressions!Q107, 1), NA())</f>
        <v>#N/A</v>
      </c>
      <c r="P97" s="351" t="e">
        <f>IF(ISNUMBER(Regressions!R107),ROUND(Regressions!R107, 1), NA())</f>
        <v>#N/A</v>
      </c>
      <c r="Q97" s="223" t="e">
        <f>IF(ISNUMBER(Regressions!S107),ROUND(Regressions!S107, 1), NA())</f>
        <v>#N/A</v>
      </c>
      <c r="R97" s="352" t="e">
        <f>IF(ISNUMBER(Regressions!T107),ROUND(Regressions!T107, 1), NA())</f>
        <v>#N/A</v>
      </c>
      <c r="S97" s="245" t="e">
        <f>IF(ISNUMBER(Regressions!U107),ROUND(Regressions!U107, 1), NA())</f>
        <v>#N/A</v>
      </c>
    </row>
    <row xmlns:x14ac="http://schemas.microsoft.com/office/spreadsheetml/2009/9/ac" r="98" x14ac:dyDescent="0.2">
      <c r="A98" s="348" t="str">
        <f>IF(ISBLANK(Regressions!A108), " ", Regressions!A108)</f>
        <v>Costa Rica</v>
      </c>
      <c r="B98" s="349">
        <f>IF(ISBLANK(Regressions!B108), " ", Regressions!B108)</f>
        <v>2001</v>
      </c>
      <c r="C98" s="354" t="str">
        <f>IF(ISBLANK(Regressions!C108), " ", Regressions!C108)</f>
        <v>Pre-primary</v>
      </c>
      <c r="D98" s="350">
        <f>IF(ISBLANK(Regressions!D108), " ", Regressions!D108)</f>
        <v>161849</v>
      </c>
      <c r="E98" s="222" t="e">
        <f>IF(ISNUMBER(Regressions!E108),ROUND(Regressions!E108, 1), NA())</f>
        <v>#N/A</v>
      </c>
      <c r="F98" s="351" t="e">
        <f>IF(ISNUMBER(Regressions!F108),ROUND(Regressions!F108, 1), NA())</f>
        <v>#N/A</v>
      </c>
      <c r="G98" s="244" t="e">
        <f>IF(ISNUMBER(Regressions!G108),ROUND(Regressions!G108, 1), NA())</f>
        <v>#N/A</v>
      </c>
      <c r="H98" s="352" t="e">
        <f>IF(ISNUMBER(Regressions!H108),ROUND(Regressions!H108, 1), NA())</f>
        <v>#N/A</v>
      </c>
      <c r="I98" s="245" t="e">
        <f>IF(ISNUMBER(Regressions!I108),ROUND(Regressions!I108, 1), NA())</f>
        <v>#N/A</v>
      </c>
      <c r="J98" s="353" t="e">
        <f>IF(ISNUMBER(Regressions!K108),ROUND(Regressions!K108, 1), NA())</f>
        <v>#N/A</v>
      </c>
      <c r="K98" s="351" t="e">
        <f>IF(ISNUMBER(Regressions!L108),ROUND(Regressions!L108, 1), NA())</f>
        <v>#N/A</v>
      </c>
      <c r="L98" s="246" t="e">
        <f>IF(ISNUMBER(Regressions!M108),ROUND(Regressions!M108, 1), NA())</f>
        <v>#N/A</v>
      </c>
      <c r="M98" s="352" t="e">
        <f>IF(ISNUMBER(Regressions!N108),ROUND(Regressions!N108, 1), NA())</f>
        <v>#N/A</v>
      </c>
      <c r="N98" s="245" t="e">
        <f>IF(ISNUMBER(Regressions!O108),ROUND(Regressions!O108, 1), NA())</f>
        <v>#N/A</v>
      </c>
      <c r="O98" s="353" t="e">
        <f>IF(ISNUMBER(Regressions!Q108),ROUND(Regressions!Q108, 1), NA())</f>
        <v>#N/A</v>
      </c>
      <c r="P98" s="351" t="e">
        <f>IF(ISNUMBER(Regressions!R108),ROUND(Regressions!R108, 1), NA())</f>
        <v>#N/A</v>
      </c>
      <c r="Q98" s="223" t="e">
        <f>IF(ISNUMBER(Regressions!S108),ROUND(Regressions!S108, 1), NA())</f>
        <v>#N/A</v>
      </c>
      <c r="R98" s="352" t="e">
        <f>IF(ISNUMBER(Regressions!T108),ROUND(Regressions!T108, 1), NA())</f>
        <v>#N/A</v>
      </c>
      <c r="S98" s="245" t="e">
        <f>IF(ISNUMBER(Regressions!U108),ROUND(Regressions!U108, 1), NA())</f>
        <v>#N/A</v>
      </c>
    </row>
    <row xmlns:x14ac="http://schemas.microsoft.com/office/spreadsheetml/2009/9/ac" r="99" x14ac:dyDescent="0.2">
      <c r="A99" s="348" t="str">
        <f>IF(ISBLANK(Regressions!A109), " ", Regressions!A109)</f>
        <v>Costa Rica</v>
      </c>
      <c r="B99" s="349">
        <f>IF(ISBLANK(Regressions!B109), " ", Regressions!B109)</f>
        <v>2002</v>
      </c>
      <c r="C99" s="354" t="str">
        <f>IF(ISBLANK(Regressions!C109), " ", Regressions!C109)</f>
        <v>Pre-primary</v>
      </c>
      <c r="D99" s="350">
        <f>IF(ISBLANK(Regressions!D109), " ", Regressions!D109)</f>
        <v>158306</v>
      </c>
      <c r="E99" s="222" t="e">
        <f>IF(ISNUMBER(Regressions!E109),ROUND(Regressions!E109, 1), NA())</f>
        <v>#N/A</v>
      </c>
      <c r="F99" s="351" t="e">
        <f>IF(ISNUMBER(Regressions!F109),ROUND(Regressions!F109, 1), NA())</f>
        <v>#N/A</v>
      </c>
      <c r="G99" s="244" t="e">
        <f>IF(ISNUMBER(Regressions!G109),ROUND(Regressions!G109, 1), NA())</f>
        <v>#N/A</v>
      </c>
      <c r="H99" s="352" t="e">
        <f>IF(ISNUMBER(Regressions!H109),ROUND(Regressions!H109, 1), NA())</f>
        <v>#N/A</v>
      </c>
      <c r="I99" s="245" t="e">
        <f>IF(ISNUMBER(Regressions!I109),ROUND(Regressions!I109, 1), NA())</f>
        <v>#N/A</v>
      </c>
      <c r="J99" s="353" t="e">
        <f>IF(ISNUMBER(Regressions!K109),ROUND(Regressions!K109, 1), NA())</f>
        <v>#N/A</v>
      </c>
      <c r="K99" s="351" t="e">
        <f>IF(ISNUMBER(Regressions!L109),ROUND(Regressions!L109, 1), NA())</f>
        <v>#N/A</v>
      </c>
      <c r="L99" s="246" t="e">
        <f>IF(ISNUMBER(Regressions!M109),ROUND(Regressions!M109, 1), NA())</f>
        <v>#N/A</v>
      </c>
      <c r="M99" s="352" t="e">
        <f>IF(ISNUMBER(Regressions!N109),ROUND(Regressions!N109, 1), NA())</f>
        <v>#N/A</v>
      </c>
      <c r="N99" s="245" t="e">
        <f>IF(ISNUMBER(Regressions!O109),ROUND(Regressions!O109, 1), NA())</f>
        <v>#N/A</v>
      </c>
      <c r="O99" s="353" t="e">
        <f>IF(ISNUMBER(Regressions!Q109),ROUND(Regressions!Q109, 1), NA())</f>
        <v>#N/A</v>
      </c>
      <c r="P99" s="351" t="e">
        <f>IF(ISNUMBER(Regressions!R109),ROUND(Regressions!R109, 1), NA())</f>
        <v>#N/A</v>
      </c>
      <c r="Q99" s="223" t="e">
        <f>IF(ISNUMBER(Regressions!S109),ROUND(Regressions!S109, 1), NA())</f>
        <v>#N/A</v>
      </c>
      <c r="R99" s="352" t="e">
        <f>IF(ISNUMBER(Regressions!T109),ROUND(Regressions!T109, 1), NA())</f>
        <v>#N/A</v>
      </c>
      <c r="S99" s="245" t="e">
        <f>IF(ISNUMBER(Regressions!U109),ROUND(Regressions!U109, 1), NA())</f>
        <v>#N/A</v>
      </c>
    </row>
    <row xmlns:x14ac="http://schemas.microsoft.com/office/spreadsheetml/2009/9/ac" r="100" x14ac:dyDescent="0.2">
      <c r="A100" s="348" t="str">
        <f>IF(ISBLANK(Regressions!A110), " ", Regressions!A110)</f>
        <v>Costa Rica</v>
      </c>
      <c r="B100" s="349">
        <f>IF(ISBLANK(Regressions!B110), " ", Regressions!B110)</f>
        <v>2003</v>
      </c>
      <c r="C100" s="354" t="str">
        <f>IF(ISBLANK(Regressions!C110), " ", Regressions!C110)</f>
        <v>Pre-primary</v>
      </c>
      <c r="D100" s="350">
        <f>IF(ISBLANK(Regressions!D110), " ", Regressions!D110)</f>
        <v>155553</v>
      </c>
      <c r="E100" s="222" t="e">
        <f>IF(ISNUMBER(Regressions!E110),ROUND(Regressions!E110, 1), NA())</f>
        <v>#N/A</v>
      </c>
      <c r="F100" s="351" t="e">
        <f>IF(ISNUMBER(Regressions!F110),ROUND(Regressions!F110, 1), NA())</f>
        <v>#N/A</v>
      </c>
      <c r="G100" s="244" t="e">
        <f>IF(ISNUMBER(Regressions!G110),ROUND(Regressions!G110, 1), NA())</f>
        <v>#N/A</v>
      </c>
      <c r="H100" s="352" t="e">
        <f>IF(ISNUMBER(Regressions!H110),ROUND(Regressions!H110, 1), NA())</f>
        <v>#N/A</v>
      </c>
      <c r="I100" s="245" t="e">
        <f>IF(ISNUMBER(Regressions!I110),ROUND(Regressions!I110, 1), NA())</f>
        <v>#N/A</v>
      </c>
      <c r="J100" s="353" t="e">
        <f>IF(ISNUMBER(Regressions!K110),ROUND(Regressions!K110, 1), NA())</f>
        <v>#N/A</v>
      </c>
      <c r="K100" s="351" t="e">
        <f>IF(ISNUMBER(Regressions!L110),ROUND(Regressions!L110, 1), NA())</f>
        <v>#N/A</v>
      </c>
      <c r="L100" s="246" t="e">
        <f>IF(ISNUMBER(Regressions!M110),ROUND(Regressions!M110, 1), NA())</f>
        <v>#N/A</v>
      </c>
      <c r="M100" s="352" t="e">
        <f>IF(ISNUMBER(Regressions!N110),ROUND(Regressions!N110, 1), NA())</f>
        <v>#N/A</v>
      </c>
      <c r="N100" s="245" t="e">
        <f>IF(ISNUMBER(Regressions!O110),ROUND(Regressions!O110, 1), NA())</f>
        <v>#N/A</v>
      </c>
      <c r="O100" s="353" t="e">
        <f>IF(ISNUMBER(Regressions!Q110),ROUND(Regressions!Q110, 1), NA())</f>
        <v>#N/A</v>
      </c>
      <c r="P100" s="351" t="e">
        <f>IF(ISNUMBER(Regressions!R110),ROUND(Regressions!R110, 1), NA())</f>
        <v>#N/A</v>
      </c>
      <c r="Q100" s="223" t="e">
        <f>IF(ISNUMBER(Regressions!S110),ROUND(Regressions!S110, 1), NA())</f>
        <v>#N/A</v>
      </c>
      <c r="R100" s="352" t="e">
        <f>IF(ISNUMBER(Regressions!T110),ROUND(Regressions!T110, 1), NA())</f>
        <v>#N/A</v>
      </c>
      <c r="S100" s="245" t="e">
        <f>IF(ISNUMBER(Regressions!U110),ROUND(Regressions!U110, 1), NA())</f>
        <v>#N/A</v>
      </c>
    </row>
    <row xmlns:x14ac="http://schemas.microsoft.com/office/spreadsheetml/2009/9/ac" r="101" x14ac:dyDescent="0.2">
      <c r="A101" s="348" t="str">
        <f>IF(ISBLANK(Regressions!A111), " ", Regressions!A111)</f>
        <v>Costa Rica</v>
      </c>
      <c r="B101" s="349">
        <f>IF(ISBLANK(Regressions!B111), " ", Regressions!B111)</f>
        <v>2004</v>
      </c>
      <c r="C101" s="354" t="str">
        <f>IF(ISBLANK(Regressions!C111), " ", Regressions!C111)</f>
        <v>Pre-primary</v>
      </c>
      <c r="D101" s="350">
        <f>IF(ISBLANK(Regressions!D111), " ", Regressions!D111)</f>
        <v>157042</v>
      </c>
      <c r="E101" s="222" t="e">
        <f>IF(ISNUMBER(Regressions!E111),ROUND(Regressions!E111, 1), NA())</f>
        <v>#N/A</v>
      </c>
      <c r="F101" s="351" t="e">
        <f>IF(ISNUMBER(Regressions!F111),ROUND(Regressions!F111, 1), NA())</f>
        <v>#N/A</v>
      </c>
      <c r="G101" s="244" t="e">
        <f>IF(ISNUMBER(Regressions!G111),ROUND(Regressions!G111, 1), NA())</f>
        <v>#N/A</v>
      </c>
      <c r="H101" s="352" t="e">
        <f>IF(ISNUMBER(Regressions!H111),ROUND(Regressions!H111, 1), NA())</f>
        <v>#N/A</v>
      </c>
      <c r="I101" s="245" t="e">
        <f>IF(ISNUMBER(Regressions!I111),ROUND(Regressions!I111, 1), NA())</f>
        <v>#N/A</v>
      </c>
      <c r="J101" s="353" t="e">
        <f>IF(ISNUMBER(Regressions!K111),ROUND(Regressions!K111, 1), NA())</f>
        <v>#N/A</v>
      </c>
      <c r="K101" s="351" t="e">
        <f>IF(ISNUMBER(Regressions!L111),ROUND(Regressions!L111, 1), NA())</f>
        <v>#N/A</v>
      </c>
      <c r="L101" s="246" t="e">
        <f>IF(ISNUMBER(Regressions!M111),ROUND(Regressions!M111, 1), NA())</f>
        <v>#N/A</v>
      </c>
      <c r="M101" s="352" t="e">
        <f>IF(ISNUMBER(Regressions!N111),ROUND(Regressions!N111, 1), NA())</f>
        <v>#N/A</v>
      </c>
      <c r="N101" s="245" t="e">
        <f>IF(ISNUMBER(Regressions!O111),ROUND(Regressions!O111, 1), NA())</f>
        <v>#N/A</v>
      </c>
      <c r="O101" s="353" t="e">
        <f>IF(ISNUMBER(Regressions!Q111),ROUND(Regressions!Q111, 1), NA())</f>
        <v>#N/A</v>
      </c>
      <c r="P101" s="351" t="e">
        <f>IF(ISNUMBER(Regressions!R111),ROUND(Regressions!R111, 1), NA())</f>
        <v>#N/A</v>
      </c>
      <c r="Q101" s="223" t="e">
        <f>IF(ISNUMBER(Regressions!S111),ROUND(Regressions!S111, 1), NA())</f>
        <v>#N/A</v>
      </c>
      <c r="R101" s="352" t="e">
        <f>IF(ISNUMBER(Regressions!T111),ROUND(Regressions!T111, 1), NA())</f>
        <v>#N/A</v>
      </c>
      <c r="S101" s="245" t="e">
        <f>IF(ISNUMBER(Regressions!U111),ROUND(Regressions!U111, 1), NA())</f>
        <v>#N/A</v>
      </c>
    </row>
    <row xmlns:x14ac="http://schemas.microsoft.com/office/spreadsheetml/2009/9/ac" r="102" x14ac:dyDescent="0.2">
      <c r="A102" s="348" t="str">
        <f>IF(ISBLANK(Regressions!A112), " ", Regressions!A112)</f>
        <v>Costa Rica</v>
      </c>
      <c r="B102" s="349">
        <f>IF(ISBLANK(Regressions!B112), " ", Regressions!B112)</f>
        <v>2005</v>
      </c>
      <c r="C102" s="354" t="str">
        <f>IF(ISBLANK(Regressions!C112), " ", Regressions!C112)</f>
        <v>Pre-primary</v>
      </c>
      <c r="D102" s="350">
        <f>IF(ISBLANK(Regressions!D112), " ", Regressions!D112)</f>
        <v>158271</v>
      </c>
      <c r="E102" s="222" t="e">
        <f>IF(ISNUMBER(Regressions!E112),ROUND(Regressions!E112, 1), NA())</f>
        <v>#N/A</v>
      </c>
      <c r="F102" s="351" t="e">
        <f>IF(ISNUMBER(Regressions!F112),ROUND(Regressions!F112, 1), NA())</f>
        <v>#N/A</v>
      </c>
      <c r="G102" s="244" t="e">
        <f>IF(ISNUMBER(Regressions!G112),ROUND(Regressions!G112, 1), NA())</f>
        <v>#N/A</v>
      </c>
      <c r="H102" s="352" t="e">
        <f>IF(ISNUMBER(Regressions!H112),ROUND(Regressions!H112, 1), NA())</f>
        <v>#N/A</v>
      </c>
      <c r="I102" s="245" t="e">
        <f>IF(ISNUMBER(Regressions!I112),ROUND(Regressions!I112, 1), NA())</f>
        <v>#N/A</v>
      </c>
      <c r="J102" s="353" t="e">
        <f>IF(ISNUMBER(Regressions!K112),ROUND(Regressions!K112, 1), NA())</f>
        <v>#N/A</v>
      </c>
      <c r="K102" s="351" t="e">
        <f>IF(ISNUMBER(Regressions!L112),ROUND(Regressions!L112, 1), NA())</f>
        <v>#N/A</v>
      </c>
      <c r="L102" s="246" t="e">
        <f>IF(ISNUMBER(Regressions!M112),ROUND(Regressions!M112, 1), NA())</f>
        <v>#N/A</v>
      </c>
      <c r="M102" s="352" t="e">
        <f>IF(ISNUMBER(Regressions!N112),ROUND(Regressions!N112, 1), NA())</f>
        <v>#N/A</v>
      </c>
      <c r="N102" s="245" t="e">
        <f>IF(ISNUMBER(Regressions!O112),ROUND(Regressions!O112, 1), NA())</f>
        <v>#N/A</v>
      </c>
      <c r="O102" s="353" t="e">
        <f>IF(ISNUMBER(Regressions!Q112),ROUND(Regressions!Q112, 1), NA())</f>
        <v>#N/A</v>
      </c>
      <c r="P102" s="351" t="e">
        <f>IF(ISNUMBER(Regressions!R112),ROUND(Regressions!R112, 1), NA())</f>
        <v>#N/A</v>
      </c>
      <c r="Q102" s="223" t="e">
        <f>IF(ISNUMBER(Regressions!S112),ROUND(Regressions!S112, 1), NA())</f>
        <v>#N/A</v>
      </c>
      <c r="R102" s="352" t="e">
        <f>IF(ISNUMBER(Regressions!T112),ROUND(Regressions!T112, 1), NA())</f>
        <v>#N/A</v>
      </c>
      <c r="S102" s="245" t="e">
        <f>IF(ISNUMBER(Regressions!U112),ROUND(Regressions!U112, 1), NA())</f>
        <v>#N/A</v>
      </c>
    </row>
    <row xmlns:x14ac="http://schemas.microsoft.com/office/spreadsheetml/2009/9/ac" r="103" x14ac:dyDescent="0.2">
      <c r="A103" s="348" t="str">
        <f>IF(ISBLANK(Regressions!A113), " ", Regressions!A113)</f>
        <v>Costa Rica</v>
      </c>
      <c r="B103" s="349">
        <f>IF(ISBLANK(Regressions!B113), " ", Regressions!B113)</f>
        <v>2006</v>
      </c>
      <c r="C103" s="354" t="str">
        <f>IF(ISBLANK(Regressions!C113), " ", Regressions!C113)</f>
        <v>Pre-primary</v>
      </c>
      <c r="D103" s="350">
        <f>IF(ISBLANK(Regressions!D113), " ", Regressions!D113)</f>
        <v>154296</v>
      </c>
      <c r="E103" s="222" t="e">
        <f>IF(ISNUMBER(Regressions!E113),ROUND(Regressions!E113, 1), NA())</f>
        <v>#N/A</v>
      </c>
      <c r="F103" s="351" t="e">
        <f>IF(ISNUMBER(Regressions!F113),ROUND(Regressions!F113, 1), NA())</f>
        <v>#N/A</v>
      </c>
      <c r="G103" s="244" t="e">
        <f>IF(ISNUMBER(Regressions!G113),ROUND(Regressions!G113, 1), NA())</f>
        <v>#N/A</v>
      </c>
      <c r="H103" s="352" t="e">
        <f>IF(ISNUMBER(Regressions!H113),ROUND(Regressions!H113, 1), NA())</f>
        <v>#N/A</v>
      </c>
      <c r="I103" s="245" t="e">
        <f>IF(ISNUMBER(Regressions!I113),ROUND(Regressions!I113, 1), NA())</f>
        <v>#N/A</v>
      </c>
      <c r="J103" s="353" t="e">
        <f>IF(ISNUMBER(Regressions!K113),ROUND(Regressions!K113, 1), NA())</f>
        <v>#N/A</v>
      </c>
      <c r="K103" s="351" t="e">
        <f>IF(ISNUMBER(Regressions!L113),ROUND(Regressions!L113, 1), NA())</f>
        <v>#N/A</v>
      </c>
      <c r="L103" s="246" t="e">
        <f>IF(ISNUMBER(Regressions!M113),ROUND(Regressions!M113, 1), NA())</f>
        <v>#N/A</v>
      </c>
      <c r="M103" s="352" t="e">
        <f>IF(ISNUMBER(Regressions!N113),ROUND(Regressions!N113, 1), NA())</f>
        <v>#N/A</v>
      </c>
      <c r="N103" s="245" t="e">
        <f>IF(ISNUMBER(Regressions!O113),ROUND(Regressions!O113, 1), NA())</f>
        <v>#N/A</v>
      </c>
      <c r="O103" s="353" t="e">
        <f>IF(ISNUMBER(Regressions!Q113),ROUND(Regressions!Q113, 1), NA())</f>
        <v>#N/A</v>
      </c>
      <c r="P103" s="351" t="e">
        <f>IF(ISNUMBER(Regressions!R113),ROUND(Regressions!R113, 1), NA())</f>
        <v>#N/A</v>
      </c>
      <c r="Q103" s="223" t="e">
        <f>IF(ISNUMBER(Regressions!S113),ROUND(Regressions!S113, 1), NA())</f>
        <v>#N/A</v>
      </c>
      <c r="R103" s="352" t="e">
        <f>IF(ISNUMBER(Regressions!T113),ROUND(Regressions!T113, 1), NA())</f>
        <v>#N/A</v>
      </c>
      <c r="S103" s="245" t="e">
        <f>IF(ISNUMBER(Regressions!U113),ROUND(Regressions!U113, 1), NA())</f>
        <v>#N/A</v>
      </c>
    </row>
    <row xmlns:x14ac="http://schemas.microsoft.com/office/spreadsheetml/2009/9/ac" r="104" x14ac:dyDescent="0.2">
      <c r="A104" s="348" t="str">
        <f>IF(ISBLANK(Regressions!A114), " ", Regressions!A114)</f>
        <v>Costa Rica</v>
      </c>
      <c r="B104" s="349">
        <f>IF(ISBLANK(Regressions!B114), " ", Regressions!B114)</f>
        <v>2007</v>
      </c>
      <c r="C104" s="354" t="str">
        <f>IF(ISBLANK(Regressions!C114), " ", Regressions!C114)</f>
        <v>Pre-primary</v>
      </c>
      <c r="D104" s="350">
        <f>IF(ISBLANK(Regressions!D114), " ", Regressions!D114)</f>
        <v>146458</v>
      </c>
      <c r="E104" s="222" t="e">
        <f>IF(ISNUMBER(Regressions!E114),ROUND(Regressions!E114, 1), NA())</f>
        <v>#N/A</v>
      </c>
      <c r="F104" s="351" t="e">
        <f>IF(ISNUMBER(Regressions!F114),ROUND(Regressions!F114, 1), NA())</f>
        <v>#N/A</v>
      </c>
      <c r="G104" s="244" t="e">
        <f>IF(ISNUMBER(Regressions!G114),ROUND(Regressions!G114, 1), NA())</f>
        <v>#N/A</v>
      </c>
      <c r="H104" s="352" t="e">
        <f>IF(ISNUMBER(Regressions!H114),ROUND(Regressions!H114, 1), NA())</f>
        <v>#N/A</v>
      </c>
      <c r="I104" s="245" t="e">
        <f>IF(ISNUMBER(Regressions!I114),ROUND(Regressions!I114, 1), NA())</f>
        <v>#N/A</v>
      </c>
      <c r="J104" s="353" t="e">
        <f>IF(ISNUMBER(Regressions!K114),ROUND(Regressions!K114, 1), NA())</f>
        <v>#N/A</v>
      </c>
      <c r="K104" s="351" t="e">
        <f>IF(ISNUMBER(Regressions!L114),ROUND(Regressions!L114, 1), NA())</f>
        <v>#N/A</v>
      </c>
      <c r="L104" s="246" t="e">
        <f>IF(ISNUMBER(Regressions!M114),ROUND(Regressions!M114, 1), NA())</f>
        <v>#N/A</v>
      </c>
      <c r="M104" s="352" t="e">
        <f>IF(ISNUMBER(Regressions!N114),ROUND(Regressions!N114, 1), NA())</f>
        <v>#N/A</v>
      </c>
      <c r="N104" s="245" t="e">
        <f>IF(ISNUMBER(Regressions!O114),ROUND(Regressions!O114, 1), NA())</f>
        <v>#N/A</v>
      </c>
      <c r="O104" s="353" t="e">
        <f>IF(ISNUMBER(Regressions!Q114),ROUND(Regressions!Q114, 1), NA())</f>
        <v>#N/A</v>
      </c>
      <c r="P104" s="351" t="e">
        <f>IF(ISNUMBER(Regressions!R114),ROUND(Regressions!R114, 1), NA())</f>
        <v>#N/A</v>
      </c>
      <c r="Q104" s="223" t="e">
        <f>IF(ISNUMBER(Regressions!S114),ROUND(Regressions!S114, 1), NA())</f>
        <v>#N/A</v>
      </c>
      <c r="R104" s="352" t="e">
        <f>IF(ISNUMBER(Regressions!T114),ROUND(Regressions!T114, 1), NA())</f>
        <v>#N/A</v>
      </c>
      <c r="S104" s="245" t="e">
        <f>IF(ISNUMBER(Regressions!U114),ROUND(Regressions!U114, 1), NA())</f>
        <v>#N/A</v>
      </c>
    </row>
    <row xmlns:x14ac="http://schemas.microsoft.com/office/spreadsheetml/2009/9/ac" r="105" x14ac:dyDescent="0.2">
      <c r="A105" s="348" t="str">
        <f>IF(ISBLANK(Regressions!A115), " ", Regressions!A115)</f>
        <v>Costa Rica</v>
      </c>
      <c r="B105" s="349">
        <f>IF(ISBLANK(Regressions!B115), " ", Regressions!B115)</f>
        <v>2008</v>
      </c>
      <c r="C105" s="354" t="str">
        <f>IF(ISBLANK(Regressions!C115), " ", Regressions!C115)</f>
        <v>Pre-primary</v>
      </c>
      <c r="D105" s="350">
        <f>IF(ISBLANK(Regressions!D115), " ", Regressions!D115)</f>
        <v>143985</v>
      </c>
      <c r="E105" s="222" t="e">
        <f>IF(ISNUMBER(Regressions!E115),ROUND(Regressions!E115, 1), NA())</f>
        <v>#N/A</v>
      </c>
      <c r="F105" s="351">
        <f>IF(ISNUMBER(Regressions!F115),ROUND(Regressions!F115, 1), NA())</f>
        <v>97.8</v>
      </c>
      <c r="G105" s="244" t="e">
        <f>IF(ISNUMBER(Regressions!G115),ROUND(Regressions!G115, 1), NA())</f>
        <v>#N/A</v>
      </c>
      <c r="H105" s="352" t="e">
        <f>IF(ISNUMBER(Regressions!H115),ROUND(Regressions!H115, 1), NA())</f>
        <v>#N/A</v>
      </c>
      <c r="I105" s="245">
        <f>IF(ISNUMBER(Regressions!I115),ROUND(Regressions!I115, 1), NA())</f>
        <v>2.2000000000000002</v>
      </c>
      <c r="J105" s="353" t="e">
        <f>IF(ISNUMBER(Regressions!K115),ROUND(Regressions!K115, 1), NA())</f>
        <v>#N/A</v>
      </c>
      <c r="K105" s="351">
        <f>IF(ISNUMBER(Regressions!L115),ROUND(Regressions!L115, 1), NA())</f>
        <v>96</v>
      </c>
      <c r="L105" s="246">
        <f>IF(ISNUMBER(Regressions!M115),ROUND(Regressions!M115, 1), NA())</f>
        <v>81.2</v>
      </c>
      <c r="M105" s="352">
        <f>IF(ISNUMBER(Regressions!N115),ROUND(Regressions!N115, 1), NA())</f>
        <v>14.8</v>
      </c>
      <c r="N105" s="245">
        <f>IF(ISNUMBER(Regressions!O115),ROUND(Regressions!O115, 1), NA())</f>
        <v>4</v>
      </c>
      <c r="O105" s="353">
        <f>IF(ISNUMBER(Regressions!Q115),ROUND(Regressions!Q115, 1), NA())</f>
        <v>91.1</v>
      </c>
      <c r="P105" s="351">
        <f>IF(ISNUMBER(Regressions!R115),ROUND(Regressions!R115, 1), NA())</f>
        <v>78.900000000000006</v>
      </c>
      <c r="Q105" s="223" t="e">
        <f>IF(ISNUMBER(Regressions!S115),ROUND(Regressions!S115, 1), NA())</f>
        <v>#N/A</v>
      </c>
      <c r="R105" s="352" t="e">
        <f>IF(ISNUMBER(Regressions!T115),ROUND(Regressions!T115, 1), NA())</f>
        <v>#N/A</v>
      </c>
      <c r="S105" s="245">
        <f>IF(ISNUMBER(Regressions!U115),ROUND(Regressions!U115, 1), NA())</f>
        <v>21.1</v>
      </c>
    </row>
    <row xmlns:x14ac="http://schemas.microsoft.com/office/spreadsheetml/2009/9/ac" r="106" x14ac:dyDescent="0.2">
      <c r="A106" s="348" t="str">
        <f>IF(ISBLANK(Regressions!A116), " ", Regressions!A116)</f>
        <v>Costa Rica</v>
      </c>
      <c r="B106" s="349">
        <f>IF(ISBLANK(Regressions!B116), " ", Regressions!B116)</f>
        <v>2009</v>
      </c>
      <c r="C106" s="354" t="str">
        <f>IF(ISBLANK(Regressions!C116), " ", Regressions!C116)</f>
        <v>Pre-primary</v>
      </c>
      <c r="D106" s="350">
        <f>IF(ISBLANK(Regressions!D116), " ", Regressions!D116)</f>
        <v>145222</v>
      </c>
      <c r="E106" s="222" t="e">
        <f>IF(ISNUMBER(Regressions!E116),ROUND(Regressions!E116, 1), NA())</f>
        <v>#N/A</v>
      </c>
      <c r="F106" s="351">
        <f>IF(ISNUMBER(Regressions!F116),ROUND(Regressions!F116, 1), NA())</f>
        <v>97.8</v>
      </c>
      <c r="G106" s="244" t="e">
        <f>IF(ISNUMBER(Regressions!G116),ROUND(Regressions!G116, 1), NA())</f>
        <v>#N/A</v>
      </c>
      <c r="H106" s="352" t="e">
        <f>IF(ISNUMBER(Regressions!H116),ROUND(Regressions!H116, 1), NA())</f>
        <v>#N/A</v>
      </c>
      <c r="I106" s="245">
        <f>IF(ISNUMBER(Regressions!I116),ROUND(Regressions!I116, 1), NA())</f>
        <v>2.2000000000000002</v>
      </c>
      <c r="J106" s="353" t="e">
        <f>IF(ISNUMBER(Regressions!K116),ROUND(Regressions!K116, 1), NA())</f>
        <v>#N/A</v>
      </c>
      <c r="K106" s="351">
        <f>IF(ISNUMBER(Regressions!L116),ROUND(Regressions!L116, 1), NA())</f>
        <v>96</v>
      </c>
      <c r="L106" s="246">
        <f>IF(ISNUMBER(Regressions!M116),ROUND(Regressions!M116, 1), NA())</f>
        <v>81.2</v>
      </c>
      <c r="M106" s="352">
        <f>IF(ISNUMBER(Regressions!N116),ROUND(Regressions!N116, 1), NA())</f>
        <v>14.8</v>
      </c>
      <c r="N106" s="245">
        <f>IF(ISNUMBER(Regressions!O116),ROUND(Regressions!O116, 1), NA())</f>
        <v>4</v>
      </c>
      <c r="O106" s="353">
        <f>IF(ISNUMBER(Regressions!Q116),ROUND(Regressions!Q116, 1), NA())</f>
        <v>91.1</v>
      </c>
      <c r="P106" s="351">
        <f>IF(ISNUMBER(Regressions!R116),ROUND(Regressions!R116, 1), NA())</f>
        <v>78.900000000000006</v>
      </c>
      <c r="Q106" s="223" t="e">
        <f>IF(ISNUMBER(Regressions!S116),ROUND(Regressions!S116, 1), NA())</f>
        <v>#N/A</v>
      </c>
      <c r="R106" s="352" t="e">
        <f>IF(ISNUMBER(Regressions!T116),ROUND(Regressions!T116, 1), NA())</f>
        <v>#N/A</v>
      </c>
      <c r="S106" s="245">
        <f>IF(ISNUMBER(Regressions!U116),ROUND(Regressions!U116, 1), NA())</f>
        <v>21.1</v>
      </c>
    </row>
    <row xmlns:x14ac="http://schemas.microsoft.com/office/spreadsheetml/2009/9/ac" r="107" x14ac:dyDescent="0.2">
      <c r="A107" s="348" t="str">
        <f>IF(ISBLANK(Regressions!A117), " ", Regressions!A117)</f>
        <v>Costa Rica</v>
      </c>
      <c r="B107" s="349">
        <f>IF(ISBLANK(Regressions!B117), " ", Regressions!B117)</f>
        <v>2010</v>
      </c>
      <c r="C107" s="354" t="str">
        <f>IF(ISBLANK(Regressions!C117), " ", Regressions!C117)</f>
        <v>Pre-primary</v>
      </c>
      <c r="D107" s="350">
        <f>IF(ISBLANK(Regressions!D117), " ", Regressions!D117)</f>
        <v>143693</v>
      </c>
      <c r="E107" s="222" t="e">
        <f>IF(ISNUMBER(Regressions!E117),ROUND(Regressions!E117, 1), NA())</f>
        <v>#N/A</v>
      </c>
      <c r="F107" s="351">
        <f>IF(ISNUMBER(Regressions!F117),ROUND(Regressions!F117, 1), NA())</f>
        <v>97.8</v>
      </c>
      <c r="G107" s="244" t="e">
        <f>IF(ISNUMBER(Regressions!G117),ROUND(Regressions!G117, 1), NA())</f>
        <v>#N/A</v>
      </c>
      <c r="H107" s="352" t="e">
        <f>IF(ISNUMBER(Regressions!H117),ROUND(Regressions!H117, 1), NA())</f>
        <v>#N/A</v>
      </c>
      <c r="I107" s="245">
        <f>IF(ISNUMBER(Regressions!I117),ROUND(Regressions!I117, 1), NA())</f>
        <v>2.2000000000000002</v>
      </c>
      <c r="J107" s="353" t="e">
        <f>IF(ISNUMBER(Regressions!K117),ROUND(Regressions!K117, 1), NA())</f>
        <v>#N/A</v>
      </c>
      <c r="K107" s="351">
        <f>IF(ISNUMBER(Regressions!L117),ROUND(Regressions!L117, 1), NA())</f>
        <v>96</v>
      </c>
      <c r="L107" s="246">
        <f>IF(ISNUMBER(Regressions!M117),ROUND(Regressions!M117, 1), NA())</f>
        <v>81.2</v>
      </c>
      <c r="M107" s="352">
        <f>IF(ISNUMBER(Regressions!N117),ROUND(Regressions!N117, 1), NA())</f>
        <v>14.8</v>
      </c>
      <c r="N107" s="245">
        <f>IF(ISNUMBER(Regressions!O117),ROUND(Regressions!O117, 1), NA())</f>
        <v>4</v>
      </c>
      <c r="O107" s="353">
        <f>IF(ISNUMBER(Regressions!Q117),ROUND(Regressions!Q117, 1), NA())</f>
        <v>91.1</v>
      </c>
      <c r="P107" s="351">
        <f>IF(ISNUMBER(Regressions!R117),ROUND(Regressions!R117, 1), NA())</f>
        <v>78.900000000000006</v>
      </c>
      <c r="Q107" s="223" t="e">
        <f>IF(ISNUMBER(Regressions!S117),ROUND(Regressions!S117, 1), NA())</f>
        <v>#N/A</v>
      </c>
      <c r="R107" s="352" t="e">
        <f>IF(ISNUMBER(Regressions!T117),ROUND(Regressions!T117, 1), NA())</f>
        <v>#N/A</v>
      </c>
      <c r="S107" s="245">
        <f>IF(ISNUMBER(Regressions!U117),ROUND(Regressions!U117, 1), NA())</f>
        <v>21.1</v>
      </c>
    </row>
    <row xmlns:x14ac="http://schemas.microsoft.com/office/spreadsheetml/2009/9/ac" r="108" x14ac:dyDescent="0.2">
      <c r="A108" s="348" t="str">
        <f>IF(ISBLANK(Regressions!A118), " ", Regressions!A118)</f>
        <v>Costa Rica</v>
      </c>
      <c r="B108" s="349">
        <f>IF(ISBLANK(Regressions!B118), " ", Regressions!B118)</f>
        <v>2011</v>
      </c>
      <c r="C108" s="354" t="str">
        <f>IF(ISBLANK(Regressions!C118), " ", Regressions!C118)</f>
        <v>Pre-primary</v>
      </c>
      <c r="D108" s="350">
        <f>IF(ISBLANK(Regressions!D118), " ", Regressions!D118)</f>
        <v>143599</v>
      </c>
      <c r="E108" s="222" t="e">
        <f>IF(ISNUMBER(Regressions!E118),ROUND(Regressions!E118, 1), NA())</f>
        <v>#N/A</v>
      </c>
      <c r="F108" s="351">
        <f>IF(ISNUMBER(Regressions!F118),ROUND(Regressions!F118, 1), NA())</f>
        <v>97.8</v>
      </c>
      <c r="G108" s="244" t="e">
        <f>IF(ISNUMBER(Regressions!G118),ROUND(Regressions!G118, 1), NA())</f>
        <v>#N/A</v>
      </c>
      <c r="H108" s="352" t="e">
        <f>IF(ISNUMBER(Regressions!H118),ROUND(Regressions!H118, 1), NA())</f>
        <v>#N/A</v>
      </c>
      <c r="I108" s="245">
        <f>IF(ISNUMBER(Regressions!I118),ROUND(Regressions!I118, 1), NA())</f>
        <v>2.2000000000000002</v>
      </c>
      <c r="J108" s="353" t="e">
        <f>IF(ISNUMBER(Regressions!K118),ROUND(Regressions!K118, 1), NA())</f>
        <v>#N/A</v>
      </c>
      <c r="K108" s="351">
        <f>IF(ISNUMBER(Regressions!L118),ROUND(Regressions!L118, 1), NA())</f>
        <v>96</v>
      </c>
      <c r="L108" s="246">
        <f>IF(ISNUMBER(Regressions!M118),ROUND(Regressions!M118, 1), NA())</f>
        <v>81.2</v>
      </c>
      <c r="M108" s="352">
        <f>IF(ISNUMBER(Regressions!N118),ROUND(Regressions!N118, 1), NA())</f>
        <v>14.8</v>
      </c>
      <c r="N108" s="245">
        <f>IF(ISNUMBER(Regressions!O118),ROUND(Regressions!O118, 1), NA())</f>
        <v>4</v>
      </c>
      <c r="O108" s="353">
        <f>IF(ISNUMBER(Regressions!Q118),ROUND(Regressions!Q118, 1), NA())</f>
        <v>91.1</v>
      </c>
      <c r="P108" s="351">
        <f>IF(ISNUMBER(Regressions!R118),ROUND(Regressions!R118, 1), NA())</f>
        <v>78.900000000000006</v>
      </c>
      <c r="Q108" s="223" t="e">
        <f>IF(ISNUMBER(Regressions!S118),ROUND(Regressions!S118, 1), NA())</f>
        <v>#N/A</v>
      </c>
      <c r="R108" s="352" t="e">
        <f>IF(ISNUMBER(Regressions!T118),ROUND(Regressions!T118, 1), NA())</f>
        <v>#N/A</v>
      </c>
      <c r="S108" s="245">
        <f>IF(ISNUMBER(Regressions!U118),ROUND(Regressions!U118, 1), NA())</f>
        <v>21.1</v>
      </c>
    </row>
    <row xmlns:x14ac="http://schemas.microsoft.com/office/spreadsheetml/2009/9/ac" r="109" x14ac:dyDescent="0.2">
      <c r="A109" s="348" t="str">
        <f>IF(ISBLANK(Regressions!A119), " ", Regressions!A119)</f>
        <v>Costa Rica</v>
      </c>
      <c r="B109" s="349">
        <f>IF(ISBLANK(Regressions!B119), " ", Regressions!B119)</f>
        <v>2012</v>
      </c>
      <c r="C109" s="354" t="str">
        <f>IF(ISBLANK(Regressions!C119), " ", Regressions!C119)</f>
        <v>Pre-primary</v>
      </c>
      <c r="D109" s="350">
        <f>IF(ISBLANK(Regressions!D119), " ", Regressions!D119)</f>
        <v>146379</v>
      </c>
      <c r="E109" s="222" t="e">
        <f>IF(ISNUMBER(Regressions!E119),ROUND(Regressions!E119, 1), NA())</f>
        <v>#N/A</v>
      </c>
      <c r="F109" s="351">
        <f>IF(ISNUMBER(Regressions!F119),ROUND(Regressions!F119, 1), NA())</f>
        <v>97.8</v>
      </c>
      <c r="G109" s="244" t="e">
        <f>IF(ISNUMBER(Regressions!G119),ROUND(Regressions!G119, 1), NA())</f>
        <v>#N/A</v>
      </c>
      <c r="H109" s="352" t="e">
        <f>IF(ISNUMBER(Regressions!H119),ROUND(Regressions!H119, 1), NA())</f>
        <v>#N/A</v>
      </c>
      <c r="I109" s="245">
        <f>IF(ISNUMBER(Regressions!I119),ROUND(Regressions!I119, 1), NA())</f>
        <v>2.2000000000000002</v>
      </c>
      <c r="J109" s="353" t="e">
        <f>IF(ISNUMBER(Regressions!K119),ROUND(Regressions!K119, 1), NA())</f>
        <v>#N/A</v>
      </c>
      <c r="K109" s="351">
        <f>IF(ISNUMBER(Regressions!L119),ROUND(Regressions!L119, 1), NA())</f>
        <v>96</v>
      </c>
      <c r="L109" s="246">
        <f>IF(ISNUMBER(Regressions!M119),ROUND(Regressions!M119, 1), NA())</f>
        <v>81.2</v>
      </c>
      <c r="M109" s="352">
        <f>IF(ISNUMBER(Regressions!N119),ROUND(Regressions!N119, 1), NA())</f>
        <v>14.8</v>
      </c>
      <c r="N109" s="245">
        <f>IF(ISNUMBER(Regressions!O119),ROUND(Regressions!O119, 1), NA())</f>
        <v>4</v>
      </c>
      <c r="O109" s="353">
        <f>IF(ISNUMBER(Regressions!Q119),ROUND(Regressions!Q119, 1), NA())</f>
        <v>91.1</v>
      </c>
      <c r="P109" s="351">
        <f>IF(ISNUMBER(Regressions!R119),ROUND(Regressions!R119, 1), NA())</f>
        <v>78.900000000000006</v>
      </c>
      <c r="Q109" s="223" t="e">
        <f>IF(ISNUMBER(Regressions!S119),ROUND(Regressions!S119, 1), NA())</f>
        <v>#N/A</v>
      </c>
      <c r="R109" s="352" t="e">
        <f>IF(ISNUMBER(Regressions!T119),ROUND(Regressions!T119, 1), NA())</f>
        <v>#N/A</v>
      </c>
      <c r="S109" s="245">
        <f>IF(ISNUMBER(Regressions!U119),ROUND(Regressions!U119, 1), NA())</f>
        <v>21.1</v>
      </c>
    </row>
    <row xmlns:x14ac="http://schemas.microsoft.com/office/spreadsheetml/2009/9/ac" r="110" x14ac:dyDescent="0.2">
      <c r="A110" s="348" t="str">
        <f>IF(ISBLANK(Regressions!A120), " ", Regressions!A120)</f>
        <v>Costa Rica</v>
      </c>
      <c r="B110" s="349">
        <f>IF(ISBLANK(Regressions!B120), " ", Regressions!B120)</f>
        <v>2013</v>
      </c>
      <c r="C110" s="354" t="str">
        <f>IF(ISBLANK(Regressions!C120), " ", Regressions!C120)</f>
        <v>Pre-primary</v>
      </c>
      <c r="D110" s="350">
        <f>IF(ISBLANK(Regressions!D120), " ", Regressions!D120)</f>
        <v>150109</v>
      </c>
      <c r="E110" s="222" t="e">
        <f>IF(ISNUMBER(Regressions!E120),ROUND(Regressions!E120, 1), NA())</f>
        <v>#N/A</v>
      </c>
      <c r="F110" s="351">
        <f>IF(ISNUMBER(Regressions!F120),ROUND(Regressions!F120, 1), NA())</f>
        <v>97.8</v>
      </c>
      <c r="G110" s="244" t="e">
        <f>IF(ISNUMBER(Regressions!G120),ROUND(Regressions!G120, 1), NA())</f>
        <v>#N/A</v>
      </c>
      <c r="H110" s="352" t="e">
        <f>IF(ISNUMBER(Regressions!H120),ROUND(Regressions!H120, 1), NA())</f>
        <v>#N/A</v>
      </c>
      <c r="I110" s="245">
        <f>IF(ISNUMBER(Regressions!I120),ROUND(Regressions!I120, 1), NA())</f>
        <v>2.2000000000000002</v>
      </c>
      <c r="J110" s="353" t="e">
        <f>IF(ISNUMBER(Regressions!K120),ROUND(Regressions!K120, 1), NA())</f>
        <v>#N/A</v>
      </c>
      <c r="K110" s="351">
        <f>IF(ISNUMBER(Regressions!L120),ROUND(Regressions!L120, 1), NA())</f>
        <v>96.2</v>
      </c>
      <c r="L110" s="246">
        <f>IF(ISNUMBER(Regressions!M120),ROUND(Regressions!M120, 1), NA())</f>
        <v>83.1</v>
      </c>
      <c r="M110" s="352">
        <f>IF(ISNUMBER(Regressions!N120),ROUND(Regressions!N120, 1), NA())</f>
        <v>13</v>
      </c>
      <c r="N110" s="245">
        <f>IF(ISNUMBER(Regressions!O120),ROUND(Regressions!O120, 1), NA())</f>
        <v>3.8</v>
      </c>
      <c r="O110" s="353">
        <f>IF(ISNUMBER(Regressions!Q120),ROUND(Regressions!Q120, 1), NA())</f>
        <v>91.2</v>
      </c>
      <c r="P110" s="351">
        <f>IF(ISNUMBER(Regressions!R120),ROUND(Regressions!R120, 1), NA())</f>
        <v>80.7</v>
      </c>
      <c r="Q110" s="223" t="e">
        <f>IF(ISNUMBER(Regressions!S120),ROUND(Regressions!S120, 1), NA())</f>
        <v>#N/A</v>
      </c>
      <c r="R110" s="352" t="e">
        <f>IF(ISNUMBER(Regressions!T120),ROUND(Regressions!T120, 1), NA())</f>
        <v>#N/A</v>
      </c>
      <c r="S110" s="245">
        <f>IF(ISNUMBER(Regressions!U120),ROUND(Regressions!U120, 1), NA())</f>
        <v>19.3</v>
      </c>
    </row>
    <row xmlns:x14ac="http://schemas.microsoft.com/office/spreadsheetml/2009/9/ac" r="111" x14ac:dyDescent="0.2">
      <c r="A111" s="348" t="str">
        <f>IF(ISBLANK(Regressions!A121), " ", Regressions!A121)</f>
        <v>Costa Rica</v>
      </c>
      <c r="B111" s="349">
        <f>IF(ISBLANK(Regressions!B121), " ", Regressions!B121)</f>
        <v>2014</v>
      </c>
      <c r="C111" s="354" t="str">
        <f>IF(ISBLANK(Regressions!C121), " ", Regressions!C121)</f>
        <v>Pre-primary</v>
      </c>
      <c r="D111" s="350">
        <f>IF(ISBLANK(Regressions!D121), " ", Regressions!D121)</f>
        <v>149937</v>
      </c>
      <c r="E111" s="222" t="e">
        <f>IF(ISNUMBER(Regressions!E121),ROUND(Regressions!E121, 1), NA())</f>
        <v>#N/A</v>
      </c>
      <c r="F111" s="351">
        <f>IF(ISNUMBER(Regressions!F121),ROUND(Regressions!F121, 1), NA())</f>
        <v>97.8</v>
      </c>
      <c r="G111" s="244" t="e">
        <f>IF(ISNUMBER(Regressions!G121),ROUND(Regressions!G121, 1), NA())</f>
        <v>#N/A</v>
      </c>
      <c r="H111" s="352" t="e">
        <f>IF(ISNUMBER(Regressions!H121),ROUND(Regressions!H121, 1), NA())</f>
        <v>#N/A</v>
      </c>
      <c r="I111" s="245">
        <f>IF(ISNUMBER(Regressions!I121),ROUND(Regressions!I121, 1), NA())</f>
        <v>2.2000000000000002</v>
      </c>
      <c r="J111" s="353" t="e">
        <f>IF(ISNUMBER(Regressions!K121),ROUND(Regressions!K121, 1), NA())</f>
        <v>#N/A</v>
      </c>
      <c r="K111" s="351">
        <f>IF(ISNUMBER(Regressions!L121),ROUND(Regressions!L121, 1), NA())</f>
        <v>96.3</v>
      </c>
      <c r="L111" s="246">
        <f>IF(ISNUMBER(Regressions!M121),ROUND(Regressions!M121, 1), NA())</f>
        <v>85</v>
      </c>
      <c r="M111" s="352">
        <f>IF(ISNUMBER(Regressions!N121),ROUND(Regressions!N121, 1), NA())</f>
        <v>11.3</v>
      </c>
      <c r="N111" s="245">
        <f>IF(ISNUMBER(Regressions!O121),ROUND(Regressions!O121, 1), NA())</f>
        <v>3.7</v>
      </c>
      <c r="O111" s="353">
        <f>IF(ISNUMBER(Regressions!Q121),ROUND(Regressions!Q121, 1), NA())</f>
        <v>91.2</v>
      </c>
      <c r="P111" s="351">
        <f>IF(ISNUMBER(Regressions!R121),ROUND(Regressions!R121, 1), NA())</f>
        <v>82.5</v>
      </c>
      <c r="Q111" s="223" t="e">
        <f>IF(ISNUMBER(Regressions!S121),ROUND(Regressions!S121, 1), NA())</f>
        <v>#N/A</v>
      </c>
      <c r="R111" s="352" t="e">
        <f>IF(ISNUMBER(Regressions!T121),ROUND(Regressions!T121, 1), NA())</f>
        <v>#N/A</v>
      </c>
      <c r="S111" s="245">
        <f>IF(ISNUMBER(Regressions!U121),ROUND(Regressions!U121, 1), NA())</f>
        <v>17.5</v>
      </c>
    </row>
    <row xmlns:x14ac="http://schemas.microsoft.com/office/spreadsheetml/2009/9/ac" r="112" x14ac:dyDescent="0.2">
      <c r="A112" s="348" t="str">
        <f>IF(ISBLANK(Regressions!A122), " ", Regressions!A122)</f>
        <v>Costa Rica</v>
      </c>
      <c r="B112" s="349">
        <f>IF(ISBLANK(Regressions!B122), " ", Regressions!B122)</f>
        <v>2015</v>
      </c>
      <c r="C112" s="354" t="str">
        <f>IF(ISBLANK(Regressions!C122), " ", Regressions!C122)</f>
        <v>Pre-primary</v>
      </c>
      <c r="D112" s="350">
        <f>IF(ISBLANK(Regressions!D122), " ", Regressions!D122)</f>
        <v>144849</v>
      </c>
      <c r="E112" s="222" t="e">
        <f>IF(ISNUMBER(Regressions!E122),ROUND(Regressions!E122, 1), NA())</f>
        <v>#N/A</v>
      </c>
      <c r="F112" s="351">
        <f>IF(ISNUMBER(Regressions!F122),ROUND(Regressions!F122, 1), NA())</f>
        <v>97.7</v>
      </c>
      <c r="G112" s="244" t="e">
        <f>IF(ISNUMBER(Regressions!G122),ROUND(Regressions!G122, 1), NA())</f>
        <v>#N/A</v>
      </c>
      <c r="H112" s="352" t="e">
        <f>IF(ISNUMBER(Regressions!H122),ROUND(Regressions!H122, 1), NA())</f>
        <v>#N/A</v>
      </c>
      <c r="I112" s="245">
        <f>IF(ISNUMBER(Regressions!I122),ROUND(Regressions!I122, 1), NA())</f>
        <v>2.2999999999999998</v>
      </c>
      <c r="J112" s="353" t="e">
        <f>IF(ISNUMBER(Regressions!K122),ROUND(Regressions!K122, 1), NA())</f>
        <v>#N/A</v>
      </c>
      <c r="K112" s="351">
        <f>IF(ISNUMBER(Regressions!L122),ROUND(Regressions!L122, 1), NA())</f>
        <v>96.5</v>
      </c>
      <c r="L112" s="246">
        <f>IF(ISNUMBER(Regressions!M122),ROUND(Regressions!M122, 1), NA())</f>
        <v>86.9</v>
      </c>
      <c r="M112" s="352">
        <f>IF(ISNUMBER(Regressions!N122),ROUND(Regressions!N122, 1), NA())</f>
        <v>9.5</v>
      </c>
      <c r="N112" s="245">
        <f>IF(ISNUMBER(Regressions!O122),ROUND(Regressions!O122, 1), NA())</f>
        <v>3.5</v>
      </c>
      <c r="O112" s="353">
        <f>IF(ISNUMBER(Regressions!Q122),ROUND(Regressions!Q122, 1), NA())</f>
        <v>91.3</v>
      </c>
      <c r="P112" s="351">
        <f>IF(ISNUMBER(Regressions!R122),ROUND(Regressions!R122, 1), NA())</f>
        <v>84.3</v>
      </c>
      <c r="Q112" s="223" t="e">
        <f>IF(ISNUMBER(Regressions!S122),ROUND(Regressions!S122, 1), NA())</f>
        <v>#N/A</v>
      </c>
      <c r="R112" s="352" t="e">
        <f>IF(ISNUMBER(Regressions!T122),ROUND(Regressions!T122, 1), NA())</f>
        <v>#N/A</v>
      </c>
      <c r="S112" s="245">
        <f>IF(ISNUMBER(Regressions!U122),ROUND(Regressions!U122, 1), NA())</f>
        <v>15.7</v>
      </c>
    </row>
    <row xmlns:x14ac="http://schemas.microsoft.com/office/spreadsheetml/2009/9/ac" r="113" x14ac:dyDescent="0.2">
      <c r="A113" s="348" t="str">
        <f>IF(ISBLANK(Regressions!A123), " ", Regressions!A123)</f>
        <v>Costa Rica</v>
      </c>
      <c r="B113" s="349">
        <f>IF(ISBLANK(Regressions!B123), " ", Regressions!B123)</f>
        <v>2016</v>
      </c>
      <c r="C113" s="354" t="str">
        <f>IF(ISBLANK(Regressions!C123), " ", Regressions!C123)</f>
        <v>Pre-primary</v>
      </c>
      <c r="D113" s="350">
        <f>IF(ISBLANK(Regressions!D123), " ", Regressions!D123)</f>
        <v>144428</v>
      </c>
      <c r="E113" s="222" t="e">
        <f>IF(ISNUMBER(Regressions!E123),ROUND(Regressions!E123, 1), NA())</f>
        <v>#N/A</v>
      </c>
      <c r="F113" s="351">
        <f>IF(ISNUMBER(Regressions!F123),ROUND(Regressions!F123, 1), NA())</f>
        <v>97.7</v>
      </c>
      <c r="G113" s="244" t="e">
        <f>IF(ISNUMBER(Regressions!G123),ROUND(Regressions!G123, 1), NA())</f>
        <v>#N/A</v>
      </c>
      <c r="H113" s="352" t="e">
        <f>IF(ISNUMBER(Regressions!H123),ROUND(Regressions!H123, 1), NA())</f>
        <v>#N/A</v>
      </c>
      <c r="I113" s="245">
        <f>IF(ISNUMBER(Regressions!I123),ROUND(Regressions!I123, 1), NA())</f>
        <v>2.2999999999999998</v>
      </c>
      <c r="J113" s="353" t="e">
        <f>IF(ISNUMBER(Regressions!K123),ROUND(Regressions!K123, 1), NA())</f>
        <v>#N/A</v>
      </c>
      <c r="K113" s="351">
        <f>IF(ISNUMBER(Regressions!L123),ROUND(Regressions!L123, 1), NA())</f>
        <v>96.6</v>
      </c>
      <c r="L113" s="246">
        <f>IF(ISNUMBER(Regressions!M123),ROUND(Regressions!M123, 1), NA())</f>
        <v>88.9</v>
      </c>
      <c r="M113" s="352">
        <f>IF(ISNUMBER(Regressions!N123),ROUND(Regressions!N123, 1), NA())</f>
        <v>7.8</v>
      </c>
      <c r="N113" s="245">
        <f>IF(ISNUMBER(Regressions!O123),ROUND(Regressions!O123, 1), NA())</f>
        <v>3.4</v>
      </c>
      <c r="O113" s="353">
        <f>IF(ISNUMBER(Regressions!Q123),ROUND(Regressions!Q123, 1), NA())</f>
        <v>91.3</v>
      </c>
      <c r="P113" s="351">
        <f>IF(ISNUMBER(Regressions!R123),ROUND(Regressions!R123, 1), NA())</f>
        <v>86.1</v>
      </c>
      <c r="Q113" s="223" t="e">
        <f>IF(ISNUMBER(Regressions!S123),ROUND(Regressions!S123, 1), NA())</f>
        <v>#N/A</v>
      </c>
      <c r="R113" s="352" t="e">
        <f>IF(ISNUMBER(Regressions!T123),ROUND(Regressions!T123, 1), NA())</f>
        <v>#N/A</v>
      </c>
      <c r="S113" s="245">
        <f>IF(ISNUMBER(Regressions!U123),ROUND(Regressions!U123, 1), NA())</f>
        <v>13.9</v>
      </c>
    </row>
    <row xmlns:x14ac="http://schemas.microsoft.com/office/spreadsheetml/2009/9/ac" r="114" x14ac:dyDescent="0.2">
      <c r="A114" s="348" t="str">
        <f>IF(ISBLANK(Regressions!A124), " ", Regressions!A124)</f>
        <v>Costa Rica</v>
      </c>
      <c r="B114" s="349">
        <f>IF(ISBLANK(Regressions!B124), " ", Regressions!B124)</f>
        <v>2017</v>
      </c>
      <c r="C114" s="354" t="str">
        <f>IF(ISBLANK(Regressions!C124), " ", Regressions!C124)</f>
        <v>Pre-primary</v>
      </c>
      <c r="D114" s="350">
        <f>IF(ISBLANK(Regressions!D124), " ", Regressions!D124)</f>
        <v>148961</v>
      </c>
      <c r="E114" s="222" t="e">
        <f>IF(ISNUMBER(Regressions!E124),ROUND(Regressions!E124, 1), NA())</f>
        <v>#N/A</v>
      </c>
      <c r="F114" s="351">
        <f>IF(ISNUMBER(Regressions!F124),ROUND(Regressions!F124, 1), NA())</f>
        <v>97.7</v>
      </c>
      <c r="G114" s="244" t="e">
        <f>IF(ISNUMBER(Regressions!G124),ROUND(Regressions!G124, 1), NA())</f>
        <v>#N/A</v>
      </c>
      <c r="H114" s="352" t="e">
        <f>IF(ISNUMBER(Regressions!H124),ROUND(Regressions!H124, 1), NA())</f>
        <v>#N/A</v>
      </c>
      <c r="I114" s="245">
        <f>IF(ISNUMBER(Regressions!I124),ROUND(Regressions!I124, 1), NA())</f>
        <v>2.2999999999999998</v>
      </c>
      <c r="J114" s="353" t="e">
        <f>IF(ISNUMBER(Regressions!K124),ROUND(Regressions!K124, 1), NA())</f>
        <v>#N/A</v>
      </c>
      <c r="K114" s="351">
        <f>IF(ISNUMBER(Regressions!L124),ROUND(Regressions!L124, 1), NA())</f>
        <v>96.8</v>
      </c>
      <c r="L114" s="246">
        <f>IF(ISNUMBER(Regressions!M124),ROUND(Regressions!M124, 1), NA())</f>
        <v>90.8</v>
      </c>
      <c r="M114" s="352">
        <f>IF(ISNUMBER(Regressions!N124),ROUND(Regressions!N124, 1), NA())</f>
        <v>6</v>
      </c>
      <c r="N114" s="245">
        <f>IF(ISNUMBER(Regressions!O124),ROUND(Regressions!O124, 1), NA())</f>
        <v>3.2</v>
      </c>
      <c r="O114" s="353">
        <f>IF(ISNUMBER(Regressions!Q124),ROUND(Regressions!Q124, 1), NA())</f>
        <v>91.4</v>
      </c>
      <c r="P114" s="351">
        <f>IF(ISNUMBER(Regressions!R124),ROUND(Regressions!R124, 1), NA())</f>
        <v>87.9</v>
      </c>
      <c r="Q114" s="223" t="e">
        <f>IF(ISNUMBER(Regressions!S124),ROUND(Regressions!S124, 1), NA())</f>
        <v>#N/A</v>
      </c>
      <c r="R114" s="352" t="e">
        <f>IF(ISNUMBER(Regressions!T124),ROUND(Regressions!T124, 1), NA())</f>
        <v>#N/A</v>
      </c>
      <c r="S114" s="245">
        <f>IF(ISNUMBER(Regressions!U124),ROUND(Regressions!U124, 1), NA())</f>
        <v>12.1</v>
      </c>
    </row>
    <row xmlns:x14ac="http://schemas.microsoft.com/office/spreadsheetml/2009/9/ac" r="115" x14ac:dyDescent="0.2">
      <c r="A115" s="348" t="str">
        <f>IF(ISBLANK(Regressions!A125), " ", Regressions!A125)</f>
        <v>Costa Rica</v>
      </c>
      <c r="B115" s="349">
        <f>IF(ISBLANK(Regressions!B125), " ", Regressions!B125)</f>
        <v>2018</v>
      </c>
      <c r="C115" s="354" t="str">
        <f>IF(ISBLANK(Regressions!C125), " ", Regressions!C125)</f>
        <v>Pre-primary</v>
      </c>
      <c r="D115" s="350">
        <f>IF(ISBLANK(Regressions!D125), " ", Regressions!D125)</f>
        <v>150182</v>
      </c>
      <c r="E115" s="222" t="e">
        <f>IF(ISNUMBER(Regressions!E125),ROUND(Regressions!E125, 1), NA())</f>
        <v>#N/A</v>
      </c>
      <c r="F115" s="351">
        <f>IF(ISNUMBER(Regressions!F125),ROUND(Regressions!F125, 1), NA())</f>
        <v>97.6</v>
      </c>
      <c r="G115" s="244" t="e">
        <f>IF(ISNUMBER(Regressions!G125),ROUND(Regressions!G125, 1), NA())</f>
        <v>#N/A</v>
      </c>
      <c r="H115" s="352" t="e">
        <f>IF(ISNUMBER(Regressions!H125),ROUND(Regressions!H125, 1), NA())</f>
        <v>#N/A</v>
      </c>
      <c r="I115" s="245">
        <f>IF(ISNUMBER(Regressions!I125),ROUND(Regressions!I125, 1), NA())</f>
        <v>2.4</v>
      </c>
      <c r="J115" s="353" t="e">
        <f>IF(ISNUMBER(Regressions!K125),ROUND(Regressions!K125, 1), NA())</f>
        <v>#N/A</v>
      </c>
      <c r="K115" s="351">
        <f>IF(ISNUMBER(Regressions!L125),ROUND(Regressions!L125, 1), NA())</f>
        <v>96.9</v>
      </c>
      <c r="L115" s="246">
        <f>IF(ISNUMBER(Regressions!M125),ROUND(Regressions!M125, 1), NA())</f>
        <v>92.7</v>
      </c>
      <c r="M115" s="352">
        <f>IF(ISNUMBER(Regressions!N125),ROUND(Regressions!N125, 1), NA())</f>
        <v>4.2</v>
      </c>
      <c r="N115" s="245">
        <f>IF(ISNUMBER(Regressions!O125),ROUND(Regressions!O125, 1), NA())</f>
        <v>3.1</v>
      </c>
      <c r="O115" s="353">
        <f>IF(ISNUMBER(Regressions!Q125),ROUND(Regressions!Q125, 1), NA())</f>
        <v>91.4</v>
      </c>
      <c r="P115" s="351">
        <f>IF(ISNUMBER(Regressions!R125),ROUND(Regressions!R125, 1), NA())</f>
        <v>89.7</v>
      </c>
      <c r="Q115" s="223" t="e">
        <f>IF(ISNUMBER(Regressions!S125),ROUND(Regressions!S125, 1), NA())</f>
        <v>#N/A</v>
      </c>
      <c r="R115" s="352" t="e">
        <f>IF(ISNUMBER(Regressions!T125),ROUND(Regressions!T125, 1), NA())</f>
        <v>#N/A</v>
      </c>
      <c r="S115" s="245">
        <f>IF(ISNUMBER(Regressions!U125),ROUND(Regressions!U125, 1), NA())</f>
        <v>10.3</v>
      </c>
    </row>
    <row xmlns:x14ac="http://schemas.microsoft.com/office/spreadsheetml/2009/9/ac" r="116" x14ac:dyDescent="0.2">
      <c r="A116" s="348" t="str">
        <f>IF(ISBLANK(Regressions!A126), " ", Regressions!A126)</f>
        <v>Costa Rica</v>
      </c>
      <c r="B116" s="349">
        <f>IF(ISBLANK(Regressions!B126), " ", Regressions!B126)</f>
        <v>2019</v>
      </c>
      <c r="C116" s="354" t="str">
        <f>IF(ISBLANK(Regressions!C126), " ", Regressions!C126)</f>
        <v>Pre-primary</v>
      </c>
      <c r="D116" s="350">
        <f>IF(ISBLANK(Regressions!D126), " ", Regressions!D126)</f>
        <v>149867</v>
      </c>
      <c r="E116" s="222" t="e">
        <f>IF(ISNUMBER(Regressions!E126),ROUND(Regressions!E126, 1), NA())</f>
        <v>#N/A</v>
      </c>
      <c r="F116" s="351">
        <f>IF(ISNUMBER(Regressions!F126),ROUND(Regressions!F126, 1), NA())</f>
        <v>97.6</v>
      </c>
      <c r="G116" s="244" t="e">
        <f>IF(ISNUMBER(Regressions!G126),ROUND(Regressions!G126, 1), NA())</f>
        <v>#N/A</v>
      </c>
      <c r="H116" s="352" t="e">
        <f>IF(ISNUMBER(Regressions!H126),ROUND(Regressions!H126, 1), NA())</f>
        <v>#N/A</v>
      </c>
      <c r="I116" s="245">
        <f>IF(ISNUMBER(Regressions!I126),ROUND(Regressions!I126, 1), NA())</f>
        <v>2.4</v>
      </c>
      <c r="J116" s="353" t="e">
        <f>IF(ISNUMBER(Regressions!K126),ROUND(Regressions!K126, 1), NA())</f>
        <v>#N/A</v>
      </c>
      <c r="K116" s="351">
        <f>IF(ISNUMBER(Regressions!L126),ROUND(Regressions!L126, 1), NA())</f>
        <v>97.1</v>
      </c>
      <c r="L116" s="246">
        <f>IF(ISNUMBER(Regressions!M126),ROUND(Regressions!M126, 1), NA())</f>
        <v>94.6</v>
      </c>
      <c r="M116" s="352">
        <f>IF(ISNUMBER(Regressions!N126),ROUND(Regressions!N126, 1), NA())</f>
        <v>2.5</v>
      </c>
      <c r="N116" s="245">
        <f>IF(ISNUMBER(Regressions!O126),ROUND(Regressions!O126, 1), NA())</f>
        <v>2.9</v>
      </c>
      <c r="O116" s="353">
        <f>IF(ISNUMBER(Regressions!Q126),ROUND(Regressions!Q126, 1), NA())</f>
        <v>91.5</v>
      </c>
      <c r="P116" s="351">
        <f>IF(ISNUMBER(Regressions!R126),ROUND(Regressions!R126, 1), NA())</f>
        <v>91.4</v>
      </c>
      <c r="Q116" s="223" t="e">
        <f>IF(ISNUMBER(Regressions!S126),ROUND(Regressions!S126, 1), NA())</f>
        <v>#N/A</v>
      </c>
      <c r="R116" s="352" t="e">
        <f>IF(ISNUMBER(Regressions!T126),ROUND(Regressions!T126, 1), NA())</f>
        <v>#N/A</v>
      </c>
      <c r="S116" s="245">
        <f>IF(ISNUMBER(Regressions!U126),ROUND(Regressions!U126, 1), NA())</f>
        <v>8.6</v>
      </c>
    </row>
    <row xmlns:x14ac="http://schemas.microsoft.com/office/spreadsheetml/2009/9/ac" r="117" x14ac:dyDescent="0.2">
      <c r="A117" s="348" t="str">
        <f>IF(ISBLANK(Regressions!A127), " ", Regressions!A127)</f>
        <v>Costa Rica</v>
      </c>
      <c r="B117" s="349">
        <f>IF(ISBLANK(Regressions!B127), " ", Regressions!B127)</f>
        <v>2020</v>
      </c>
      <c r="C117" s="354" t="str">
        <f>IF(ISBLANK(Regressions!C127), " ", Regressions!C127)</f>
        <v>Pre-primary</v>
      </c>
      <c r="D117" s="350">
        <f>IF(ISBLANK(Regressions!D127), " ", Regressions!D127)</f>
        <v>149396</v>
      </c>
      <c r="E117" s="222" t="e">
        <f>IF(ISNUMBER(Regressions!E127),ROUND(Regressions!E127, 1), NA())</f>
        <v>#N/A</v>
      </c>
      <c r="F117" s="351">
        <f>IF(ISNUMBER(Regressions!F127),ROUND(Regressions!F127, 1), NA())</f>
        <v>97.6</v>
      </c>
      <c r="G117" s="244" t="e">
        <f>IF(ISNUMBER(Regressions!G127),ROUND(Regressions!G127, 1), NA())</f>
        <v>#N/A</v>
      </c>
      <c r="H117" s="352" t="e">
        <f>IF(ISNUMBER(Regressions!H127),ROUND(Regressions!H127, 1), NA())</f>
        <v>#N/A</v>
      </c>
      <c r="I117" s="245">
        <f>IF(ISNUMBER(Regressions!I127),ROUND(Regressions!I127, 1), NA())</f>
        <v>2.4</v>
      </c>
      <c r="J117" s="353" t="e">
        <f>IF(ISNUMBER(Regressions!K127),ROUND(Regressions!K127, 1), NA())</f>
        <v>#N/A</v>
      </c>
      <c r="K117" s="351">
        <f>IF(ISNUMBER(Regressions!L127),ROUND(Regressions!L127, 1), NA())</f>
        <v>97.2</v>
      </c>
      <c r="L117" s="246">
        <f>IF(ISNUMBER(Regressions!M127),ROUND(Regressions!M127, 1), NA())</f>
        <v>96.5</v>
      </c>
      <c r="M117" s="352">
        <f>IF(ISNUMBER(Regressions!N127),ROUND(Regressions!N127, 1), NA())</f>
        <v>0.7</v>
      </c>
      <c r="N117" s="245">
        <f>IF(ISNUMBER(Regressions!O127),ROUND(Regressions!O127, 1), NA())</f>
        <v>2.8</v>
      </c>
      <c r="O117" s="353">
        <f>IF(ISNUMBER(Regressions!Q127),ROUND(Regressions!Q127, 1), NA())</f>
        <v>93.2</v>
      </c>
      <c r="P117" s="351">
        <f>IF(ISNUMBER(Regressions!R127),ROUND(Regressions!R127, 1), NA())</f>
        <v>93.2</v>
      </c>
      <c r="Q117" s="223" t="e">
        <f>IF(ISNUMBER(Regressions!S127),ROUND(Regressions!S127, 1), NA())</f>
        <v>#N/A</v>
      </c>
      <c r="R117" s="352" t="e">
        <f>IF(ISNUMBER(Regressions!T127),ROUND(Regressions!T127, 1), NA())</f>
        <v>#N/A</v>
      </c>
      <c r="S117" s="245">
        <f>IF(ISNUMBER(Regressions!U127),ROUND(Regressions!U127, 1), NA())</f>
        <v>6.8</v>
      </c>
    </row>
    <row xmlns:x14ac="http://schemas.microsoft.com/office/spreadsheetml/2009/9/ac" r="118" x14ac:dyDescent="0.2">
      <c r="A118" s="405" t="str">
        <f>IF(ISBLANK(Regressions!A128), " ", Regressions!A128)</f>
        <v>Costa Rica</v>
      </c>
      <c r="B118" s="406">
        <f>IF(ISBLANK(Regressions!B128), " ", Regressions!B128)</f>
        <v>2021</v>
      </c>
      <c r="C118" s="407" t="str">
        <f>IF(ISBLANK(Regressions!C128), " ", Regressions!C128)</f>
        <v>Pre-primary</v>
      </c>
      <c r="D118" s="408">
        <f>IF(ISBLANK(Regressions!D128), " ", Regressions!D128)</f>
        <v>148772</v>
      </c>
      <c r="E118" s="411" t="e">
        <f>IF(ISNUMBER(Regressions!E128),ROUND(Regressions!E128, 1), NA())</f>
        <v>#N/A</v>
      </c>
      <c r="F118" s="409">
        <f>IF(ISNUMBER(Regressions!F128),ROUND(Regressions!F128, 1), NA())</f>
        <v>97.6</v>
      </c>
      <c r="G118" s="412" t="e">
        <f>IF(ISNUMBER(Regressions!G128),ROUND(Regressions!G128, 1), NA())</f>
        <v>#N/A</v>
      </c>
      <c r="H118" s="410" t="e">
        <f>IF(ISNUMBER(Regressions!H128),ROUND(Regressions!H128, 1), NA())</f>
        <v>#N/A</v>
      </c>
      <c r="I118" s="413">
        <f>IF(ISNUMBER(Regressions!I128),ROUND(Regressions!I128, 1), NA())</f>
        <v>2.4</v>
      </c>
      <c r="J118" s="411" t="e">
        <f>IF(ISNUMBER(Regressions!K128),ROUND(Regressions!K128, 1), NA())</f>
        <v>#N/A</v>
      </c>
      <c r="K118" s="409">
        <f>IF(ISNUMBER(Regressions!L128),ROUND(Regressions!L128, 1), NA())</f>
        <v>97.4</v>
      </c>
      <c r="L118" s="414">
        <f>IF(ISNUMBER(Regressions!M128),ROUND(Regressions!M128, 1), NA())</f>
        <v>97.4</v>
      </c>
      <c r="M118" s="410">
        <f>IF(ISNUMBER(Regressions!N128),ROUND(Regressions!N128, 1), NA())</f>
        <v>0</v>
      </c>
      <c r="N118" s="413">
        <f>IF(ISNUMBER(Regressions!O128),ROUND(Regressions!O128, 1), NA())</f>
        <v>2.6</v>
      </c>
      <c r="O118" s="411">
        <f>IF(ISNUMBER(Regressions!Q128),ROUND(Regressions!Q128, 1), NA())</f>
        <v>95</v>
      </c>
      <c r="P118" s="409">
        <f>IF(ISNUMBER(Regressions!R128),ROUND(Regressions!R128, 1), NA())</f>
        <v>95</v>
      </c>
      <c r="Q118" s="415" t="e">
        <f>IF(ISNUMBER(Regressions!S128),ROUND(Regressions!S128, 1), NA())</f>
        <v>#N/A</v>
      </c>
      <c r="R118" s="410" t="e">
        <f>IF(ISNUMBER(Regressions!T128),ROUND(Regressions!T128, 1), NA())</f>
        <v>#N/A</v>
      </c>
      <c r="S118" s="413">
        <f>IF(ISNUMBER(Regressions!U128),ROUND(Regressions!U128, 1), NA())</f>
        <v>5</v>
      </c>
      <c r="T118" s="404"/>
      <c r="U118" s="404"/>
      <c r="V118" s="404"/>
      <c r="W118" s="404"/>
      <c r="X118" s="404"/>
      <c r="Y118" s="404"/>
      <c r="Z118" s="404"/>
      <c r="AA118" s="404"/>
      <c r="AB118" s="404"/>
      <c r="AC118" s="404"/>
    </row>
    <row xmlns:x14ac="http://schemas.microsoft.com/office/spreadsheetml/2009/9/ac" r="119" x14ac:dyDescent="0.2">
      <c r="A119" s="348" t="str">
        <f>IF(ISBLANK(Regressions!A129), " ", Regressions!A129)</f>
        <v>Costa Rica</v>
      </c>
      <c r="B119" s="349">
        <f>IF(ISBLANK(Regressions!B129), " ", Regressions!B129)</f>
        <v>2022</v>
      </c>
      <c r="C119" s="354" t="str">
        <f>IF(ISBLANK(Regressions!C129), " ", Regressions!C129)</f>
        <v>Pre-primary</v>
      </c>
      <c r="D119" s="350">
        <f>IF(ISBLANK(Regressions!D129), " ", Regressions!D129)</f>
        <v>147952</v>
      </c>
      <c r="E119" s="222" t="e">
        <f>IF(ISNUMBER(Regressions!E129),ROUND(Regressions!E129, 1), NA())</f>
        <v>#N/A</v>
      </c>
      <c r="F119" s="351">
        <f>IF(ISNUMBER(Regressions!F129),ROUND(Regressions!F129, 1), NA())</f>
        <v>97.5</v>
      </c>
      <c r="G119" s="244" t="e">
        <f>IF(ISNUMBER(Regressions!G129),ROUND(Regressions!G129, 1), NA())</f>
        <v>#N/A</v>
      </c>
      <c r="H119" s="352" t="e">
        <f>IF(ISNUMBER(Regressions!H129),ROUND(Regressions!H129, 1), NA())</f>
        <v>#N/A</v>
      </c>
      <c r="I119" s="245">
        <f>IF(ISNUMBER(Regressions!I129),ROUND(Regressions!I129, 1), NA())</f>
        <v>2.5</v>
      </c>
      <c r="J119" s="353" t="e">
        <f>IF(ISNUMBER(Regressions!K129),ROUND(Regressions!K129, 1), NA())</f>
        <v>#N/A</v>
      </c>
      <c r="K119" s="351">
        <f>IF(ISNUMBER(Regressions!L129),ROUND(Regressions!L129, 1), NA())</f>
        <v>97.6</v>
      </c>
      <c r="L119" s="246">
        <f>IF(ISNUMBER(Regressions!M129),ROUND(Regressions!M129, 1), NA())</f>
        <v>97.6</v>
      </c>
      <c r="M119" s="352">
        <f>IF(ISNUMBER(Regressions!N129),ROUND(Regressions!N129, 1), NA())</f>
        <v>0</v>
      </c>
      <c r="N119" s="245">
        <f>IF(ISNUMBER(Regressions!O129),ROUND(Regressions!O129, 1), NA())</f>
        <v>2.4</v>
      </c>
      <c r="O119" s="353">
        <f>IF(ISNUMBER(Regressions!Q129),ROUND(Regressions!Q129, 1), NA())</f>
        <v>96.8</v>
      </c>
      <c r="P119" s="351">
        <f>IF(ISNUMBER(Regressions!R129),ROUND(Regressions!R129, 1), NA())</f>
        <v>96.8</v>
      </c>
      <c r="Q119" s="223" t="e">
        <f>IF(ISNUMBER(Regressions!S129),ROUND(Regressions!S129, 1), NA())</f>
        <v>#N/A</v>
      </c>
      <c r="R119" s="352" t="e">
        <f>IF(ISNUMBER(Regressions!T129),ROUND(Regressions!T129, 1), NA())</f>
        <v>#N/A</v>
      </c>
      <c r="S119" s="245">
        <f>IF(ISNUMBER(Regressions!U129),ROUND(Regressions!U129, 1), NA())</f>
        <v>3.2</v>
      </c>
    </row>
    <row xmlns:x14ac="http://schemas.microsoft.com/office/spreadsheetml/2009/9/ac" r="120" x14ac:dyDescent="0.2">
      <c r="A120" s="355" t="str">
        <f>IF(ISBLANK(Regressions!A130), " ", Regressions!A130)</f>
        <v>Costa Rica</v>
      </c>
      <c r="B120" s="356">
        <f>IF(ISBLANK(Regressions!B130), " ", Regressions!B130)</f>
        <v>2023</v>
      </c>
      <c r="C120" s="357" t="str">
        <f>IF(ISBLANK(Regressions!C130), " ", Regressions!C130)</f>
        <v>Pre-primary</v>
      </c>
      <c r="D120" s="358">
        <f>IF(ISBLANK(Regressions!D130), " ", Regressions!D130)</f>
        <v>137107</v>
      </c>
      <c r="E120" s="359" t="e">
        <f>IF(ISNUMBER(Regressions!E130),ROUND(Regressions!E130, 1), NA())</f>
        <v>#N/A</v>
      </c>
      <c r="F120" s="360">
        <f>IF(ISNUMBER(Regressions!F130),ROUND(Regressions!F130, 1), NA())</f>
        <v>97.5</v>
      </c>
      <c r="G120" s="361" t="e">
        <f>IF(ISNUMBER(Regressions!G130),ROUND(Regressions!G130, 1), NA())</f>
        <v>#N/A</v>
      </c>
      <c r="H120" s="362" t="e">
        <f>IF(ISNUMBER(Regressions!H130),ROUND(Regressions!H130, 1), NA())</f>
        <v>#N/A</v>
      </c>
      <c r="I120" s="363">
        <f>IF(ISNUMBER(Regressions!I130),ROUND(Regressions!I130, 1), NA())</f>
        <v>2.5</v>
      </c>
      <c r="J120" s="364" t="e">
        <f>IF(ISNUMBER(Regressions!K130),ROUND(Regressions!K130, 1), NA())</f>
        <v>#N/A</v>
      </c>
      <c r="K120" s="360">
        <f>IF(ISNUMBER(Regressions!L130),ROUND(Regressions!L130, 1), NA())</f>
        <v>97.6</v>
      </c>
      <c r="L120" s="365">
        <f>IF(ISNUMBER(Regressions!M130),ROUND(Regressions!M130, 1), NA())</f>
        <v>97.6</v>
      </c>
      <c r="M120" s="362">
        <f>IF(ISNUMBER(Regressions!N130),ROUND(Regressions!N130, 1), NA())</f>
        <v>0</v>
      </c>
      <c r="N120" s="363">
        <f>IF(ISNUMBER(Regressions!O130),ROUND(Regressions!O130, 1), NA())</f>
        <v>2.4</v>
      </c>
      <c r="O120" s="364">
        <f>IF(ISNUMBER(Regressions!Q130),ROUND(Regressions!Q130, 1), NA())</f>
        <v>96.8</v>
      </c>
      <c r="P120" s="360">
        <f>IF(ISNUMBER(Regressions!R130),ROUND(Regressions!R130, 1), NA())</f>
        <v>96.8</v>
      </c>
      <c r="Q120" s="366" t="e">
        <f>IF(ISNUMBER(Regressions!S130),ROUND(Regressions!S130, 1), NA())</f>
        <v>#N/A</v>
      </c>
      <c r="R120" s="362" t="e">
        <f>IF(ISNUMBER(Regressions!T130),ROUND(Regressions!T130, 1), NA())</f>
        <v>#N/A</v>
      </c>
      <c r="S120" s="363">
        <f>IF(ISNUMBER(Regressions!U130),ROUND(Regressions!U130, 1), NA())</f>
        <v>3.2</v>
      </c>
    </row>
    <row xmlns:x14ac="http://schemas.microsoft.com/office/spreadsheetml/2009/9/ac" r="121" hidden="true" x14ac:dyDescent="0.2">
      <c r="A121" s="348" t="str">
        <f>IF(ISBLANK(Regressions!A131), " ", Regressions!A131)</f>
        <v>Costa Rica</v>
      </c>
      <c r="B121" s="349">
        <f>IF(ISBLANK(Regressions!B131), " ", Regressions!B131)</f>
        <v>2024</v>
      </c>
      <c r="C121" s="354" t="str">
        <f>IF(ISBLANK(Regressions!C131), " ", Regressions!C131)</f>
        <v>Pre-primary</v>
      </c>
      <c r="D121" s="350" t="str">
        <f>IF(ISBLANK(Regressions!D131), " ", Regressions!D131)</f>
        <v> </v>
      </c>
      <c r="E121" s="222" t="e">
        <f>IF(ISNUMBER(Regressions!E131),ROUND(Regressions!E131, 1), NA())</f>
        <v>#N/A</v>
      </c>
      <c r="F121" s="351" t="e">
        <f>IF(ISNUMBER(Regressions!F131),ROUND(Regressions!F131, 1), NA())</f>
        <v>#N/A</v>
      </c>
      <c r="G121" s="244" t="e">
        <f>IF(ISNUMBER(Regressions!G131),ROUND(Regressions!G131, 1), NA())</f>
        <v>#N/A</v>
      </c>
      <c r="H121" s="352" t="e">
        <f>IF(ISNUMBER(Regressions!H131),ROUND(Regressions!H131, 1), NA())</f>
        <v>#N/A</v>
      </c>
      <c r="I121" s="245" t="e">
        <f>IF(ISNUMBER(Regressions!I131),ROUND(Regressions!I131, 1), NA())</f>
        <v>#N/A</v>
      </c>
      <c r="J121" s="353" t="e">
        <f>IF(ISNUMBER(Regressions!K131),ROUND(Regressions!K131, 1), NA())</f>
        <v>#N/A</v>
      </c>
      <c r="K121" s="351" t="e">
        <f>IF(ISNUMBER(Regressions!L131),ROUND(Regressions!L131, 1), NA())</f>
        <v>#N/A</v>
      </c>
      <c r="L121" s="246" t="e">
        <f>IF(ISNUMBER(Regressions!M131),ROUND(Regressions!M131, 1), NA())</f>
        <v>#N/A</v>
      </c>
      <c r="M121" s="352" t="e">
        <f>IF(ISNUMBER(Regressions!N131),ROUND(Regressions!N131, 1), NA())</f>
        <v>#N/A</v>
      </c>
      <c r="N121" s="245" t="e">
        <f>IF(ISNUMBER(Regressions!O131),ROUND(Regressions!O131, 1), NA())</f>
        <v>#N/A</v>
      </c>
      <c r="O121" s="353" t="e">
        <f>IF(ISNUMBER(Regressions!Q131),ROUND(Regressions!Q131, 1), NA())</f>
        <v>#N/A</v>
      </c>
      <c r="P121" s="351" t="e">
        <f>IF(ISNUMBER(Regressions!R131),ROUND(Regressions!R131, 1), NA())</f>
        <v>#N/A</v>
      </c>
      <c r="Q121" s="223" t="e">
        <f>IF(ISNUMBER(Regressions!S131),ROUND(Regressions!S131, 1), NA())</f>
        <v>#N/A</v>
      </c>
      <c r="R121" s="352" t="e">
        <f>IF(ISNUMBER(Regressions!T131),ROUND(Regressions!T131, 1), NA())</f>
        <v>#N/A</v>
      </c>
      <c r="S121" s="245" t="e">
        <f>IF(ISNUMBER(Regressions!U131),ROUND(Regressions!U131, 1), NA())</f>
        <v>#N/A</v>
      </c>
    </row>
    <row xmlns:x14ac="http://schemas.microsoft.com/office/spreadsheetml/2009/9/ac" r="122" hidden="true" x14ac:dyDescent="0.2">
      <c r="A122" s="348" t="str">
        <f>IF(ISBLANK(Regressions!A132), " ", Regressions!A132)</f>
        <v>Costa Rica</v>
      </c>
      <c r="B122" s="349">
        <f>IF(ISBLANK(Regressions!B132), " ", Regressions!B132)</f>
        <v>2025</v>
      </c>
      <c r="C122" s="354" t="str">
        <f>IF(ISBLANK(Regressions!C132), " ", Regressions!C132)</f>
        <v>Pre-primary</v>
      </c>
      <c r="D122" s="350" t="str">
        <f>IF(ISBLANK(Regressions!D132), " ", Regressions!D132)</f>
        <v> </v>
      </c>
      <c r="E122" s="222" t="e">
        <f>IF(ISNUMBER(Regressions!E132),ROUND(Regressions!E132, 1), NA())</f>
        <v>#N/A</v>
      </c>
      <c r="F122" s="351" t="e">
        <f>IF(ISNUMBER(Regressions!F132),ROUND(Regressions!F132, 1), NA())</f>
        <v>#N/A</v>
      </c>
      <c r="G122" s="244" t="e">
        <f>IF(ISNUMBER(Regressions!G132),ROUND(Regressions!G132, 1), NA())</f>
        <v>#N/A</v>
      </c>
      <c r="H122" s="352" t="e">
        <f>IF(ISNUMBER(Regressions!H132),ROUND(Regressions!H132, 1), NA())</f>
        <v>#N/A</v>
      </c>
      <c r="I122" s="245" t="e">
        <f>IF(ISNUMBER(Regressions!I132),ROUND(Regressions!I132, 1), NA())</f>
        <v>#N/A</v>
      </c>
      <c r="J122" s="353" t="e">
        <f>IF(ISNUMBER(Regressions!K132),ROUND(Regressions!K132, 1), NA())</f>
        <v>#N/A</v>
      </c>
      <c r="K122" s="351" t="e">
        <f>IF(ISNUMBER(Regressions!L132),ROUND(Regressions!L132, 1), NA())</f>
        <v>#N/A</v>
      </c>
      <c r="L122" s="246" t="e">
        <f>IF(ISNUMBER(Regressions!M132),ROUND(Regressions!M132, 1), NA())</f>
        <v>#N/A</v>
      </c>
      <c r="M122" s="352" t="e">
        <f>IF(ISNUMBER(Regressions!N132),ROUND(Regressions!N132, 1), NA())</f>
        <v>#N/A</v>
      </c>
      <c r="N122" s="245" t="e">
        <f>IF(ISNUMBER(Regressions!O132),ROUND(Regressions!O132, 1), NA())</f>
        <v>#N/A</v>
      </c>
      <c r="O122" s="353" t="e">
        <f>IF(ISNUMBER(Regressions!Q132),ROUND(Regressions!Q132, 1), NA())</f>
        <v>#N/A</v>
      </c>
      <c r="P122" s="351" t="e">
        <f>IF(ISNUMBER(Regressions!R132),ROUND(Regressions!R132, 1), NA())</f>
        <v>#N/A</v>
      </c>
      <c r="Q122" s="223" t="e">
        <f>IF(ISNUMBER(Regressions!S132),ROUND(Regressions!S132, 1), NA())</f>
        <v>#N/A</v>
      </c>
      <c r="R122" s="352" t="e">
        <f>IF(ISNUMBER(Regressions!T132),ROUND(Regressions!T132, 1), NA())</f>
        <v>#N/A</v>
      </c>
      <c r="S122" s="245" t="e">
        <f>IF(ISNUMBER(Regressions!U132),ROUND(Regressions!U132, 1), NA())</f>
        <v>#N/A</v>
      </c>
    </row>
    <row xmlns:x14ac="http://schemas.microsoft.com/office/spreadsheetml/2009/9/ac" r="123" hidden="true" x14ac:dyDescent="0.2">
      <c r="A123" s="348" t="str">
        <f>IF(ISBLANK(Regressions!A133), " ", Regressions!A133)</f>
        <v>Costa Rica</v>
      </c>
      <c r="B123" s="349">
        <f>IF(ISBLANK(Regressions!B133), " ", Regressions!B133)</f>
        <v>2026</v>
      </c>
      <c r="C123" s="354" t="str">
        <f>IF(ISBLANK(Regressions!C133), " ", Regressions!C133)</f>
        <v>Pre-primary</v>
      </c>
      <c r="D123" s="350" t="str">
        <f>IF(ISBLANK(Regressions!D133), " ", Regressions!D133)</f>
        <v> </v>
      </c>
      <c r="E123" s="222" t="e">
        <f>IF(ISNUMBER(Regressions!E133),ROUND(Regressions!E133, 1), NA())</f>
        <v>#N/A</v>
      </c>
      <c r="F123" s="351" t="e">
        <f>IF(ISNUMBER(Regressions!F133),ROUND(Regressions!F133, 1), NA())</f>
        <v>#N/A</v>
      </c>
      <c r="G123" s="244" t="e">
        <f>IF(ISNUMBER(Regressions!G133),ROUND(Regressions!G133, 1), NA())</f>
        <v>#N/A</v>
      </c>
      <c r="H123" s="352" t="e">
        <f>IF(ISNUMBER(Regressions!H133),ROUND(Regressions!H133, 1), NA())</f>
        <v>#N/A</v>
      </c>
      <c r="I123" s="245" t="e">
        <f>IF(ISNUMBER(Regressions!I133),ROUND(Regressions!I133, 1), NA())</f>
        <v>#N/A</v>
      </c>
      <c r="J123" s="353" t="e">
        <f>IF(ISNUMBER(Regressions!K133),ROUND(Regressions!K133, 1), NA())</f>
        <v>#N/A</v>
      </c>
      <c r="K123" s="351" t="e">
        <f>IF(ISNUMBER(Regressions!L133),ROUND(Regressions!L133, 1), NA())</f>
        <v>#N/A</v>
      </c>
      <c r="L123" s="246" t="e">
        <f>IF(ISNUMBER(Regressions!M133),ROUND(Regressions!M133, 1), NA())</f>
        <v>#N/A</v>
      </c>
      <c r="M123" s="352" t="e">
        <f>IF(ISNUMBER(Regressions!N133),ROUND(Regressions!N133, 1), NA())</f>
        <v>#N/A</v>
      </c>
      <c r="N123" s="245" t="e">
        <f>IF(ISNUMBER(Regressions!O133),ROUND(Regressions!O133, 1), NA())</f>
        <v>#N/A</v>
      </c>
      <c r="O123" s="353" t="e">
        <f>IF(ISNUMBER(Regressions!Q133),ROUND(Regressions!Q133, 1), NA())</f>
        <v>#N/A</v>
      </c>
      <c r="P123" s="351" t="e">
        <f>IF(ISNUMBER(Regressions!R133),ROUND(Regressions!R133, 1), NA())</f>
        <v>#N/A</v>
      </c>
      <c r="Q123" s="223" t="e">
        <f>IF(ISNUMBER(Regressions!S133),ROUND(Regressions!S133, 1), NA())</f>
        <v>#N/A</v>
      </c>
      <c r="R123" s="352" t="e">
        <f>IF(ISNUMBER(Regressions!T133),ROUND(Regressions!T133, 1), NA())</f>
        <v>#N/A</v>
      </c>
      <c r="S123" s="245" t="e">
        <f>IF(ISNUMBER(Regressions!U133),ROUND(Regressions!U133, 1), NA())</f>
        <v>#N/A</v>
      </c>
    </row>
    <row xmlns:x14ac="http://schemas.microsoft.com/office/spreadsheetml/2009/9/ac" r="124" hidden="true" x14ac:dyDescent="0.2">
      <c r="A124" s="348" t="str">
        <f>IF(ISBLANK(Regressions!A134), " ", Regressions!A134)</f>
        <v>Costa Rica</v>
      </c>
      <c r="B124" s="349">
        <f>IF(ISBLANK(Regressions!B134), " ", Regressions!B134)</f>
        <v>2027</v>
      </c>
      <c r="C124" s="354" t="str">
        <f>IF(ISBLANK(Regressions!C134), " ", Regressions!C134)</f>
        <v>Pre-primary</v>
      </c>
      <c r="D124" s="350" t="str">
        <f>IF(ISBLANK(Regressions!D134), " ", Regressions!D134)</f>
        <v> </v>
      </c>
      <c r="E124" s="222" t="e">
        <f>IF(ISNUMBER(Regressions!E134),ROUND(Regressions!E134, 1), NA())</f>
        <v>#N/A</v>
      </c>
      <c r="F124" s="351" t="e">
        <f>IF(ISNUMBER(Regressions!F134),ROUND(Regressions!F134, 1), NA())</f>
        <v>#N/A</v>
      </c>
      <c r="G124" s="244" t="e">
        <f>IF(ISNUMBER(Regressions!G134),ROUND(Regressions!G134, 1), NA())</f>
        <v>#N/A</v>
      </c>
      <c r="H124" s="352" t="e">
        <f>IF(ISNUMBER(Regressions!H134),ROUND(Regressions!H134, 1), NA())</f>
        <v>#N/A</v>
      </c>
      <c r="I124" s="245" t="e">
        <f>IF(ISNUMBER(Regressions!I134),ROUND(Regressions!I134, 1), NA())</f>
        <v>#N/A</v>
      </c>
      <c r="J124" s="353" t="e">
        <f>IF(ISNUMBER(Regressions!K134),ROUND(Regressions!K134, 1), NA())</f>
        <v>#N/A</v>
      </c>
      <c r="K124" s="351" t="e">
        <f>IF(ISNUMBER(Regressions!L134),ROUND(Regressions!L134, 1), NA())</f>
        <v>#N/A</v>
      </c>
      <c r="L124" s="246" t="e">
        <f>IF(ISNUMBER(Regressions!M134),ROUND(Regressions!M134, 1), NA())</f>
        <v>#N/A</v>
      </c>
      <c r="M124" s="352" t="e">
        <f>IF(ISNUMBER(Regressions!N134),ROUND(Regressions!N134, 1), NA())</f>
        <v>#N/A</v>
      </c>
      <c r="N124" s="245" t="e">
        <f>IF(ISNUMBER(Regressions!O134),ROUND(Regressions!O134, 1), NA())</f>
        <v>#N/A</v>
      </c>
      <c r="O124" s="353" t="e">
        <f>IF(ISNUMBER(Regressions!Q134),ROUND(Regressions!Q134, 1), NA())</f>
        <v>#N/A</v>
      </c>
      <c r="P124" s="351" t="e">
        <f>IF(ISNUMBER(Regressions!R134),ROUND(Regressions!R134, 1), NA())</f>
        <v>#N/A</v>
      </c>
      <c r="Q124" s="223" t="e">
        <f>IF(ISNUMBER(Regressions!S134),ROUND(Regressions!S134, 1), NA())</f>
        <v>#N/A</v>
      </c>
      <c r="R124" s="352" t="e">
        <f>IF(ISNUMBER(Regressions!T134),ROUND(Regressions!T134, 1), NA())</f>
        <v>#N/A</v>
      </c>
      <c r="S124" s="245" t="e">
        <f>IF(ISNUMBER(Regressions!U134),ROUND(Regressions!U134, 1), NA())</f>
        <v>#N/A</v>
      </c>
    </row>
    <row xmlns:x14ac="http://schemas.microsoft.com/office/spreadsheetml/2009/9/ac" r="125" hidden="true" x14ac:dyDescent="0.2">
      <c r="A125" s="348" t="str">
        <f>IF(ISBLANK(Regressions!A135), " ", Regressions!A135)</f>
        <v>Costa Rica</v>
      </c>
      <c r="B125" s="349">
        <f>IF(ISBLANK(Regressions!B135), " ", Regressions!B135)</f>
        <v>2028</v>
      </c>
      <c r="C125" s="354" t="str">
        <f>IF(ISBLANK(Regressions!C135), " ", Regressions!C135)</f>
        <v>Pre-primary</v>
      </c>
      <c r="D125" s="350" t="str">
        <f>IF(ISBLANK(Regressions!D135), " ", Regressions!D135)</f>
        <v> </v>
      </c>
      <c r="E125" s="222" t="e">
        <f>IF(ISNUMBER(Regressions!E135),ROUND(Regressions!E135, 1), NA())</f>
        <v>#N/A</v>
      </c>
      <c r="F125" s="351" t="e">
        <f>IF(ISNUMBER(Regressions!F135),ROUND(Regressions!F135, 1), NA())</f>
        <v>#N/A</v>
      </c>
      <c r="G125" s="244" t="e">
        <f>IF(ISNUMBER(Regressions!G135),ROUND(Regressions!G135, 1), NA())</f>
        <v>#N/A</v>
      </c>
      <c r="H125" s="352" t="e">
        <f>IF(ISNUMBER(Regressions!H135),ROUND(Regressions!H135, 1), NA())</f>
        <v>#N/A</v>
      </c>
      <c r="I125" s="245" t="e">
        <f>IF(ISNUMBER(Regressions!I135),ROUND(Regressions!I135, 1), NA())</f>
        <v>#N/A</v>
      </c>
      <c r="J125" s="353" t="e">
        <f>IF(ISNUMBER(Regressions!K135),ROUND(Regressions!K135, 1), NA())</f>
        <v>#N/A</v>
      </c>
      <c r="K125" s="351" t="e">
        <f>IF(ISNUMBER(Regressions!L135),ROUND(Regressions!L135, 1), NA())</f>
        <v>#N/A</v>
      </c>
      <c r="L125" s="246" t="e">
        <f>IF(ISNUMBER(Regressions!M135),ROUND(Regressions!M135, 1), NA())</f>
        <v>#N/A</v>
      </c>
      <c r="M125" s="352" t="e">
        <f>IF(ISNUMBER(Regressions!N135),ROUND(Regressions!N135, 1), NA())</f>
        <v>#N/A</v>
      </c>
      <c r="N125" s="245" t="e">
        <f>IF(ISNUMBER(Regressions!O135),ROUND(Regressions!O135, 1), NA())</f>
        <v>#N/A</v>
      </c>
      <c r="O125" s="353" t="e">
        <f>IF(ISNUMBER(Regressions!Q135),ROUND(Regressions!Q135, 1), NA())</f>
        <v>#N/A</v>
      </c>
      <c r="P125" s="351" t="e">
        <f>IF(ISNUMBER(Regressions!R135),ROUND(Regressions!R135, 1), NA())</f>
        <v>#N/A</v>
      </c>
      <c r="Q125" s="223" t="e">
        <f>IF(ISNUMBER(Regressions!S135),ROUND(Regressions!S135, 1), NA())</f>
        <v>#N/A</v>
      </c>
      <c r="R125" s="352" t="e">
        <f>IF(ISNUMBER(Regressions!T135),ROUND(Regressions!T135, 1), NA())</f>
        <v>#N/A</v>
      </c>
      <c r="S125" s="245" t="e">
        <f>IF(ISNUMBER(Regressions!U135),ROUND(Regressions!U135, 1), NA())</f>
        <v>#N/A</v>
      </c>
    </row>
    <row xmlns:x14ac="http://schemas.microsoft.com/office/spreadsheetml/2009/9/ac" r="126" hidden="true" x14ac:dyDescent="0.2">
      <c r="A126" s="348" t="str">
        <f>IF(ISBLANK(Regressions!A136), " ", Regressions!A136)</f>
        <v>Costa Rica</v>
      </c>
      <c r="B126" s="349">
        <f>IF(ISBLANK(Regressions!B136), " ", Regressions!B136)</f>
        <v>2029</v>
      </c>
      <c r="C126" s="354" t="str">
        <f>IF(ISBLANK(Regressions!C136), " ", Regressions!C136)</f>
        <v>Pre-primary</v>
      </c>
      <c r="D126" s="350" t="str">
        <f>IF(ISBLANK(Regressions!D136), " ", Regressions!D136)</f>
        <v> </v>
      </c>
      <c r="E126" s="222" t="e">
        <f>IF(ISNUMBER(Regressions!E136),ROUND(Regressions!E136, 1), NA())</f>
        <v>#N/A</v>
      </c>
      <c r="F126" s="351" t="e">
        <f>IF(ISNUMBER(Regressions!F136),ROUND(Regressions!F136, 1), NA())</f>
        <v>#N/A</v>
      </c>
      <c r="G126" s="244" t="e">
        <f>IF(ISNUMBER(Regressions!G136),ROUND(Regressions!G136, 1), NA())</f>
        <v>#N/A</v>
      </c>
      <c r="H126" s="352" t="e">
        <f>IF(ISNUMBER(Regressions!H136),ROUND(Regressions!H136, 1), NA())</f>
        <v>#N/A</v>
      </c>
      <c r="I126" s="245" t="e">
        <f>IF(ISNUMBER(Regressions!I136),ROUND(Regressions!I136, 1), NA())</f>
        <v>#N/A</v>
      </c>
      <c r="J126" s="353" t="e">
        <f>IF(ISNUMBER(Regressions!K136),ROUND(Regressions!K136, 1), NA())</f>
        <v>#N/A</v>
      </c>
      <c r="K126" s="351" t="e">
        <f>IF(ISNUMBER(Regressions!L136),ROUND(Regressions!L136, 1), NA())</f>
        <v>#N/A</v>
      </c>
      <c r="L126" s="246" t="e">
        <f>IF(ISNUMBER(Regressions!M136),ROUND(Regressions!M136, 1), NA())</f>
        <v>#N/A</v>
      </c>
      <c r="M126" s="352" t="e">
        <f>IF(ISNUMBER(Regressions!N136),ROUND(Regressions!N136, 1), NA())</f>
        <v>#N/A</v>
      </c>
      <c r="N126" s="245" t="e">
        <f>IF(ISNUMBER(Regressions!O136),ROUND(Regressions!O136, 1), NA())</f>
        <v>#N/A</v>
      </c>
      <c r="O126" s="353" t="e">
        <f>IF(ISNUMBER(Regressions!Q136),ROUND(Regressions!Q136, 1), NA())</f>
        <v>#N/A</v>
      </c>
      <c r="P126" s="351" t="e">
        <f>IF(ISNUMBER(Regressions!R136),ROUND(Regressions!R136, 1), NA())</f>
        <v>#N/A</v>
      </c>
      <c r="Q126" s="223" t="e">
        <f>IF(ISNUMBER(Regressions!S136),ROUND(Regressions!S136, 1), NA())</f>
        <v>#N/A</v>
      </c>
      <c r="R126" s="352" t="e">
        <f>IF(ISNUMBER(Regressions!T136),ROUND(Regressions!T136, 1), NA())</f>
        <v>#N/A</v>
      </c>
      <c r="S126" s="245" t="e">
        <f>IF(ISNUMBER(Regressions!U136),ROUND(Regressions!U136, 1), NA())</f>
        <v>#N/A</v>
      </c>
    </row>
    <row xmlns:x14ac="http://schemas.microsoft.com/office/spreadsheetml/2009/9/ac" r="127" hidden="true" x14ac:dyDescent="0.2">
      <c r="A127" s="348" t="str">
        <f>IF(ISBLANK(Regressions!A137), " ", Regressions!A137)</f>
        <v>Costa Rica</v>
      </c>
      <c r="B127" s="349">
        <f>IF(ISBLANK(Regressions!B137), " ", Regressions!B137)</f>
        <v>2030</v>
      </c>
      <c r="C127" s="354" t="str">
        <f>IF(ISBLANK(Regressions!C137), " ", Regressions!C137)</f>
        <v>Pre-primary</v>
      </c>
      <c r="D127" s="350" t="str">
        <f>IF(ISBLANK(Regressions!D137), " ", Regressions!D137)</f>
        <v> </v>
      </c>
      <c r="E127" s="222" t="e">
        <f>IF(ISNUMBER(Regressions!E137),ROUND(Regressions!E137, 1), NA())</f>
        <v>#N/A</v>
      </c>
      <c r="F127" s="351" t="e">
        <f>IF(ISNUMBER(Regressions!F137),ROUND(Regressions!F137, 1), NA())</f>
        <v>#N/A</v>
      </c>
      <c r="G127" s="244" t="e">
        <f>IF(ISNUMBER(Regressions!G137),ROUND(Regressions!G137, 1), NA())</f>
        <v>#N/A</v>
      </c>
      <c r="H127" s="352" t="e">
        <f>IF(ISNUMBER(Regressions!H137),ROUND(Regressions!H137, 1), NA())</f>
        <v>#N/A</v>
      </c>
      <c r="I127" s="245" t="e">
        <f>IF(ISNUMBER(Regressions!I137),ROUND(Regressions!I137, 1), NA())</f>
        <v>#N/A</v>
      </c>
      <c r="J127" s="353" t="e">
        <f>IF(ISNUMBER(Regressions!K137),ROUND(Regressions!K137, 1), NA())</f>
        <v>#N/A</v>
      </c>
      <c r="K127" s="351" t="e">
        <f>IF(ISNUMBER(Regressions!L137),ROUND(Regressions!L137, 1), NA())</f>
        <v>#N/A</v>
      </c>
      <c r="L127" s="246" t="e">
        <f>IF(ISNUMBER(Regressions!M137),ROUND(Regressions!M137, 1), NA())</f>
        <v>#N/A</v>
      </c>
      <c r="M127" s="352" t="e">
        <f>IF(ISNUMBER(Regressions!N137),ROUND(Regressions!N137, 1), NA())</f>
        <v>#N/A</v>
      </c>
      <c r="N127" s="245" t="e">
        <f>IF(ISNUMBER(Regressions!O137),ROUND(Regressions!O137, 1), NA())</f>
        <v>#N/A</v>
      </c>
      <c r="O127" s="353" t="e">
        <f>IF(ISNUMBER(Regressions!Q137),ROUND(Regressions!Q137, 1), NA())</f>
        <v>#N/A</v>
      </c>
      <c r="P127" s="351" t="e">
        <f>IF(ISNUMBER(Regressions!R137),ROUND(Regressions!R137, 1), NA())</f>
        <v>#N/A</v>
      </c>
      <c r="Q127" s="223" t="e">
        <f>IF(ISNUMBER(Regressions!S137),ROUND(Regressions!S137, 1), NA())</f>
        <v>#N/A</v>
      </c>
      <c r="R127" s="352" t="e">
        <f>IF(ISNUMBER(Regressions!T137),ROUND(Regressions!T137, 1), NA())</f>
        <v>#N/A</v>
      </c>
      <c r="S127" s="245" t="e">
        <f>IF(ISNUMBER(Regressions!U137),ROUND(Regressions!U137, 1), NA())</f>
        <v>#N/A</v>
      </c>
    </row>
    <row xmlns:x14ac="http://schemas.microsoft.com/office/spreadsheetml/2009/9/ac" r="128" x14ac:dyDescent="0.2">
      <c r="A128" s="348" t="str">
        <f>IF(ISBLANK(Regressions!A138), " ", Regressions!A138)</f>
        <v>Costa Rica</v>
      </c>
      <c r="B128" s="349">
        <f>IF(ISBLANK(Regressions!B138), " ", Regressions!B138)</f>
        <v>2000</v>
      </c>
      <c r="C128" s="354" t="str">
        <f>IF(ISBLANK(Regressions!C138), " ", Regressions!C138)</f>
        <v>Primary</v>
      </c>
      <c r="D128" s="350">
        <f>IF(ISBLANK(Regressions!D138), " ", Regressions!D138)</f>
        <v>502380</v>
      </c>
      <c r="E128" s="222">
        <f>IF(ISNUMBER(Regressions!E138),ROUND(Regressions!E138, 1), NA())</f>
        <v>99.6</v>
      </c>
      <c r="F128" s="351">
        <f>IF(ISNUMBER(Regressions!F138),ROUND(Regressions!F138, 1), NA())</f>
        <v>89.2</v>
      </c>
      <c r="G128" s="244" t="e">
        <f>IF(ISNUMBER(Regressions!G138),ROUND(Regressions!G138, 1), NA())</f>
        <v>#N/A</v>
      </c>
      <c r="H128" s="352" t="e">
        <f>IF(ISNUMBER(Regressions!H138),ROUND(Regressions!H138, 1), NA())</f>
        <v>#N/A</v>
      </c>
      <c r="I128" s="245">
        <f>IF(ISNUMBER(Regressions!I138),ROUND(Regressions!I138, 1), NA())</f>
        <v>10.8</v>
      </c>
      <c r="J128" s="353">
        <f>IF(ISNUMBER(Regressions!K138),ROUND(Regressions!K138, 1), NA())</f>
        <v>99.7</v>
      </c>
      <c r="K128" s="351" t="e">
        <f>IF(ISNUMBER(Regressions!L138),ROUND(Regressions!L138, 1), NA())</f>
        <v>#N/A</v>
      </c>
      <c r="L128" s="246">
        <f>IF(ISNUMBER(Regressions!M138),ROUND(Regressions!M138, 1), NA())</f>
        <v>44.4</v>
      </c>
      <c r="M128" s="352" t="e">
        <f>IF(ISNUMBER(Regressions!N138),ROUND(Regressions!N138, 1), NA())</f>
        <v>#N/A</v>
      </c>
      <c r="N128" s="245" t="e">
        <f>IF(ISNUMBER(Regressions!O138),ROUND(Regressions!O138, 1), NA())</f>
        <v>#N/A</v>
      </c>
      <c r="O128" s="353" t="e">
        <f>IF(ISNUMBER(Regressions!Q138),ROUND(Regressions!Q138, 1), NA())</f>
        <v>#N/A</v>
      </c>
      <c r="P128" s="351">
        <f>IF(ISNUMBER(Regressions!R138),ROUND(Regressions!R138, 1), NA())</f>
        <v>51.7</v>
      </c>
      <c r="Q128" s="223" t="e">
        <f>IF(ISNUMBER(Regressions!S138),ROUND(Regressions!S138, 1), NA())</f>
        <v>#N/A</v>
      </c>
      <c r="R128" s="352" t="e">
        <f>IF(ISNUMBER(Regressions!T138),ROUND(Regressions!T138, 1), NA())</f>
        <v>#N/A</v>
      </c>
      <c r="S128" s="245">
        <f>IF(ISNUMBER(Regressions!U138),ROUND(Regressions!U138, 1), NA())</f>
        <v>48.3</v>
      </c>
    </row>
    <row xmlns:x14ac="http://schemas.microsoft.com/office/spreadsheetml/2009/9/ac" r="129" x14ac:dyDescent="0.2">
      <c r="A129" s="348" t="str">
        <f>IF(ISBLANK(Regressions!A139), " ", Regressions!A139)</f>
        <v>Costa Rica</v>
      </c>
      <c r="B129" s="349">
        <f>IF(ISBLANK(Regressions!B139), " ", Regressions!B139)</f>
        <v>2001</v>
      </c>
      <c r="C129" s="354" t="str">
        <f>IF(ISBLANK(Regressions!C139), " ", Regressions!C139)</f>
        <v>Primary</v>
      </c>
      <c r="D129" s="350">
        <f>IF(ISBLANK(Regressions!D139), " ", Regressions!D139)</f>
        <v>501545</v>
      </c>
      <c r="E129" s="222">
        <f>IF(ISNUMBER(Regressions!E139),ROUND(Regressions!E139, 1), NA())</f>
        <v>99.6</v>
      </c>
      <c r="F129" s="351">
        <f>IF(ISNUMBER(Regressions!F139),ROUND(Regressions!F139, 1), NA())</f>
        <v>89.2</v>
      </c>
      <c r="G129" s="244" t="e">
        <f>IF(ISNUMBER(Regressions!G139),ROUND(Regressions!G139, 1), NA())</f>
        <v>#N/A</v>
      </c>
      <c r="H129" s="352" t="e">
        <f>IF(ISNUMBER(Regressions!H139),ROUND(Regressions!H139, 1), NA())</f>
        <v>#N/A</v>
      </c>
      <c r="I129" s="245">
        <f>IF(ISNUMBER(Regressions!I139),ROUND(Regressions!I139, 1), NA())</f>
        <v>10.8</v>
      </c>
      <c r="J129" s="353">
        <f>IF(ISNUMBER(Regressions!K139),ROUND(Regressions!K139, 1), NA())</f>
        <v>99.7</v>
      </c>
      <c r="K129" s="351" t="e">
        <f>IF(ISNUMBER(Regressions!L139),ROUND(Regressions!L139, 1), NA())</f>
        <v>#N/A</v>
      </c>
      <c r="L129" s="246">
        <f>IF(ISNUMBER(Regressions!M139),ROUND(Regressions!M139, 1), NA())</f>
        <v>44.4</v>
      </c>
      <c r="M129" s="352" t="e">
        <f>IF(ISNUMBER(Regressions!N139),ROUND(Regressions!N139, 1), NA())</f>
        <v>#N/A</v>
      </c>
      <c r="N129" s="245" t="e">
        <f>IF(ISNUMBER(Regressions!O139),ROUND(Regressions!O139, 1), NA())</f>
        <v>#N/A</v>
      </c>
      <c r="O129" s="353" t="e">
        <f>IF(ISNUMBER(Regressions!Q139),ROUND(Regressions!Q139, 1), NA())</f>
        <v>#N/A</v>
      </c>
      <c r="P129" s="351">
        <f>IF(ISNUMBER(Regressions!R139),ROUND(Regressions!R139, 1), NA())</f>
        <v>51.7</v>
      </c>
      <c r="Q129" s="223" t="e">
        <f>IF(ISNUMBER(Regressions!S139),ROUND(Regressions!S139, 1), NA())</f>
        <v>#N/A</v>
      </c>
      <c r="R129" s="352" t="e">
        <f>IF(ISNUMBER(Regressions!T139),ROUND(Regressions!T139, 1), NA())</f>
        <v>#N/A</v>
      </c>
      <c r="S129" s="245">
        <f>IF(ISNUMBER(Regressions!U139),ROUND(Regressions!U139, 1), NA())</f>
        <v>48.3</v>
      </c>
    </row>
    <row xmlns:x14ac="http://schemas.microsoft.com/office/spreadsheetml/2009/9/ac" r="130" x14ac:dyDescent="0.2">
      <c r="A130" s="348" t="str">
        <f>IF(ISBLANK(Regressions!A140), " ", Regressions!A140)</f>
        <v>Costa Rica</v>
      </c>
      <c r="B130" s="349">
        <f>IF(ISBLANK(Regressions!B140), " ", Regressions!B140)</f>
        <v>2002</v>
      </c>
      <c r="C130" s="354" t="str">
        <f>IF(ISBLANK(Regressions!C140), " ", Regressions!C140)</f>
        <v>Primary</v>
      </c>
      <c r="D130" s="350">
        <f>IF(ISBLANK(Regressions!D140), " ", Regressions!D140)</f>
        <v>497887</v>
      </c>
      <c r="E130" s="222">
        <f>IF(ISNUMBER(Regressions!E140),ROUND(Regressions!E140, 1), NA())</f>
        <v>99.6</v>
      </c>
      <c r="F130" s="351">
        <f>IF(ISNUMBER(Regressions!F140),ROUND(Regressions!F140, 1), NA())</f>
        <v>89.2</v>
      </c>
      <c r="G130" s="244" t="e">
        <f>IF(ISNUMBER(Regressions!G140),ROUND(Regressions!G140, 1), NA())</f>
        <v>#N/A</v>
      </c>
      <c r="H130" s="352" t="e">
        <f>IF(ISNUMBER(Regressions!H140),ROUND(Regressions!H140, 1), NA())</f>
        <v>#N/A</v>
      </c>
      <c r="I130" s="245">
        <f>IF(ISNUMBER(Regressions!I140),ROUND(Regressions!I140, 1), NA())</f>
        <v>10.8</v>
      </c>
      <c r="J130" s="353">
        <f>IF(ISNUMBER(Regressions!K140),ROUND(Regressions!K140, 1), NA())</f>
        <v>99.7</v>
      </c>
      <c r="K130" s="351" t="e">
        <f>IF(ISNUMBER(Regressions!L140),ROUND(Regressions!L140, 1), NA())</f>
        <v>#N/A</v>
      </c>
      <c r="L130" s="246">
        <f>IF(ISNUMBER(Regressions!M140),ROUND(Regressions!M140, 1), NA())</f>
        <v>46.2</v>
      </c>
      <c r="M130" s="352" t="e">
        <f>IF(ISNUMBER(Regressions!N140),ROUND(Regressions!N140, 1), NA())</f>
        <v>#N/A</v>
      </c>
      <c r="N130" s="245" t="e">
        <f>IF(ISNUMBER(Regressions!O140),ROUND(Regressions!O140, 1), NA())</f>
        <v>#N/A</v>
      </c>
      <c r="O130" s="353" t="e">
        <f>IF(ISNUMBER(Regressions!Q140),ROUND(Regressions!Q140, 1), NA())</f>
        <v>#N/A</v>
      </c>
      <c r="P130" s="351">
        <f>IF(ISNUMBER(Regressions!R140),ROUND(Regressions!R140, 1), NA())</f>
        <v>53</v>
      </c>
      <c r="Q130" s="223" t="e">
        <f>IF(ISNUMBER(Regressions!S140),ROUND(Regressions!S140, 1), NA())</f>
        <v>#N/A</v>
      </c>
      <c r="R130" s="352" t="e">
        <f>IF(ISNUMBER(Regressions!T140),ROUND(Regressions!T140, 1), NA())</f>
        <v>#N/A</v>
      </c>
      <c r="S130" s="245">
        <f>IF(ISNUMBER(Regressions!U140),ROUND(Regressions!U140, 1), NA())</f>
        <v>47</v>
      </c>
    </row>
    <row xmlns:x14ac="http://schemas.microsoft.com/office/spreadsheetml/2009/9/ac" r="131" x14ac:dyDescent="0.2">
      <c r="A131" s="348" t="str">
        <f>IF(ISBLANK(Regressions!A141), " ", Regressions!A141)</f>
        <v>Costa Rica</v>
      </c>
      <c r="B131" s="349">
        <f>IF(ISBLANK(Regressions!B141), " ", Regressions!B141)</f>
        <v>2003</v>
      </c>
      <c r="C131" s="354" t="str">
        <f>IF(ISBLANK(Regressions!C141), " ", Regressions!C141)</f>
        <v>Primary</v>
      </c>
      <c r="D131" s="350">
        <f>IF(ISBLANK(Regressions!D141), " ", Regressions!D141)</f>
        <v>494865</v>
      </c>
      <c r="E131" s="222">
        <f>IF(ISNUMBER(Regressions!E141),ROUND(Regressions!E141, 1), NA())</f>
        <v>99.6</v>
      </c>
      <c r="F131" s="351">
        <f>IF(ISNUMBER(Regressions!F141),ROUND(Regressions!F141, 1), NA())</f>
        <v>89.2</v>
      </c>
      <c r="G131" s="244" t="e">
        <f>IF(ISNUMBER(Regressions!G141),ROUND(Regressions!G141, 1), NA())</f>
        <v>#N/A</v>
      </c>
      <c r="H131" s="352" t="e">
        <f>IF(ISNUMBER(Regressions!H141),ROUND(Regressions!H141, 1), NA())</f>
        <v>#N/A</v>
      </c>
      <c r="I131" s="245">
        <f>IF(ISNUMBER(Regressions!I141),ROUND(Regressions!I141, 1), NA())</f>
        <v>10.8</v>
      </c>
      <c r="J131" s="353">
        <f>IF(ISNUMBER(Regressions!K141),ROUND(Regressions!K141, 1), NA())</f>
        <v>99.7</v>
      </c>
      <c r="K131" s="351" t="e">
        <f>IF(ISNUMBER(Regressions!L141),ROUND(Regressions!L141, 1), NA())</f>
        <v>#N/A</v>
      </c>
      <c r="L131" s="246">
        <f>IF(ISNUMBER(Regressions!M141),ROUND(Regressions!M141, 1), NA())</f>
        <v>48</v>
      </c>
      <c r="M131" s="352" t="e">
        <f>IF(ISNUMBER(Regressions!N141),ROUND(Regressions!N141, 1), NA())</f>
        <v>#N/A</v>
      </c>
      <c r="N131" s="245" t="e">
        <f>IF(ISNUMBER(Regressions!O141),ROUND(Regressions!O141, 1), NA())</f>
        <v>#N/A</v>
      </c>
      <c r="O131" s="353" t="e">
        <f>IF(ISNUMBER(Regressions!Q141),ROUND(Regressions!Q141, 1), NA())</f>
        <v>#N/A</v>
      </c>
      <c r="P131" s="351">
        <f>IF(ISNUMBER(Regressions!R141),ROUND(Regressions!R141, 1), NA())</f>
        <v>54.4</v>
      </c>
      <c r="Q131" s="223" t="e">
        <f>IF(ISNUMBER(Regressions!S141),ROUND(Regressions!S141, 1), NA())</f>
        <v>#N/A</v>
      </c>
      <c r="R131" s="352" t="e">
        <f>IF(ISNUMBER(Regressions!T141),ROUND(Regressions!T141, 1), NA())</f>
        <v>#N/A</v>
      </c>
      <c r="S131" s="245">
        <f>IF(ISNUMBER(Regressions!U141),ROUND(Regressions!U141, 1), NA())</f>
        <v>45.6</v>
      </c>
    </row>
    <row xmlns:x14ac="http://schemas.microsoft.com/office/spreadsheetml/2009/9/ac" r="132" x14ac:dyDescent="0.2">
      <c r="A132" s="348" t="str">
        <f>IF(ISBLANK(Regressions!A142), " ", Regressions!A142)</f>
        <v>Costa Rica</v>
      </c>
      <c r="B132" s="349">
        <f>IF(ISBLANK(Regressions!B142), " ", Regressions!B142)</f>
        <v>2004</v>
      </c>
      <c r="C132" s="354" t="str">
        <f>IF(ISBLANK(Regressions!C142), " ", Regressions!C142)</f>
        <v>Primary</v>
      </c>
      <c r="D132" s="350">
        <f>IF(ISBLANK(Regressions!D142), " ", Regressions!D142)</f>
        <v>491228</v>
      </c>
      <c r="E132" s="222">
        <f>IF(ISNUMBER(Regressions!E142),ROUND(Regressions!E142, 1), NA())</f>
        <v>99.6</v>
      </c>
      <c r="F132" s="351">
        <f>IF(ISNUMBER(Regressions!F142),ROUND(Regressions!F142, 1), NA())</f>
        <v>89.2</v>
      </c>
      <c r="G132" s="244" t="e">
        <f>IF(ISNUMBER(Regressions!G142),ROUND(Regressions!G142, 1), NA())</f>
        <v>#N/A</v>
      </c>
      <c r="H132" s="352" t="e">
        <f>IF(ISNUMBER(Regressions!H142),ROUND(Regressions!H142, 1), NA())</f>
        <v>#N/A</v>
      </c>
      <c r="I132" s="245">
        <f>IF(ISNUMBER(Regressions!I142),ROUND(Regressions!I142, 1), NA())</f>
        <v>10.8</v>
      </c>
      <c r="J132" s="353">
        <f>IF(ISNUMBER(Regressions!K142),ROUND(Regressions!K142, 1), NA())</f>
        <v>99.7</v>
      </c>
      <c r="K132" s="351" t="e">
        <f>IF(ISNUMBER(Regressions!L142),ROUND(Regressions!L142, 1), NA())</f>
        <v>#N/A</v>
      </c>
      <c r="L132" s="246">
        <f>IF(ISNUMBER(Regressions!M142),ROUND(Regressions!M142, 1), NA())</f>
        <v>49.8</v>
      </c>
      <c r="M132" s="352" t="e">
        <f>IF(ISNUMBER(Regressions!N142),ROUND(Regressions!N142, 1), NA())</f>
        <v>#N/A</v>
      </c>
      <c r="N132" s="245" t="e">
        <f>IF(ISNUMBER(Regressions!O142),ROUND(Regressions!O142, 1), NA())</f>
        <v>#N/A</v>
      </c>
      <c r="O132" s="353" t="e">
        <f>IF(ISNUMBER(Regressions!Q142),ROUND(Regressions!Q142, 1), NA())</f>
        <v>#N/A</v>
      </c>
      <c r="P132" s="351">
        <f>IF(ISNUMBER(Regressions!R142),ROUND(Regressions!R142, 1), NA())</f>
        <v>55.8</v>
      </c>
      <c r="Q132" s="223" t="e">
        <f>IF(ISNUMBER(Regressions!S142),ROUND(Regressions!S142, 1), NA())</f>
        <v>#N/A</v>
      </c>
      <c r="R132" s="352" t="e">
        <f>IF(ISNUMBER(Regressions!T142),ROUND(Regressions!T142, 1), NA())</f>
        <v>#N/A</v>
      </c>
      <c r="S132" s="245">
        <f>IF(ISNUMBER(Regressions!U142),ROUND(Regressions!U142, 1), NA())</f>
        <v>44.2</v>
      </c>
    </row>
    <row xmlns:x14ac="http://schemas.microsoft.com/office/spreadsheetml/2009/9/ac" r="133" x14ac:dyDescent="0.2">
      <c r="A133" s="348" t="str">
        <f>IF(ISBLANK(Regressions!A143), " ", Regressions!A143)</f>
        <v>Costa Rica</v>
      </c>
      <c r="B133" s="349">
        <f>IF(ISBLANK(Regressions!B143), " ", Regressions!B143)</f>
        <v>2005</v>
      </c>
      <c r="C133" s="354" t="str">
        <f>IF(ISBLANK(Regressions!C143), " ", Regressions!C143)</f>
        <v>Primary</v>
      </c>
      <c r="D133" s="350">
        <f>IF(ISBLANK(Regressions!D143), " ", Regressions!D143)</f>
        <v>485636</v>
      </c>
      <c r="E133" s="222">
        <f>IF(ISNUMBER(Regressions!E143),ROUND(Regressions!E143, 1), NA())</f>
        <v>99.6</v>
      </c>
      <c r="F133" s="351">
        <f>IF(ISNUMBER(Regressions!F143),ROUND(Regressions!F143, 1), NA())</f>
        <v>89.3</v>
      </c>
      <c r="G133" s="244" t="e">
        <f>IF(ISNUMBER(Regressions!G143),ROUND(Regressions!G143, 1), NA())</f>
        <v>#N/A</v>
      </c>
      <c r="H133" s="352" t="e">
        <f>IF(ISNUMBER(Regressions!H143),ROUND(Regressions!H143, 1), NA())</f>
        <v>#N/A</v>
      </c>
      <c r="I133" s="245">
        <f>IF(ISNUMBER(Regressions!I143),ROUND(Regressions!I143, 1), NA())</f>
        <v>10.7</v>
      </c>
      <c r="J133" s="353">
        <f>IF(ISNUMBER(Regressions!K143),ROUND(Regressions!K143, 1), NA())</f>
        <v>99.7</v>
      </c>
      <c r="K133" s="351" t="e">
        <f>IF(ISNUMBER(Regressions!L143),ROUND(Regressions!L143, 1), NA())</f>
        <v>#N/A</v>
      </c>
      <c r="L133" s="246">
        <f>IF(ISNUMBER(Regressions!M143),ROUND(Regressions!M143, 1), NA())</f>
        <v>51.5</v>
      </c>
      <c r="M133" s="352" t="e">
        <f>IF(ISNUMBER(Regressions!N143),ROUND(Regressions!N143, 1), NA())</f>
        <v>#N/A</v>
      </c>
      <c r="N133" s="245" t="e">
        <f>IF(ISNUMBER(Regressions!O143),ROUND(Regressions!O143, 1), NA())</f>
        <v>#N/A</v>
      </c>
      <c r="O133" s="353" t="e">
        <f>IF(ISNUMBER(Regressions!Q143),ROUND(Regressions!Q143, 1), NA())</f>
        <v>#N/A</v>
      </c>
      <c r="P133" s="351">
        <f>IF(ISNUMBER(Regressions!R143),ROUND(Regressions!R143, 1), NA())</f>
        <v>57.1</v>
      </c>
      <c r="Q133" s="223" t="e">
        <f>IF(ISNUMBER(Regressions!S143),ROUND(Regressions!S143, 1), NA())</f>
        <v>#N/A</v>
      </c>
      <c r="R133" s="352" t="e">
        <f>IF(ISNUMBER(Regressions!T143),ROUND(Regressions!T143, 1), NA())</f>
        <v>#N/A</v>
      </c>
      <c r="S133" s="245">
        <f>IF(ISNUMBER(Regressions!U143),ROUND(Regressions!U143, 1), NA())</f>
        <v>42.9</v>
      </c>
    </row>
    <row xmlns:x14ac="http://schemas.microsoft.com/office/spreadsheetml/2009/9/ac" r="134" x14ac:dyDescent="0.2">
      <c r="A134" s="348" t="str">
        <f>IF(ISBLANK(Regressions!A144), " ", Regressions!A144)</f>
        <v>Costa Rica</v>
      </c>
      <c r="B134" s="349">
        <f>IF(ISBLANK(Regressions!B144), " ", Regressions!B144)</f>
        <v>2006</v>
      </c>
      <c r="C134" s="354" t="str">
        <f>IF(ISBLANK(Regressions!C144), " ", Regressions!C144)</f>
        <v>Primary</v>
      </c>
      <c r="D134" s="350">
        <f>IF(ISBLANK(Regressions!D144), " ", Regressions!D144)</f>
        <v>483421</v>
      </c>
      <c r="E134" s="222">
        <f>IF(ISNUMBER(Regressions!E144),ROUND(Regressions!E144, 1), NA())</f>
        <v>99.6</v>
      </c>
      <c r="F134" s="351">
        <f>IF(ISNUMBER(Regressions!F144),ROUND(Regressions!F144, 1), NA())</f>
        <v>89.3</v>
      </c>
      <c r="G134" s="244" t="e">
        <f>IF(ISNUMBER(Regressions!G144),ROUND(Regressions!G144, 1), NA())</f>
        <v>#N/A</v>
      </c>
      <c r="H134" s="352" t="e">
        <f>IF(ISNUMBER(Regressions!H144),ROUND(Regressions!H144, 1), NA())</f>
        <v>#N/A</v>
      </c>
      <c r="I134" s="245">
        <f>IF(ISNUMBER(Regressions!I144),ROUND(Regressions!I144, 1), NA())</f>
        <v>10.7</v>
      </c>
      <c r="J134" s="353">
        <f>IF(ISNUMBER(Regressions!K144),ROUND(Regressions!K144, 1), NA())</f>
        <v>99.7</v>
      </c>
      <c r="K134" s="351" t="e">
        <f>IF(ISNUMBER(Regressions!L144),ROUND(Regressions!L144, 1), NA())</f>
        <v>#N/A</v>
      </c>
      <c r="L134" s="246">
        <f>IF(ISNUMBER(Regressions!M144),ROUND(Regressions!M144, 1), NA())</f>
        <v>53.3</v>
      </c>
      <c r="M134" s="352" t="e">
        <f>IF(ISNUMBER(Regressions!N144),ROUND(Regressions!N144, 1), NA())</f>
        <v>#N/A</v>
      </c>
      <c r="N134" s="245" t="e">
        <f>IF(ISNUMBER(Regressions!O144),ROUND(Regressions!O144, 1), NA())</f>
        <v>#N/A</v>
      </c>
      <c r="O134" s="353" t="e">
        <f>IF(ISNUMBER(Regressions!Q144),ROUND(Regressions!Q144, 1), NA())</f>
        <v>#N/A</v>
      </c>
      <c r="P134" s="351">
        <f>IF(ISNUMBER(Regressions!R144),ROUND(Regressions!R144, 1), NA())</f>
        <v>58.5</v>
      </c>
      <c r="Q134" s="223" t="e">
        <f>IF(ISNUMBER(Regressions!S144),ROUND(Regressions!S144, 1), NA())</f>
        <v>#N/A</v>
      </c>
      <c r="R134" s="352" t="e">
        <f>IF(ISNUMBER(Regressions!T144),ROUND(Regressions!T144, 1), NA())</f>
        <v>#N/A</v>
      </c>
      <c r="S134" s="245">
        <f>IF(ISNUMBER(Regressions!U144),ROUND(Regressions!U144, 1), NA())</f>
        <v>41.5</v>
      </c>
    </row>
    <row xmlns:x14ac="http://schemas.microsoft.com/office/spreadsheetml/2009/9/ac" r="135" x14ac:dyDescent="0.2">
      <c r="A135" s="348" t="str">
        <f>IF(ISBLANK(Regressions!A145), " ", Regressions!A145)</f>
        <v>Costa Rica</v>
      </c>
      <c r="B135" s="349">
        <f>IF(ISBLANK(Regressions!B145), " ", Regressions!B145)</f>
        <v>2007</v>
      </c>
      <c r="C135" s="354" t="str">
        <f>IF(ISBLANK(Regressions!C145), " ", Regressions!C145)</f>
        <v>Primary</v>
      </c>
      <c r="D135" s="350">
        <f>IF(ISBLANK(Regressions!D145), " ", Regressions!D145)</f>
        <v>479709</v>
      </c>
      <c r="E135" s="222">
        <f>IF(ISNUMBER(Regressions!E145),ROUND(Regressions!E145, 1), NA())</f>
        <v>99.6</v>
      </c>
      <c r="F135" s="351">
        <f>IF(ISNUMBER(Regressions!F145),ROUND(Regressions!F145, 1), NA())</f>
        <v>89.4</v>
      </c>
      <c r="G135" s="244" t="e">
        <f>IF(ISNUMBER(Regressions!G145),ROUND(Regressions!G145, 1), NA())</f>
        <v>#N/A</v>
      </c>
      <c r="H135" s="352" t="e">
        <f>IF(ISNUMBER(Regressions!H145),ROUND(Regressions!H145, 1), NA())</f>
        <v>#N/A</v>
      </c>
      <c r="I135" s="245">
        <f>IF(ISNUMBER(Regressions!I145),ROUND(Regressions!I145, 1), NA())</f>
        <v>10.6</v>
      </c>
      <c r="J135" s="353">
        <f>IF(ISNUMBER(Regressions!K145),ROUND(Regressions!K145, 1), NA())</f>
        <v>99.7</v>
      </c>
      <c r="K135" s="351" t="e">
        <f>IF(ISNUMBER(Regressions!L145),ROUND(Regressions!L145, 1), NA())</f>
        <v>#N/A</v>
      </c>
      <c r="L135" s="246">
        <f>IF(ISNUMBER(Regressions!M145),ROUND(Regressions!M145, 1), NA())</f>
        <v>55.1</v>
      </c>
      <c r="M135" s="352" t="e">
        <f>IF(ISNUMBER(Regressions!N145),ROUND(Regressions!N145, 1), NA())</f>
        <v>#N/A</v>
      </c>
      <c r="N135" s="245" t="e">
        <f>IF(ISNUMBER(Regressions!O145),ROUND(Regressions!O145, 1), NA())</f>
        <v>#N/A</v>
      </c>
      <c r="O135" s="353" t="e">
        <f>IF(ISNUMBER(Regressions!Q145),ROUND(Regressions!Q145, 1), NA())</f>
        <v>#N/A</v>
      </c>
      <c r="P135" s="351">
        <f>IF(ISNUMBER(Regressions!R145),ROUND(Regressions!R145, 1), NA())</f>
        <v>59.8</v>
      </c>
      <c r="Q135" s="223" t="e">
        <f>IF(ISNUMBER(Regressions!S145),ROUND(Regressions!S145, 1), NA())</f>
        <v>#N/A</v>
      </c>
      <c r="R135" s="352" t="e">
        <f>IF(ISNUMBER(Regressions!T145),ROUND(Regressions!T145, 1), NA())</f>
        <v>#N/A</v>
      </c>
      <c r="S135" s="245">
        <f>IF(ISNUMBER(Regressions!U145),ROUND(Regressions!U145, 1), NA())</f>
        <v>40.200000000000003</v>
      </c>
    </row>
    <row xmlns:x14ac="http://schemas.microsoft.com/office/spreadsheetml/2009/9/ac" r="136" x14ac:dyDescent="0.2">
      <c r="A136" s="348" t="str">
        <f>IF(ISBLANK(Regressions!A146), " ", Regressions!A146)</f>
        <v>Costa Rica</v>
      </c>
      <c r="B136" s="349">
        <f>IF(ISBLANK(Regressions!B146), " ", Regressions!B146)</f>
        <v>2008</v>
      </c>
      <c r="C136" s="354" t="str">
        <f>IF(ISBLANK(Regressions!C146), " ", Regressions!C146)</f>
        <v>Primary</v>
      </c>
      <c r="D136" s="350">
        <f>IF(ISBLANK(Regressions!D146), " ", Regressions!D146)</f>
        <v>473306</v>
      </c>
      <c r="E136" s="222">
        <f>IF(ISNUMBER(Regressions!E146),ROUND(Regressions!E146, 1), NA())</f>
        <v>99.6</v>
      </c>
      <c r="F136" s="351">
        <f>IF(ISNUMBER(Regressions!F146),ROUND(Regressions!F146, 1), NA())</f>
        <v>89.4</v>
      </c>
      <c r="G136" s="244" t="e">
        <f>IF(ISNUMBER(Regressions!G146),ROUND(Regressions!G146, 1), NA())</f>
        <v>#N/A</v>
      </c>
      <c r="H136" s="352" t="e">
        <f>IF(ISNUMBER(Regressions!H146),ROUND(Regressions!H146, 1), NA())</f>
        <v>#N/A</v>
      </c>
      <c r="I136" s="245">
        <f>IF(ISNUMBER(Regressions!I146),ROUND(Regressions!I146, 1), NA())</f>
        <v>10.6</v>
      </c>
      <c r="J136" s="353">
        <f>IF(ISNUMBER(Regressions!K146),ROUND(Regressions!K146, 1), NA())</f>
        <v>99.7</v>
      </c>
      <c r="K136" s="351">
        <f>IF(ISNUMBER(Regressions!L146),ROUND(Regressions!L146, 1), NA())</f>
        <v>97</v>
      </c>
      <c r="L136" s="246">
        <f>IF(ISNUMBER(Regressions!M146),ROUND(Regressions!M146, 1), NA())</f>
        <v>56.9</v>
      </c>
      <c r="M136" s="352">
        <f>IF(ISNUMBER(Regressions!N146),ROUND(Regressions!N146, 1), NA())</f>
        <v>40.1</v>
      </c>
      <c r="N136" s="245">
        <f>IF(ISNUMBER(Regressions!O146),ROUND(Regressions!O146, 1), NA())</f>
        <v>3</v>
      </c>
      <c r="O136" s="353">
        <f>IF(ISNUMBER(Regressions!Q146),ROUND(Regressions!Q146, 1), NA())</f>
        <v>74.599999999999994</v>
      </c>
      <c r="P136" s="351">
        <f>IF(ISNUMBER(Regressions!R146),ROUND(Regressions!R146, 1), NA())</f>
        <v>61.2</v>
      </c>
      <c r="Q136" s="223" t="e">
        <f>IF(ISNUMBER(Regressions!S146),ROUND(Regressions!S146, 1), NA())</f>
        <v>#N/A</v>
      </c>
      <c r="R136" s="352" t="e">
        <f>IF(ISNUMBER(Regressions!T146),ROUND(Regressions!T146, 1), NA())</f>
        <v>#N/A</v>
      </c>
      <c r="S136" s="245">
        <f>IF(ISNUMBER(Regressions!U146),ROUND(Regressions!U146, 1), NA())</f>
        <v>38.799999999999997</v>
      </c>
    </row>
    <row xmlns:x14ac="http://schemas.microsoft.com/office/spreadsheetml/2009/9/ac" r="137" x14ac:dyDescent="0.2">
      <c r="A137" s="348" t="str">
        <f>IF(ISBLANK(Regressions!A147), " ", Regressions!A147)</f>
        <v>Costa Rica</v>
      </c>
      <c r="B137" s="349">
        <f>IF(ISBLANK(Regressions!B147), " ", Regressions!B147)</f>
        <v>2009</v>
      </c>
      <c r="C137" s="354" t="str">
        <f>IF(ISBLANK(Regressions!C147), " ", Regressions!C147)</f>
        <v>Primary</v>
      </c>
      <c r="D137" s="350">
        <f>IF(ISBLANK(Regressions!D147), " ", Regressions!D147)</f>
        <v>463967</v>
      </c>
      <c r="E137" s="222">
        <f>IF(ISNUMBER(Regressions!E147),ROUND(Regressions!E147, 1), NA())</f>
        <v>99.6</v>
      </c>
      <c r="F137" s="351">
        <f>IF(ISNUMBER(Regressions!F147),ROUND(Regressions!F147, 1), NA())</f>
        <v>89.5</v>
      </c>
      <c r="G137" s="244" t="e">
        <f>IF(ISNUMBER(Regressions!G147),ROUND(Regressions!G147, 1), NA())</f>
        <v>#N/A</v>
      </c>
      <c r="H137" s="352" t="e">
        <f>IF(ISNUMBER(Regressions!H147),ROUND(Regressions!H147, 1), NA())</f>
        <v>#N/A</v>
      </c>
      <c r="I137" s="245">
        <f>IF(ISNUMBER(Regressions!I147),ROUND(Regressions!I147, 1), NA())</f>
        <v>10.5</v>
      </c>
      <c r="J137" s="353">
        <f>IF(ISNUMBER(Regressions!K147),ROUND(Regressions!K147, 1), NA())</f>
        <v>99.7</v>
      </c>
      <c r="K137" s="351">
        <f>IF(ISNUMBER(Regressions!L147),ROUND(Regressions!L147, 1), NA())</f>
        <v>97</v>
      </c>
      <c r="L137" s="246">
        <f>IF(ISNUMBER(Regressions!M147),ROUND(Regressions!M147, 1), NA())</f>
        <v>58.7</v>
      </c>
      <c r="M137" s="352">
        <f>IF(ISNUMBER(Regressions!N147),ROUND(Regressions!N147, 1), NA())</f>
        <v>38.299999999999997</v>
      </c>
      <c r="N137" s="245">
        <f>IF(ISNUMBER(Regressions!O147),ROUND(Regressions!O147, 1), NA())</f>
        <v>3</v>
      </c>
      <c r="O137" s="353">
        <f>IF(ISNUMBER(Regressions!Q147),ROUND(Regressions!Q147, 1), NA())</f>
        <v>74.599999999999994</v>
      </c>
      <c r="P137" s="351">
        <f>IF(ISNUMBER(Regressions!R147),ROUND(Regressions!R147, 1), NA())</f>
        <v>62.5</v>
      </c>
      <c r="Q137" s="223" t="e">
        <f>IF(ISNUMBER(Regressions!S147),ROUND(Regressions!S147, 1), NA())</f>
        <v>#N/A</v>
      </c>
      <c r="R137" s="352" t="e">
        <f>IF(ISNUMBER(Regressions!T147),ROUND(Regressions!T147, 1), NA())</f>
        <v>#N/A</v>
      </c>
      <c r="S137" s="245">
        <f>IF(ISNUMBER(Regressions!U147),ROUND(Regressions!U147, 1), NA())</f>
        <v>37.5</v>
      </c>
    </row>
    <row xmlns:x14ac="http://schemas.microsoft.com/office/spreadsheetml/2009/9/ac" r="138" x14ac:dyDescent="0.2">
      <c r="A138" s="348" t="str">
        <f>IF(ISBLANK(Regressions!A148), " ", Regressions!A148)</f>
        <v>Costa Rica</v>
      </c>
      <c r="B138" s="349">
        <f>IF(ISBLANK(Regressions!B148), " ", Regressions!B148)</f>
        <v>2010</v>
      </c>
      <c r="C138" s="354" t="str">
        <f>IF(ISBLANK(Regressions!C148), " ", Regressions!C148)</f>
        <v>Primary</v>
      </c>
      <c r="D138" s="350">
        <f>IF(ISBLANK(Regressions!D148), " ", Regressions!D148)</f>
        <v>459012</v>
      </c>
      <c r="E138" s="222">
        <f>IF(ISNUMBER(Regressions!E148),ROUND(Regressions!E148, 1), NA())</f>
        <v>99.6</v>
      </c>
      <c r="F138" s="351">
        <f>IF(ISNUMBER(Regressions!F148),ROUND(Regressions!F148, 1), NA())</f>
        <v>89.5</v>
      </c>
      <c r="G138" s="244">
        <f>IF(ISNUMBER(Regressions!G148),ROUND(Regressions!G148, 1), NA())</f>
        <v>86</v>
      </c>
      <c r="H138" s="352">
        <f>IF(ISNUMBER(Regressions!H148),ROUND(Regressions!H148, 1), NA())</f>
        <v>3.5</v>
      </c>
      <c r="I138" s="245">
        <f>IF(ISNUMBER(Regressions!I148),ROUND(Regressions!I148, 1), NA())</f>
        <v>10.5</v>
      </c>
      <c r="J138" s="353">
        <f>IF(ISNUMBER(Regressions!K148),ROUND(Regressions!K148, 1), NA())</f>
        <v>99.7</v>
      </c>
      <c r="K138" s="351">
        <f>IF(ISNUMBER(Regressions!L148),ROUND(Regressions!L148, 1), NA())</f>
        <v>97</v>
      </c>
      <c r="L138" s="246">
        <f>IF(ISNUMBER(Regressions!M148),ROUND(Regressions!M148, 1), NA())</f>
        <v>60.5</v>
      </c>
      <c r="M138" s="352">
        <f>IF(ISNUMBER(Regressions!N148),ROUND(Regressions!N148, 1), NA())</f>
        <v>36.5</v>
      </c>
      <c r="N138" s="245">
        <f>IF(ISNUMBER(Regressions!O148),ROUND(Regressions!O148, 1), NA())</f>
        <v>3</v>
      </c>
      <c r="O138" s="353">
        <f>IF(ISNUMBER(Regressions!Q148),ROUND(Regressions!Q148, 1), NA())</f>
        <v>74.599999999999994</v>
      </c>
      <c r="P138" s="351">
        <f>IF(ISNUMBER(Regressions!R148),ROUND(Regressions!R148, 1), NA())</f>
        <v>63.9</v>
      </c>
      <c r="Q138" s="223">
        <f>IF(ISNUMBER(Regressions!S148),ROUND(Regressions!S148, 1), NA())</f>
        <v>63.9</v>
      </c>
      <c r="R138" s="352">
        <f>IF(ISNUMBER(Regressions!T148),ROUND(Regressions!T148, 1), NA())</f>
        <v>0</v>
      </c>
      <c r="S138" s="245">
        <f>IF(ISNUMBER(Regressions!U148),ROUND(Regressions!U148, 1), NA())</f>
        <v>36.1</v>
      </c>
    </row>
    <row xmlns:x14ac="http://schemas.microsoft.com/office/spreadsheetml/2009/9/ac" r="139" x14ac:dyDescent="0.2">
      <c r="A139" s="348" t="str">
        <f>IF(ISBLANK(Regressions!A149), " ", Regressions!A149)</f>
        <v>Costa Rica</v>
      </c>
      <c r="B139" s="349">
        <f>IF(ISBLANK(Regressions!B149), " ", Regressions!B149)</f>
        <v>2011</v>
      </c>
      <c r="C139" s="354" t="str">
        <f>IF(ISBLANK(Regressions!C149), " ", Regressions!C149)</f>
        <v>Primary</v>
      </c>
      <c r="D139" s="350">
        <f>IF(ISBLANK(Regressions!D149), " ", Regressions!D149)</f>
        <v>452998</v>
      </c>
      <c r="E139" s="222">
        <f>IF(ISNUMBER(Regressions!E149),ROUND(Regressions!E149, 1), NA())</f>
        <v>99.6</v>
      </c>
      <c r="F139" s="351">
        <f>IF(ISNUMBER(Regressions!F149),ROUND(Regressions!F149, 1), NA())</f>
        <v>89.6</v>
      </c>
      <c r="G139" s="244">
        <f>IF(ISNUMBER(Regressions!G149),ROUND(Regressions!G149, 1), NA())</f>
        <v>86</v>
      </c>
      <c r="H139" s="352">
        <f>IF(ISNUMBER(Regressions!H149),ROUND(Regressions!H149, 1), NA())</f>
        <v>3.6</v>
      </c>
      <c r="I139" s="245">
        <f>IF(ISNUMBER(Regressions!I149),ROUND(Regressions!I149, 1), NA())</f>
        <v>10.4</v>
      </c>
      <c r="J139" s="353">
        <f>IF(ISNUMBER(Regressions!K149),ROUND(Regressions!K149, 1), NA())</f>
        <v>99.7</v>
      </c>
      <c r="K139" s="351">
        <f>IF(ISNUMBER(Regressions!L149),ROUND(Regressions!L149, 1), NA())</f>
        <v>97</v>
      </c>
      <c r="L139" s="246">
        <f>IF(ISNUMBER(Regressions!M149),ROUND(Regressions!M149, 1), NA())</f>
        <v>62.2</v>
      </c>
      <c r="M139" s="352">
        <f>IF(ISNUMBER(Regressions!N149),ROUND(Regressions!N149, 1), NA())</f>
        <v>34.700000000000003</v>
      </c>
      <c r="N139" s="245">
        <f>IF(ISNUMBER(Regressions!O149),ROUND(Regressions!O149, 1), NA())</f>
        <v>3</v>
      </c>
      <c r="O139" s="353">
        <f>IF(ISNUMBER(Regressions!Q149),ROUND(Regressions!Q149, 1), NA())</f>
        <v>74.599999999999994</v>
      </c>
      <c r="P139" s="351">
        <f>IF(ISNUMBER(Regressions!R149),ROUND(Regressions!R149, 1), NA())</f>
        <v>65.3</v>
      </c>
      <c r="Q139" s="223">
        <f>IF(ISNUMBER(Regressions!S149),ROUND(Regressions!S149, 1), NA())</f>
        <v>65.3</v>
      </c>
      <c r="R139" s="352">
        <f>IF(ISNUMBER(Regressions!T149),ROUND(Regressions!T149, 1), NA())</f>
        <v>0</v>
      </c>
      <c r="S139" s="245">
        <f>IF(ISNUMBER(Regressions!U149),ROUND(Regressions!U149, 1), NA())</f>
        <v>34.700000000000003</v>
      </c>
    </row>
    <row xmlns:x14ac="http://schemas.microsoft.com/office/spreadsheetml/2009/9/ac" r="140" x14ac:dyDescent="0.2">
      <c r="A140" s="348" t="str">
        <f>IF(ISBLANK(Regressions!A150), " ", Regressions!A150)</f>
        <v>Costa Rica</v>
      </c>
      <c r="B140" s="349">
        <f>IF(ISBLANK(Regressions!B150), " ", Regressions!B150)</f>
        <v>2012</v>
      </c>
      <c r="C140" s="354" t="str">
        <f>IF(ISBLANK(Regressions!C150), " ", Regressions!C150)</f>
        <v>Primary</v>
      </c>
      <c r="D140" s="350">
        <f>IF(ISBLANK(Regressions!D150), " ", Regressions!D150)</f>
        <v>445138</v>
      </c>
      <c r="E140" s="222">
        <f>IF(ISNUMBER(Regressions!E150),ROUND(Regressions!E150, 1), NA())</f>
        <v>99.6</v>
      </c>
      <c r="F140" s="351">
        <f>IF(ISNUMBER(Regressions!F150),ROUND(Regressions!F150, 1), NA())</f>
        <v>89.6</v>
      </c>
      <c r="G140" s="244">
        <f>IF(ISNUMBER(Regressions!G150),ROUND(Regressions!G150, 1), NA())</f>
        <v>86</v>
      </c>
      <c r="H140" s="352">
        <f>IF(ISNUMBER(Regressions!H150),ROUND(Regressions!H150, 1), NA())</f>
        <v>3.6</v>
      </c>
      <c r="I140" s="245">
        <f>IF(ISNUMBER(Regressions!I150),ROUND(Regressions!I150, 1), NA())</f>
        <v>10.4</v>
      </c>
      <c r="J140" s="353">
        <f>IF(ISNUMBER(Regressions!K150),ROUND(Regressions!K150, 1), NA())</f>
        <v>99.7</v>
      </c>
      <c r="K140" s="351">
        <f>IF(ISNUMBER(Regressions!L150),ROUND(Regressions!L150, 1), NA())</f>
        <v>97</v>
      </c>
      <c r="L140" s="246">
        <f>IF(ISNUMBER(Regressions!M150),ROUND(Regressions!M150, 1), NA())</f>
        <v>64</v>
      </c>
      <c r="M140" s="352">
        <f>IF(ISNUMBER(Regressions!N150),ROUND(Regressions!N150, 1), NA())</f>
        <v>32.9</v>
      </c>
      <c r="N140" s="245">
        <f>IF(ISNUMBER(Regressions!O150),ROUND(Regressions!O150, 1), NA())</f>
        <v>3</v>
      </c>
      <c r="O140" s="353">
        <f>IF(ISNUMBER(Regressions!Q150),ROUND(Regressions!Q150, 1), NA())</f>
        <v>74.599999999999994</v>
      </c>
      <c r="P140" s="351">
        <f>IF(ISNUMBER(Regressions!R150),ROUND(Regressions!R150, 1), NA())</f>
        <v>66.599999999999994</v>
      </c>
      <c r="Q140" s="223">
        <f>IF(ISNUMBER(Regressions!S150),ROUND(Regressions!S150, 1), NA())</f>
        <v>66.599999999999994</v>
      </c>
      <c r="R140" s="352">
        <f>IF(ISNUMBER(Regressions!T150),ROUND(Regressions!T150, 1), NA())</f>
        <v>0</v>
      </c>
      <c r="S140" s="245">
        <f>IF(ISNUMBER(Regressions!U150),ROUND(Regressions!U150, 1), NA())</f>
        <v>33.4</v>
      </c>
    </row>
    <row xmlns:x14ac="http://schemas.microsoft.com/office/spreadsheetml/2009/9/ac" r="141" x14ac:dyDescent="0.2">
      <c r="A141" s="348" t="str">
        <f>IF(ISBLANK(Regressions!A151), " ", Regressions!A151)</f>
        <v>Costa Rica</v>
      </c>
      <c r="B141" s="349">
        <f>IF(ISBLANK(Regressions!B151), " ", Regressions!B151)</f>
        <v>2013</v>
      </c>
      <c r="C141" s="354" t="str">
        <f>IF(ISBLANK(Regressions!C151), " ", Regressions!C151)</f>
        <v>Primary</v>
      </c>
      <c r="D141" s="350">
        <f>IF(ISBLANK(Regressions!D151), " ", Regressions!D151)</f>
        <v>438862</v>
      </c>
      <c r="E141" s="222">
        <f>IF(ISNUMBER(Regressions!E151),ROUND(Regressions!E151, 1), NA())</f>
        <v>99.6</v>
      </c>
      <c r="F141" s="351">
        <f>IF(ISNUMBER(Regressions!F151),ROUND(Regressions!F151, 1), NA())</f>
        <v>89.7</v>
      </c>
      <c r="G141" s="244">
        <f>IF(ISNUMBER(Regressions!G151),ROUND(Regressions!G151, 1), NA())</f>
        <v>86</v>
      </c>
      <c r="H141" s="352">
        <f>IF(ISNUMBER(Regressions!H151),ROUND(Regressions!H151, 1), NA())</f>
        <v>3.7</v>
      </c>
      <c r="I141" s="245">
        <f>IF(ISNUMBER(Regressions!I151),ROUND(Regressions!I151, 1), NA())</f>
        <v>10.3</v>
      </c>
      <c r="J141" s="353">
        <f>IF(ISNUMBER(Regressions!K151),ROUND(Regressions!K151, 1), NA())</f>
        <v>99.7</v>
      </c>
      <c r="K141" s="351">
        <f>IF(ISNUMBER(Regressions!L151),ROUND(Regressions!L151, 1), NA())</f>
        <v>96.9</v>
      </c>
      <c r="L141" s="246">
        <f>IF(ISNUMBER(Regressions!M151),ROUND(Regressions!M151, 1), NA())</f>
        <v>65.8</v>
      </c>
      <c r="M141" s="352">
        <f>IF(ISNUMBER(Regressions!N151),ROUND(Regressions!N151, 1), NA())</f>
        <v>31.1</v>
      </c>
      <c r="N141" s="245">
        <f>IF(ISNUMBER(Regressions!O151),ROUND(Regressions!O151, 1), NA())</f>
        <v>3.1</v>
      </c>
      <c r="O141" s="353">
        <f>IF(ISNUMBER(Regressions!Q151),ROUND(Regressions!Q151, 1), NA())</f>
        <v>75.8</v>
      </c>
      <c r="P141" s="351">
        <f>IF(ISNUMBER(Regressions!R151),ROUND(Regressions!R151, 1), NA())</f>
        <v>68</v>
      </c>
      <c r="Q141" s="223">
        <f>IF(ISNUMBER(Regressions!S151),ROUND(Regressions!S151, 1), NA())</f>
        <v>68</v>
      </c>
      <c r="R141" s="352">
        <f>IF(ISNUMBER(Regressions!T151),ROUND(Regressions!T151, 1), NA())</f>
        <v>0</v>
      </c>
      <c r="S141" s="245">
        <f>IF(ISNUMBER(Regressions!U151),ROUND(Regressions!U151, 1), NA())</f>
        <v>32</v>
      </c>
    </row>
    <row xmlns:x14ac="http://schemas.microsoft.com/office/spreadsheetml/2009/9/ac" r="142" x14ac:dyDescent="0.2">
      <c r="A142" s="348" t="str">
        <f>IF(ISBLANK(Regressions!A152), " ", Regressions!A152)</f>
        <v>Costa Rica</v>
      </c>
      <c r="B142" s="349">
        <f>IF(ISBLANK(Regressions!B152), " ", Regressions!B152)</f>
        <v>2014</v>
      </c>
      <c r="C142" s="354" t="str">
        <f>IF(ISBLANK(Regressions!C152), " ", Regressions!C152)</f>
        <v>Primary</v>
      </c>
      <c r="D142" s="350">
        <f>IF(ISBLANK(Regressions!D152), " ", Regressions!D152)</f>
        <v>438413</v>
      </c>
      <c r="E142" s="222">
        <f>IF(ISNUMBER(Regressions!E152),ROUND(Regressions!E152, 1), NA())</f>
        <v>99.7</v>
      </c>
      <c r="F142" s="351">
        <f>IF(ISNUMBER(Regressions!F152),ROUND(Regressions!F152, 1), NA())</f>
        <v>89.8</v>
      </c>
      <c r="G142" s="244">
        <f>IF(ISNUMBER(Regressions!G152),ROUND(Regressions!G152, 1), NA())</f>
        <v>86</v>
      </c>
      <c r="H142" s="352">
        <f>IF(ISNUMBER(Regressions!H152),ROUND(Regressions!H152, 1), NA())</f>
        <v>3.7</v>
      </c>
      <c r="I142" s="245">
        <f>IF(ISNUMBER(Regressions!I152),ROUND(Regressions!I152, 1), NA())</f>
        <v>10.199999999999999</v>
      </c>
      <c r="J142" s="353">
        <f>IF(ISNUMBER(Regressions!K152),ROUND(Regressions!K152, 1), NA())</f>
        <v>99.8</v>
      </c>
      <c r="K142" s="351">
        <f>IF(ISNUMBER(Regressions!L152),ROUND(Regressions!L152, 1), NA())</f>
        <v>96.9</v>
      </c>
      <c r="L142" s="246">
        <f>IF(ISNUMBER(Regressions!M152),ROUND(Regressions!M152, 1), NA())</f>
        <v>67.599999999999994</v>
      </c>
      <c r="M142" s="352">
        <f>IF(ISNUMBER(Regressions!N152),ROUND(Regressions!N152, 1), NA())</f>
        <v>29.3</v>
      </c>
      <c r="N142" s="245">
        <f>IF(ISNUMBER(Regressions!O152),ROUND(Regressions!O152, 1), NA())</f>
        <v>3.1</v>
      </c>
      <c r="O142" s="353">
        <f>IF(ISNUMBER(Regressions!Q152),ROUND(Regressions!Q152, 1), NA())</f>
        <v>77</v>
      </c>
      <c r="P142" s="351">
        <f>IF(ISNUMBER(Regressions!R152),ROUND(Regressions!R152, 1), NA())</f>
        <v>69.3</v>
      </c>
      <c r="Q142" s="223">
        <f>IF(ISNUMBER(Regressions!S152),ROUND(Regressions!S152, 1), NA())</f>
        <v>69.3</v>
      </c>
      <c r="R142" s="352">
        <f>IF(ISNUMBER(Regressions!T152),ROUND(Regressions!T152, 1), NA())</f>
        <v>0</v>
      </c>
      <c r="S142" s="245">
        <f>IF(ISNUMBER(Regressions!U152),ROUND(Regressions!U152, 1), NA())</f>
        <v>30.7</v>
      </c>
    </row>
    <row xmlns:x14ac="http://schemas.microsoft.com/office/spreadsheetml/2009/9/ac" r="143" x14ac:dyDescent="0.2">
      <c r="A143" s="348" t="str">
        <f>IF(ISBLANK(Regressions!A153), " ", Regressions!A153)</f>
        <v>Costa Rica</v>
      </c>
      <c r="B143" s="349">
        <f>IF(ISBLANK(Regressions!B153), " ", Regressions!B153)</f>
        <v>2015</v>
      </c>
      <c r="C143" s="354" t="str">
        <f>IF(ISBLANK(Regressions!C153), " ", Regressions!C153)</f>
        <v>Primary</v>
      </c>
      <c r="D143" s="350">
        <f>IF(ISBLANK(Regressions!D153), " ", Regressions!D153)</f>
        <v>443587</v>
      </c>
      <c r="E143" s="222">
        <f>IF(ISNUMBER(Regressions!E153),ROUND(Regressions!E153, 1), NA())</f>
        <v>99.7</v>
      </c>
      <c r="F143" s="351">
        <f>IF(ISNUMBER(Regressions!F153),ROUND(Regressions!F153, 1), NA())</f>
        <v>89.8</v>
      </c>
      <c r="G143" s="244">
        <f>IF(ISNUMBER(Regressions!G153),ROUND(Regressions!G153, 1), NA())</f>
        <v>86</v>
      </c>
      <c r="H143" s="352">
        <f>IF(ISNUMBER(Regressions!H153),ROUND(Regressions!H153, 1), NA())</f>
        <v>3.8</v>
      </c>
      <c r="I143" s="245">
        <f>IF(ISNUMBER(Regressions!I153),ROUND(Regressions!I153, 1), NA())</f>
        <v>10.199999999999999</v>
      </c>
      <c r="J143" s="353">
        <f>IF(ISNUMBER(Regressions!K153),ROUND(Regressions!K153, 1), NA())</f>
        <v>99.8</v>
      </c>
      <c r="K143" s="351">
        <f>IF(ISNUMBER(Regressions!L153),ROUND(Regressions!L153, 1), NA())</f>
        <v>96.9</v>
      </c>
      <c r="L143" s="246">
        <f>IF(ISNUMBER(Regressions!M153),ROUND(Regressions!M153, 1), NA())</f>
        <v>69.400000000000006</v>
      </c>
      <c r="M143" s="352">
        <f>IF(ISNUMBER(Regressions!N153),ROUND(Regressions!N153, 1), NA())</f>
        <v>27.5</v>
      </c>
      <c r="N143" s="245">
        <f>IF(ISNUMBER(Regressions!O153),ROUND(Regressions!O153, 1), NA())</f>
        <v>3.1</v>
      </c>
      <c r="O143" s="353">
        <f>IF(ISNUMBER(Regressions!Q153),ROUND(Regressions!Q153, 1), NA())</f>
        <v>78.099999999999994</v>
      </c>
      <c r="P143" s="351">
        <f>IF(ISNUMBER(Regressions!R153),ROUND(Regressions!R153, 1), NA())</f>
        <v>70.7</v>
      </c>
      <c r="Q143" s="223">
        <f>IF(ISNUMBER(Regressions!S153),ROUND(Regressions!S153, 1), NA())</f>
        <v>70.7</v>
      </c>
      <c r="R143" s="352">
        <f>IF(ISNUMBER(Regressions!T153),ROUND(Regressions!T153, 1), NA())</f>
        <v>0</v>
      </c>
      <c r="S143" s="245">
        <f>IF(ISNUMBER(Regressions!U153),ROUND(Regressions!U153, 1), NA())</f>
        <v>29.3</v>
      </c>
    </row>
    <row xmlns:x14ac="http://schemas.microsoft.com/office/spreadsheetml/2009/9/ac" r="144" x14ac:dyDescent="0.2">
      <c r="A144" s="348" t="str">
        <f>IF(ISBLANK(Regressions!A154), " ", Regressions!A154)</f>
        <v>Costa Rica</v>
      </c>
      <c r="B144" s="349">
        <f>IF(ISBLANK(Regressions!B154), " ", Regressions!B154)</f>
        <v>2016</v>
      </c>
      <c r="C144" s="354" t="str">
        <f>IF(ISBLANK(Regressions!C154), " ", Regressions!C154)</f>
        <v>Primary</v>
      </c>
      <c r="D144" s="350">
        <f>IF(ISBLANK(Regressions!D154), " ", Regressions!D154)</f>
        <v>444519</v>
      </c>
      <c r="E144" s="222">
        <f>IF(ISNUMBER(Regressions!E154),ROUND(Regressions!E154, 1), NA())</f>
        <v>99.7</v>
      </c>
      <c r="F144" s="351">
        <f>IF(ISNUMBER(Regressions!F154),ROUND(Regressions!F154, 1), NA())</f>
        <v>89.9</v>
      </c>
      <c r="G144" s="244">
        <f>IF(ISNUMBER(Regressions!G154),ROUND(Regressions!G154, 1), NA())</f>
        <v>86</v>
      </c>
      <c r="H144" s="352">
        <f>IF(ISNUMBER(Regressions!H154),ROUND(Regressions!H154, 1), NA())</f>
        <v>3.8</v>
      </c>
      <c r="I144" s="245">
        <f>IF(ISNUMBER(Regressions!I154),ROUND(Regressions!I154, 1), NA())</f>
        <v>10.1</v>
      </c>
      <c r="J144" s="353">
        <f>IF(ISNUMBER(Regressions!K154),ROUND(Regressions!K154, 1), NA())</f>
        <v>99.8</v>
      </c>
      <c r="K144" s="351">
        <f>IF(ISNUMBER(Regressions!L154),ROUND(Regressions!L154, 1), NA())</f>
        <v>96.9</v>
      </c>
      <c r="L144" s="246">
        <f>IF(ISNUMBER(Regressions!M154),ROUND(Regressions!M154, 1), NA())</f>
        <v>71.2</v>
      </c>
      <c r="M144" s="352">
        <f>IF(ISNUMBER(Regressions!N154),ROUND(Regressions!N154, 1), NA())</f>
        <v>25.7</v>
      </c>
      <c r="N144" s="245">
        <f>IF(ISNUMBER(Regressions!O154),ROUND(Regressions!O154, 1), NA())</f>
        <v>3.1</v>
      </c>
      <c r="O144" s="353">
        <f>IF(ISNUMBER(Regressions!Q154),ROUND(Regressions!Q154, 1), NA())</f>
        <v>79.3</v>
      </c>
      <c r="P144" s="351">
        <f>IF(ISNUMBER(Regressions!R154),ROUND(Regressions!R154, 1), NA())</f>
        <v>72</v>
      </c>
      <c r="Q144" s="223">
        <f>IF(ISNUMBER(Regressions!S154),ROUND(Regressions!S154, 1), NA())</f>
        <v>72</v>
      </c>
      <c r="R144" s="352">
        <f>IF(ISNUMBER(Regressions!T154),ROUND(Regressions!T154, 1), NA())</f>
        <v>0</v>
      </c>
      <c r="S144" s="245">
        <f>IF(ISNUMBER(Regressions!U154),ROUND(Regressions!U154, 1), NA())</f>
        <v>28</v>
      </c>
    </row>
    <row xmlns:x14ac="http://schemas.microsoft.com/office/spreadsheetml/2009/9/ac" r="145" x14ac:dyDescent="0.2">
      <c r="A145" s="348" t="str">
        <f>IF(ISBLANK(Regressions!A155), " ", Regressions!A155)</f>
        <v>Costa Rica</v>
      </c>
      <c r="B145" s="349">
        <f>IF(ISBLANK(Regressions!B155), " ", Regressions!B155)</f>
        <v>2017</v>
      </c>
      <c r="C145" s="354" t="str">
        <f>IF(ISBLANK(Regressions!C155), " ", Regressions!C155)</f>
        <v>Primary</v>
      </c>
      <c r="D145" s="350">
        <f>IF(ISBLANK(Regressions!D155), " ", Regressions!D155)</f>
        <v>443157</v>
      </c>
      <c r="E145" s="222">
        <f>IF(ISNUMBER(Regressions!E155),ROUND(Regressions!E155, 1), NA())</f>
        <v>99.8</v>
      </c>
      <c r="F145" s="351">
        <f>IF(ISNUMBER(Regressions!F155),ROUND(Regressions!F155, 1), NA())</f>
        <v>89.9</v>
      </c>
      <c r="G145" s="244">
        <f>IF(ISNUMBER(Regressions!G155),ROUND(Regressions!G155, 1), NA())</f>
        <v>86</v>
      </c>
      <c r="H145" s="352">
        <f>IF(ISNUMBER(Regressions!H155),ROUND(Regressions!H155, 1), NA())</f>
        <v>3.9</v>
      </c>
      <c r="I145" s="245">
        <f>IF(ISNUMBER(Regressions!I155),ROUND(Regressions!I155, 1), NA())</f>
        <v>10.1</v>
      </c>
      <c r="J145" s="353">
        <f>IF(ISNUMBER(Regressions!K155),ROUND(Regressions!K155, 1), NA())</f>
        <v>99.9</v>
      </c>
      <c r="K145" s="351">
        <f>IF(ISNUMBER(Regressions!L155),ROUND(Regressions!L155, 1), NA())</f>
        <v>96.8</v>
      </c>
      <c r="L145" s="246">
        <f>IF(ISNUMBER(Regressions!M155),ROUND(Regressions!M155, 1), NA())</f>
        <v>72.900000000000006</v>
      </c>
      <c r="M145" s="352">
        <f>IF(ISNUMBER(Regressions!N155),ROUND(Regressions!N155, 1), NA())</f>
        <v>23.9</v>
      </c>
      <c r="N145" s="245">
        <f>IF(ISNUMBER(Regressions!O155),ROUND(Regressions!O155, 1), NA())</f>
        <v>3.2</v>
      </c>
      <c r="O145" s="353">
        <f>IF(ISNUMBER(Regressions!Q155),ROUND(Regressions!Q155, 1), NA())</f>
        <v>80.5</v>
      </c>
      <c r="P145" s="351">
        <f>IF(ISNUMBER(Regressions!R155),ROUND(Regressions!R155, 1), NA())</f>
        <v>73.400000000000006</v>
      </c>
      <c r="Q145" s="223">
        <f>IF(ISNUMBER(Regressions!S155),ROUND(Regressions!S155, 1), NA())</f>
        <v>73.400000000000006</v>
      </c>
      <c r="R145" s="352">
        <f>IF(ISNUMBER(Regressions!T155),ROUND(Regressions!T155, 1), NA())</f>
        <v>0</v>
      </c>
      <c r="S145" s="245">
        <f>IF(ISNUMBER(Regressions!U155),ROUND(Regressions!U155, 1), NA())</f>
        <v>26.6</v>
      </c>
    </row>
    <row xmlns:x14ac="http://schemas.microsoft.com/office/spreadsheetml/2009/9/ac" r="146" x14ac:dyDescent="0.2">
      <c r="A146" s="348" t="str">
        <f>IF(ISBLANK(Regressions!A156), " ", Regressions!A156)</f>
        <v>Costa Rica</v>
      </c>
      <c r="B146" s="349">
        <f>IF(ISBLANK(Regressions!B156), " ", Regressions!B156)</f>
        <v>2018</v>
      </c>
      <c r="C146" s="354" t="str">
        <f>IF(ISBLANK(Regressions!C156), " ", Regressions!C156)</f>
        <v>Primary</v>
      </c>
      <c r="D146" s="350">
        <f>IF(ISBLANK(Regressions!D156), " ", Regressions!D156)</f>
        <v>445144</v>
      </c>
      <c r="E146" s="222">
        <f>IF(ISNUMBER(Regressions!E156),ROUND(Regressions!E156, 1), NA())</f>
        <v>99.8</v>
      </c>
      <c r="F146" s="351">
        <f>IF(ISNUMBER(Regressions!F156),ROUND(Regressions!F156, 1), NA())</f>
        <v>90</v>
      </c>
      <c r="G146" s="244">
        <f>IF(ISNUMBER(Regressions!G156),ROUND(Regressions!G156, 1), NA())</f>
        <v>86</v>
      </c>
      <c r="H146" s="352">
        <f>IF(ISNUMBER(Regressions!H156),ROUND(Regressions!H156, 1), NA())</f>
        <v>3.9</v>
      </c>
      <c r="I146" s="245">
        <f>IF(ISNUMBER(Regressions!I156),ROUND(Regressions!I156, 1), NA())</f>
        <v>10</v>
      </c>
      <c r="J146" s="353">
        <f>IF(ISNUMBER(Regressions!K156),ROUND(Regressions!K156, 1), NA())</f>
        <v>99.9</v>
      </c>
      <c r="K146" s="351">
        <f>IF(ISNUMBER(Regressions!L156),ROUND(Regressions!L156, 1), NA())</f>
        <v>96.8</v>
      </c>
      <c r="L146" s="246">
        <f>IF(ISNUMBER(Regressions!M156),ROUND(Regressions!M156, 1), NA())</f>
        <v>74.7</v>
      </c>
      <c r="M146" s="352">
        <f>IF(ISNUMBER(Regressions!N156),ROUND(Regressions!N156, 1), NA())</f>
        <v>22.1</v>
      </c>
      <c r="N146" s="245">
        <f>IF(ISNUMBER(Regressions!O156),ROUND(Regressions!O156, 1), NA())</f>
        <v>3.2</v>
      </c>
      <c r="O146" s="353">
        <f>IF(ISNUMBER(Regressions!Q156),ROUND(Regressions!Q156, 1), NA())</f>
        <v>81.599999999999994</v>
      </c>
      <c r="P146" s="351">
        <f>IF(ISNUMBER(Regressions!R156),ROUND(Regressions!R156, 1), NA())</f>
        <v>74.8</v>
      </c>
      <c r="Q146" s="223">
        <f>IF(ISNUMBER(Regressions!S156),ROUND(Regressions!S156, 1), NA())</f>
        <v>74.8</v>
      </c>
      <c r="R146" s="352">
        <f>IF(ISNUMBER(Regressions!T156),ROUND(Regressions!T156, 1), NA())</f>
        <v>0</v>
      </c>
      <c r="S146" s="245">
        <f>IF(ISNUMBER(Regressions!U156),ROUND(Regressions!U156, 1), NA())</f>
        <v>25.2</v>
      </c>
    </row>
    <row xmlns:x14ac="http://schemas.microsoft.com/office/spreadsheetml/2009/9/ac" r="147" x14ac:dyDescent="0.2">
      <c r="A147" s="348" t="str">
        <f>IF(ISBLANK(Regressions!A157), " ", Regressions!A157)</f>
        <v>Costa Rica</v>
      </c>
      <c r="B147" s="349">
        <f>IF(ISBLANK(Regressions!B157), " ", Regressions!B157)</f>
        <v>2019</v>
      </c>
      <c r="C147" s="354" t="str">
        <f>IF(ISBLANK(Regressions!C157), " ", Regressions!C157)</f>
        <v>Primary</v>
      </c>
      <c r="D147" s="350">
        <f>IF(ISBLANK(Regressions!D157), " ", Regressions!D157)</f>
        <v>448246</v>
      </c>
      <c r="E147" s="222">
        <f>IF(ISNUMBER(Regressions!E157),ROUND(Regressions!E157, 1), NA())</f>
        <v>99.9</v>
      </c>
      <c r="F147" s="351">
        <f>IF(ISNUMBER(Regressions!F157),ROUND(Regressions!F157, 1), NA())</f>
        <v>90</v>
      </c>
      <c r="G147" s="244">
        <f>IF(ISNUMBER(Regressions!G157),ROUND(Regressions!G157, 1), NA())</f>
        <v>86</v>
      </c>
      <c r="H147" s="352">
        <f>IF(ISNUMBER(Regressions!H157),ROUND(Regressions!H157, 1), NA())</f>
        <v>4</v>
      </c>
      <c r="I147" s="245">
        <f>IF(ISNUMBER(Regressions!I157),ROUND(Regressions!I157, 1), NA())</f>
        <v>10</v>
      </c>
      <c r="J147" s="353">
        <f>IF(ISNUMBER(Regressions!K157),ROUND(Regressions!K157, 1), NA())</f>
        <v>99.9</v>
      </c>
      <c r="K147" s="351">
        <f>IF(ISNUMBER(Regressions!L157),ROUND(Regressions!L157, 1), NA())</f>
        <v>96.8</v>
      </c>
      <c r="L147" s="246">
        <f>IF(ISNUMBER(Regressions!M157),ROUND(Regressions!M157, 1), NA())</f>
        <v>76.5</v>
      </c>
      <c r="M147" s="352">
        <f>IF(ISNUMBER(Regressions!N157),ROUND(Regressions!N157, 1), NA())</f>
        <v>20.3</v>
      </c>
      <c r="N147" s="245">
        <f>IF(ISNUMBER(Regressions!O157),ROUND(Regressions!O157, 1), NA())</f>
        <v>3.2</v>
      </c>
      <c r="O147" s="353">
        <f>IF(ISNUMBER(Regressions!Q157),ROUND(Regressions!Q157, 1), NA())</f>
        <v>82.8</v>
      </c>
      <c r="P147" s="351">
        <f>IF(ISNUMBER(Regressions!R157),ROUND(Regressions!R157, 1), NA())</f>
        <v>76.099999999999994</v>
      </c>
      <c r="Q147" s="223">
        <f>IF(ISNUMBER(Regressions!S157),ROUND(Regressions!S157, 1), NA())</f>
        <v>76.099999999999994</v>
      </c>
      <c r="R147" s="352">
        <f>IF(ISNUMBER(Regressions!T157),ROUND(Regressions!T157, 1), NA())</f>
        <v>0</v>
      </c>
      <c r="S147" s="245">
        <f>IF(ISNUMBER(Regressions!U157),ROUND(Regressions!U157, 1), NA())</f>
        <v>23.9</v>
      </c>
    </row>
    <row xmlns:x14ac="http://schemas.microsoft.com/office/spreadsheetml/2009/9/ac" r="148" x14ac:dyDescent="0.2">
      <c r="A148" s="348" t="str">
        <f>IF(ISBLANK(Regressions!A158), " ", Regressions!A158)</f>
        <v>Costa Rica</v>
      </c>
      <c r="B148" s="349">
        <f>IF(ISBLANK(Regressions!B158), " ", Regressions!B158)</f>
        <v>2020</v>
      </c>
      <c r="C148" s="354" t="str">
        <f>IF(ISBLANK(Regressions!C158), " ", Regressions!C158)</f>
        <v>Primary</v>
      </c>
      <c r="D148" s="350">
        <f>IF(ISBLANK(Regressions!D158), " ", Regressions!D158)</f>
        <v>448782</v>
      </c>
      <c r="E148" s="222">
        <f>IF(ISNUMBER(Regressions!E158),ROUND(Regressions!E158, 1), NA())</f>
        <v>99.9</v>
      </c>
      <c r="F148" s="351">
        <f>IF(ISNUMBER(Regressions!F158),ROUND(Regressions!F158, 1), NA())</f>
        <v>90.1</v>
      </c>
      <c r="G148" s="244">
        <f>IF(ISNUMBER(Regressions!G158),ROUND(Regressions!G158, 1), NA())</f>
        <v>86</v>
      </c>
      <c r="H148" s="352">
        <f>IF(ISNUMBER(Regressions!H158),ROUND(Regressions!H158, 1), NA())</f>
        <v>4</v>
      </c>
      <c r="I148" s="245">
        <f>IF(ISNUMBER(Regressions!I158),ROUND(Regressions!I158, 1), NA())</f>
        <v>9.9</v>
      </c>
      <c r="J148" s="353">
        <f>IF(ISNUMBER(Regressions!K158),ROUND(Regressions!K158, 1), NA())</f>
        <v>100</v>
      </c>
      <c r="K148" s="351">
        <f>IF(ISNUMBER(Regressions!L158),ROUND(Regressions!L158, 1), NA())</f>
        <v>96.8</v>
      </c>
      <c r="L148" s="246">
        <f>IF(ISNUMBER(Regressions!M158),ROUND(Regressions!M158, 1), NA())</f>
        <v>78.3</v>
      </c>
      <c r="M148" s="352">
        <f>IF(ISNUMBER(Regressions!N158),ROUND(Regressions!N158, 1), NA())</f>
        <v>18.5</v>
      </c>
      <c r="N148" s="245">
        <f>IF(ISNUMBER(Regressions!O158),ROUND(Regressions!O158, 1), NA())</f>
        <v>3.2</v>
      </c>
      <c r="O148" s="353">
        <f>IF(ISNUMBER(Regressions!Q158),ROUND(Regressions!Q158, 1), NA())</f>
        <v>84</v>
      </c>
      <c r="P148" s="351">
        <f>IF(ISNUMBER(Regressions!R158),ROUND(Regressions!R158, 1), NA())</f>
        <v>77.5</v>
      </c>
      <c r="Q148" s="223">
        <f>IF(ISNUMBER(Regressions!S158),ROUND(Regressions!S158, 1), NA())</f>
        <v>77.5</v>
      </c>
      <c r="R148" s="352">
        <f>IF(ISNUMBER(Regressions!T158),ROUND(Regressions!T158, 1), NA())</f>
        <v>0</v>
      </c>
      <c r="S148" s="245">
        <f>IF(ISNUMBER(Regressions!U158),ROUND(Regressions!U158, 1), NA())</f>
        <v>22.5</v>
      </c>
    </row>
    <row xmlns:x14ac="http://schemas.microsoft.com/office/spreadsheetml/2009/9/ac" r="149" x14ac:dyDescent="0.2">
      <c r="A149" s="405" t="str">
        <f>IF(ISBLANK(Regressions!A159), " ", Regressions!A159)</f>
        <v>Costa Rica</v>
      </c>
      <c r="B149" s="406">
        <f>IF(ISBLANK(Regressions!B159), " ", Regressions!B159)</f>
        <v>2021</v>
      </c>
      <c r="C149" s="407" t="str">
        <f>IF(ISBLANK(Regressions!C159), " ", Regressions!C159)</f>
        <v>Primary</v>
      </c>
      <c r="D149" s="408">
        <f>IF(ISBLANK(Regressions!D159), " ", Regressions!D159)</f>
        <v>447804</v>
      </c>
      <c r="E149" s="411">
        <f>IF(ISNUMBER(Regressions!E159),ROUND(Regressions!E159, 1), NA())</f>
        <v>100</v>
      </c>
      <c r="F149" s="409">
        <f>IF(ISNUMBER(Regressions!F159),ROUND(Regressions!F159, 1), NA())</f>
        <v>90.1</v>
      </c>
      <c r="G149" s="412">
        <f>IF(ISNUMBER(Regressions!G159),ROUND(Regressions!G159, 1), NA())</f>
        <v>86</v>
      </c>
      <c r="H149" s="410">
        <f>IF(ISNUMBER(Regressions!H159),ROUND(Regressions!H159, 1), NA())</f>
        <v>4.0999999999999996</v>
      </c>
      <c r="I149" s="413">
        <f>IF(ISNUMBER(Regressions!I159),ROUND(Regressions!I159, 1), NA())</f>
        <v>9.9</v>
      </c>
      <c r="J149" s="411">
        <f>IF(ISNUMBER(Regressions!K159),ROUND(Regressions!K159, 1), NA())</f>
        <v>100</v>
      </c>
      <c r="K149" s="409">
        <f>IF(ISNUMBER(Regressions!L159),ROUND(Regressions!L159, 1), NA())</f>
        <v>96.7</v>
      </c>
      <c r="L149" s="414">
        <f>IF(ISNUMBER(Regressions!M159),ROUND(Regressions!M159, 1), NA())</f>
        <v>80.099999999999994</v>
      </c>
      <c r="M149" s="410">
        <f>IF(ISNUMBER(Regressions!N159),ROUND(Regressions!N159, 1), NA())</f>
        <v>16.7</v>
      </c>
      <c r="N149" s="413">
        <f>IF(ISNUMBER(Regressions!O159),ROUND(Regressions!O159, 1), NA())</f>
        <v>3.3</v>
      </c>
      <c r="O149" s="411">
        <f>IF(ISNUMBER(Regressions!Q159),ROUND(Regressions!Q159, 1), NA())</f>
        <v>85.1</v>
      </c>
      <c r="P149" s="409">
        <f>IF(ISNUMBER(Regressions!R159),ROUND(Regressions!R159, 1), NA())</f>
        <v>78.8</v>
      </c>
      <c r="Q149" s="415">
        <f>IF(ISNUMBER(Regressions!S159),ROUND(Regressions!S159, 1), NA())</f>
        <v>78.8</v>
      </c>
      <c r="R149" s="410">
        <f>IF(ISNUMBER(Regressions!T159),ROUND(Regressions!T159, 1), NA())</f>
        <v>0</v>
      </c>
      <c r="S149" s="413">
        <f>IF(ISNUMBER(Regressions!U159),ROUND(Regressions!U159, 1), NA())</f>
        <v>21.2</v>
      </c>
      <c r="T149" s="404"/>
      <c r="U149" s="404"/>
      <c r="V149" s="404"/>
      <c r="W149" s="404"/>
      <c r="X149" s="404"/>
      <c r="Y149" s="404"/>
      <c r="Z149" s="404"/>
      <c r="AA149" s="404"/>
      <c r="AB149" s="404"/>
      <c r="AC149" s="404"/>
    </row>
    <row xmlns:x14ac="http://schemas.microsoft.com/office/spreadsheetml/2009/9/ac" r="150" x14ac:dyDescent="0.2">
      <c r="A150" s="348" t="str">
        <f>IF(ISBLANK(Regressions!A160), " ", Regressions!A160)</f>
        <v>Costa Rica</v>
      </c>
      <c r="B150" s="349">
        <f>IF(ISBLANK(Regressions!B160), " ", Regressions!B160)</f>
        <v>2022</v>
      </c>
      <c r="C150" s="354" t="str">
        <f>IF(ISBLANK(Regressions!C160), " ", Regressions!C160)</f>
        <v>Primary</v>
      </c>
      <c r="D150" s="350">
        <f>IF(ISBLANK(Regressions!D160), " ", Regressions!D160)</f>
        <v>448018</v>
      </c>
      <c r="E150" s="222">
        <f>IF(ISNUMBER(Regressions!E160),ROUND(Regressions!E160, 1), NA())</f>
        <v>100</v>
      </c>
      <c r="F150" s="351">
        <f>IF(ISNUMBER(Regressions!F160),ROUND(Regressions!F160, 1), NA())</f>
        <v>90.2</v>
      </c>
      <c r="G150" s="244">
        <f>IF(ISNUMBER(Regressions!G160),ROUND(Regressions!G160, 1), NA())</f>
        <v>86</v>
      </c>
      <c r="H150" s="352">
        <f>IF(ISNUMBER(Regressions!H160),ROUND(Regressions!H160, 1), NA())</f>
        <v>4.0999999999999996</v>
      </c>
      <c r="I150" s="245">
        <f>IF(ISNUMBER(Regressions!I160),ROUND(Regressions!I160, 1), NA())</f>
        <v>9.8000000000000007</v>
      </c>
      <c r="J150" s="353">
        <f>IF(ISNUMBER(Regressions!K160),ROUND(Regressions!K160, 1), NA())</f>
        <v>100</v>
      </c>
      <c r="K150" s="351">
        <f>IF(ISNUMBER(Regressions!L160),ROUND(Regressions!L160, 1), NA())</f>
        <v>96.7</v>
      </c>
      <c r="L150" s="246">
        <f>IF(ISNUMBER(Regressions!M160),ROUND(Regressions!M160, 1), NA())</f>
        <v>81.900000000000006</v>
      </c>
      <c r="M150" s="352">
        <f>IF(ISNUMBER(Regressions!N160),ROUND(Regressions!N160, 1), NA())</f>
        <v>14.8</v>
      </c>
      <c r="N150" s="245">
        <f>IF(ISNUMBER(Regressions!O160),ROUND(Regressions!O160, 1), NA())</f>
        <v>3.3</v>
      </c>
      <c r="O150" s="353">
        <f>IF(ISNUMBER(Regressions!Q160),ROUND(Regressions!Q160, 1), NA())</f>
        <v>86.3</v>
      </c>
      <c r="P150" s="351">
        <f>IF(ISNUMBER(Regressions!R160),ROUND(Regressions!R160, 1), NA())</f>
        <v>80.2</v>
      </c>
      <c r="Q150" s="223">
        <f>IF(ISNUMBER(Regressions!S160),ROUND(Regressions!S160, 1), NA())</f>
        <v>80.2</v>
      </c>
      <c r="R150" s="352">
        <f>IF(ISNUMBER(Regressions!T160),ROUND(Regressions!T160, 1), NA())</f>
        <v>0</v>
      </c>
      <c r="S150" s="245">
        <f>IF(ISNUMBER(Regressions!U160),ROUND(Regressions!U160, 1), NA())</f>
        <v>19.8</v>
      </c>
    </row>
    <row xmlns:x14ac="http://schemas.microsoft.com/office/spreadsheetml/2009/9/ac" r="151" x14ac:dyDescent="0.2">
      <c r="A151" s="355" t="str">
        <f>IF(ISBLANK(Regressions!A161), " ", Regressions!A161)</f>
        <v>Costa Rica</v>
      </c>
      <c r="B151" s="356">
        <f>IF(ISBLANK(Regressions!B161), " ", Regressions!B161)</f>
        <v>2023</v>
      </c>
      <c r="C151" s="357" t="str">
        <f>IF(ISBLANK(Regressions!C161), " ", Regressions!C161)</f>
        <v>Primary</v>
      </c>
      <c r="D151" s="358">
        <f>IF(ISBLANK(Regressions!D161), " ", Regressions!D161)</f>
        <v>429907</v>
      </c>
      <c r="E151" s="359">
        <f>IF(ISNUMBER(Regressions!E161),ROUND(Regressions!E161, 1), NA())</f>
        <v>100</v>
      </c>
      <c r="F151" s="360">
        <f>IF(ISNUMBER(Regressions!F161),ROUND(Regressions!F161, 1), NA())</f>
        <v>90.2</v>
      </c>
      <c r="G151" s="361">
        <f>IF(ISNUMBER(Regressions!G161),ROUND(Regressions!G161, 1), NA())</f>
        <v>86</v>
      </c>
      <c r="H151" s="362">
        <f>IF(ISNUMBER(Regressions!H161),ROUND(Regressions!H161, 1), NA())</f>
        <v>4.2</v>
      </c>
      <c r="I151" s="363">
        <f>IF(ISNUMBER(Regressions!I161),ROUND(Regressions!I161, 1), NA())</f>
        <v>9.8000000000000007</v>
      </c>
      <c r="J151" s="364">
        <f>IF(ISNUMBER(Regressions!K161),ROUND(Regressions!K161, 1), NA())</f>
        <v>100</v>
      </c>
      <c r="K151" s="360">
        <f>IF(ISNUMBER(Regressions!L161),ROUND(Regressions!L161, 1), NA())</f>
        <v>96.7</v>
      </c>
      <c r="L151" s="365">
        <f>IF(ISNUMBER(Regressions!M161),ROUND(Regressions!M161, 1), NA())</f>
        <v>81.900000000000006</v>
      </c>
      <c r="M151" s="362">
        <f>IF(ISNUMBER(Regressions!N161),ROUND(Regressions!N161, 1), NA())</f>
        <v>14.8</v>
      </c>
      <c r="N151" s="363">
        <f>IF(ISNUMBER(Regressions!O161),ROUND(Regressions!O161, 1), NA())</f>
        <v>3.3</v>
      </c>
      <c r="O151" s="364">
        <f>IF(ISNUMBER(Regressions!Q161),ROUND(Regressions!Q161, 1), NA())</f>
        <v>86.3</v>
      </c>
      <c r="P151" s="360">
        <f>IF(ISNUMBER(Regressions!R161),ROUND(Regressions!R161, 1), NA())</f>
        <v>80.2</v>
      </c>
      <c r="Q151" s="366">
        <f>IF(ISNUMBER(Regressions!S161),ROUND(Regressions!S161, 1), NA())</f>
        <v>80.2</v>
      </c>
      <c r="R151" s="362">
        <f>IF(ISNUMBER(Regressions!T161),ROUND(Regressions!T161, 1), NA())</f>
        <v>0</v>
      </c>
      <c r="S151" s="363">
        <f>IF(ISNUMBER(Regressions!U161),ROUND(Regressions!U161, 1), NA())</f>
        <v>19.8</v>
      </c>
    </row>
    <row xmlns:x14ac="http://schemas.microsoft.com/office/spreadsheetml/2009/9/ac" r="152" hidden="true" x14ac:dyDescent="0.2">
      <c r="A152" s="348" t="str">
        <f>IF(ISBLANK(Regressions!A162), " ", Regressions!A162)</f>
        <v>Costa Rica</v>
      </c>
      <c r="B152" s="349">
        <f>IF(ISBLANK(Regressions!B162), " ", Regressions!B162)</f>
        <v>2024</v>
      </c>
      <c r="C152" s="354" t="str">
        <f>IF(ISBLANK(Regressions!C162), " ", Regressions!C162)</f>
        <v>Primary</v>
      </c>
      <c r="D152" s="350" t="str">
        <f>IF(ISBLANK(Regressions!D162), " ", Regressions!D162)</f>
        <v> </v>
      </c>
      <c r="E152" s="222" t="e">
        <f>IF(ISNUMBER(Regressions!E162),ROUND(Regressions!E162, 1), NA())</f>
        <v>#N/A</v>
      </c>
      <c r="F152" s="351" t="e">
        <f>IF(ISNUMBER(Regressions!F162),ROUND(Regressions!F162, 1), NA())</f>
        <v>#N/A</v>
      </c>
      <c r="G152" s="244" t="e">
        <f>IF(ISNUMBER(Regressions!G162),ROUND(Regressions!G162, 1), NA())</f>
        <v>#N/A</v>
      </c>
      <c r="H152" s="352" t="e">
        <f>IF(ISNUMBER(Regressions!H162),ROUND(Regressions!H162, 1), NA())</f>
        <v>#N/A</v>
      </c>
      <c r="I152" s="245" t="e">
        <f>IF(ISNUMBER(Regressions!I162),ROUND(Regressions!I162, 1), NA())</f>
        <v>#N/A</v>
      </c>
      <c r="J152" s="353" t="e">
        <f>IF(ISNUMBER(Regressions!K162),ROUND(Regressions!K162, 1), NA())</f>
        <v>#N/A</v>
      </c>
      <c r="K152" s="351" t="e">
        <f>IF(ISNUMBER(Regressions!L162),ROUND(Regressions!L162, 1), NA())</f>
        <v>#N/A</v>
      </c>
      <c r="L152" s="246" t="e">
        <f>IF(ISNUMBER(Regressions!M162),ROUND(Regressions!M162, 1), NA())</f>
        <v>#N/A</v>
      </c>
      <c r="M152" s="352" t="e">
        <f>IF(ISNUMBER(Regressions!N162),ROUND(Regressions!N162, 1), NA())</f>
        <v>#N/A</v>
      </c>
      <c r="N152" s="245" t="e">
        <f>IF(ISNUMBER(Regressions!O162),ROUND(Regressions!O162, 1), NA())</f>
        <v>#N/A</v>
      </c>
      <c r="O152" s="353" t="e">
        <f>IF(ISNUMBER(Regressions!Q162),ROUND(Regressions!Q162, 1), NA())</f>
        <v>#N/A</v>
      </c>
      <c r="P152" s="351" t="e">
        <f>IF(ISNUMBER(Regressions!R162),ROUND(Regressions!R162, 1), NA())</f>
        <v>#N/A</v>
      </c>
      <c r="Q152" s="223" t="e">
        <f>IF(ISNUMBER(Regressions!S162),ROUND(Regressions!S162, 1), NA())</f>
        <v>#N/A</v>
      </c>
      <c r="R152" s="352" t="e">
        <f>IF(ISNUMBER(Regressions!T162),ROUND(Regressions!T162, 1), NA())</f>
        <v>#N/A</v>
      </c>
      <c r="S152" s="245" t="e">
        <f>IF(ISNUMBER(Regressions!U162),ROUND(Regressions!U162, 1), NA())</f>
        <v>#N/A</v>
      </c>
    </row>
    <row xmlns:x14ac="http://schemas.microsoft.com/office/spreadsheetml/2009/9/ac" r="153" hidden="true" x14ac:dyDescent="0.2">
      <c r="A153" s="348" t="str">
        <f>IF(ISBLANK(Regressions!A163), " ", Regressions!A163)</f>
        <v>Costa Rica</v>
      </c>
      <c r="B153" s="349">
        <f>IF(ISBLANK(Regressions!B163), " ", Regressions!B163)</f>
        <v>2025</v>
      </c>
      <c r="C153" s="354" t="str">
        <f>IF(ISBLANK(Regressions!C163), " ", Regressions!C163)</f>
        <v>Primary</v>
      </c>
      <c r="D153" s="350" t="str">
        <f>IF(ISBLANK(Regressions!D163), " ", Regressions!D163)</f>
        <v> </v>
      </c>
      <c r="E153" s="222" t="e">
        <f>IF(ISNUMBER(Regressions!E163),ROUND(Regressions!E163, 1), NA())</f>
        <v>#N/A</v>
      </c>
      <c r="F153" s="351" t="e">
        <f>IF(ISNUMBER(Regressions!F163),ROUND(Regressions!F163, 1), NA())</f>
        <v>#N/A</v>
      </c>
      <c r="G153" s="244" t="e">
        <f>IF(ISNUMBER(Regressions!G163),ROUND(Regressions!G163, 1), NA())</f>
        <v>#N/A</v>
      </c>
      <c r="H153" s="352" t="e">
        <f>IF(ISNUMBER(Regressions!H163),ROUND(Regressions!H163, 1), NA())</f>
        <v>#N/A</v>
      </c>
      <c r="I153" s="245" t="e">
        <f>IF(ISNUMBER(Regressions!I163),ROUND(Regressions!I163, 1), NA())</f>
        <v>#N/A</v>
      </c>
      <c r="J153" s="353" t="e">
        <f>IF(ISNUMBER(Regressions!K163),ROUND(Regressions!K163, 1), NA())</f>
        <v>#N/A</v>
      </c>
      <c r="K153" s="351" t="e">
        <f>IF(ISNUMBER(Regressions!L163),ROUND(Regressions!L163, 1), NA())</f>
        <v>#N/A</v>
      </c>
      <c r="L153" s="246" t="e">
        <f>IF(ISNUMBER(Regressions!M163),ROUND(Regressions!M163, 1), NA())</f>
        <v>#N/A</v>
      </c>
      <c r="M153" s="352" t="e">
        <f>IF(ISNUMBER(Regressions!N163),ROUND(Regressions!N163, 1), NA())</f>
        <v>#N/A</v>
      </c>
      <c r="N153" s="245" t="e">
        <f>IF(ISNUMBER(Regressions!O163),ROUND(Regressions!O163, 1), NA())</f>
        <v>#N/A</v>
      </c>
      <c r="O153" s="353" t="e">
        <f>IF(ISNUMBER(Regressions!Q163),ROUND(Regressions!Q163, 1), NA())</f>
        <v>#N/A</v>
      </c>
      <c r="P153" s="351" t="e">
        <f>IF(ISNUMBER(Regressions!R163),ROUND(Regressions!R163, 1), NA())</f>
        <v>#N/A</v>
      </c>
      <c r="Q153" s="223" t="e">
        <f>IF(ISNUMBER(Regressions!S163),ROUND(Regressions!S163, 1), NA())</f>
        <v>#N/A</v>
      </c>
      <c r="R153" s="352" t="e">
        <f>IF(ISNUMBER(Regressions!T163),ROUND(Regressions!T163, 1), NA())</f>
        <v>#N/A</v>
      </c>
      <c r="S153" s="245" t="e">
        <f>IF(ISNUMBER(Regressions!U163),ROUND(Regressions!U163, 1), NA())</f>
        <v>#N/A</v>
      </c>
    </row>
    <row xmlns:x14ac="http://schemas.microsoft.com/office/spreadsheetml/2009/9/ac" r="154" hidden="true" x14ac:dyDescent="0.2">
      <c r="A154" s="348" t="str">
        <f>IF(ISBLANK(Regressions!A164), " ", Regressions!A164)</f>
        <v>Costa Rica</v>
      </c>
      <c r="B154" s="349">
        <f>IF(ISBLANK(Regressions!B164), " ", Regressions!B164)</f>
        <v>2026</v>
      </c>
      <c r="C154" s="354" t="str">
        <f>IF(ISBLANK(Regressions!C164), " ", Regressions!C164)</f>
        <v>Primary</v>
      </c>
      <c r="D154" s="350" t="str">
        <f>IF(ISBLANK(Regressions!D164), " ", Regressions!D164)</f>
        <v> </v>
      </c>
      <c r="E154" s="222" t="e">
        <f>IF(ISNUMBER(Regressions!E164),ROUND(Regressions!E164, 1), NA())</f>
        <v>#N/A</v>
      </c>
      <c r="F154" s="351" t="e">
        <f>IF(ISNUMBER(Regressions!F164),ROUND(Regressions!F164, 1), NA())</f>
        <v>#N/A</v>
      </c>
      <c r="G154" s="244" t="e">
        <f>IF(ISNUMBER(Regressions!G164),ROUND(Regressions!G164, 1), NA())</f>
        <v>#N/A</v>
      </c>
      <c r="H154" s="352" t="e">
        <f>IF(ISNUMBER(Regressions!H164),ROUND(Regressions!H164, 1), NA())</f>
        <v>#N/A</v>
      </c>
      <c r="I154" s="245" t="e">
        <f>IF(ISNUMBER(Regressions!I164),ROUND(Regressions!I164, 1), NA())</f>
        <v>#N/A</v>
      </c>
      <c r="J154" s="353" t="e">
        <f>IF(ISNUMBER(Regressions!K164),ROUND(Regressions!K164, 1), NA())</f>
        <v>#N/A</v>
      </c>
      <c r="K154" s="351" t="e">
        <f>IF(ISNUMBER(Regressions!L164),ROUND(Regressions!L164, 1), NA())</f>
        <v>#N/A</v>
      </c>
      <c r="L154" s="246" t="e">
        <f>IF(ISNUMBER(Regressions!M164),ROUND(Regressions!M164, 1), NA())</f>
        <v>#N/A</v>
      </c>
      <c r="M154" s="352" t="e">
        <f>IF(ISNUMBER(Regressions!N164),ROUND(Regressions!N164, 1), NA())</f>
        <v>#N/A</v>
      </c>
      <c r="N154" s="245" t="e">
        <f>IF(ISNUMBER(Regressions!O164),ROUND(Regressions!O164, 1), NA())</f>
        <v>#N/A</v>
      </c>
      <c r="O154" s="353" t="e">
        <f>IF(ISNUMBER(Regressions!Q164),ROUND(Regressions!Q164, 1), NA())</f>
        <v>#N/A</v>
      </c>
      <c r="P154" s="351" t="e">
        <f>IF(ISNUMBER(Regressions!R164),ROUND(Regressions!R164, 1), NA())</f>
        <v>#N/A</v>
      </c>
      <c r="Q154" s="223" t="e">
        <f>IF(ISNUMBER(Regressions!S164),ROUND(Regressions!S164, 1), NA())</f>
        <v>#N/A</v>
      </c>
      <c r="R154" s="352" t="e">
        <f>IF(ISNUMBER(Regressions!T164),ROUND(Regressions!T164, 1), NA())</f>
        <v>#N/A</v>
      </c>
      <c r="S154" s="245" t="e">
        <f>IF(ISNUMBER(Regressions!U164),ROUND(Regressions!U164, 1), NA())</f>
        <v>#N/A</v>
      </c>
    </row>
    <row xmlns:x14ac="http://schemas.microsoft.com/office/spreadsheetml/2009/9/ac" r="155" hidden="true" x14ac:dyDescent="0.2">
      <c r="A155" s="348" t="str">
        <f>IF(ISBLANK(Regressions!A165), " ", Regressions!A165)</f>
        <v>Costa Rica</v>
      </c>
      <c r="B155" s="349">
        <f>IF(ISBLANK(Regressions!B165), " ", Regressions!B165)</f>
        <v>2027</v>
      </c>
      <c r="C155" s="354" t="str">
        <f>IF(ISBLANK(Regressions!C165), " ", Regressions!C165)</f>
        <v>Primary</v>
      </c>
      <c r="D155" s="350" t="str">
        <f>IF(ISBLANK(Regressions!D165), " ", Regressions!D165)</f>
        <v> </v>
      </c>
      <c r="E155" s="222" t="e">
        <f>IF(ISNUMBER(Regressions!E165),ROUND(Regressions!E165, 1), NA())</f>
        <v>#N/A</v>
      </c>
      <c r="F155" s="351" t="e">
        <f>IF(ISNUMBER(Regressions!F165),ROUND(Regressions!F165, 1), NA())</f>
        <v>#N/A</v>
      </c>
      <c r="G155" s="244" t="e">
        <f>IF(ISNUMBER(Regressions!G165),ROUND(Regressions!G165, 1), NA())</f>
        <v>#N/A</v>
      </c>
      <c r="H155" s="352" t="e">
        <f>IF(ISNUMBER(Regressions!H165),ROUND(Regressions!H165, 1), NA())</f>
        <v>#N/A</v>
      </c>
      <c r="I155" s="245" t="e">
        <f>IF(ISNUMBER(Regressions!I165),ROUND(Regressions!I165, 1), NA())</f>
        <v>#N/A</v>
      </c>
      <c r="J155" s="353" t="e">
        <f>IF(ISNUMBER(Regressions!K165),ROUND(Regressions!K165, 1), NA())</f>
        <v>#N/A</v>
      </c>
      <c r="K155" s="351" t="e">
        <f>IF(ISNUMBER(Regressions!L165),ROUND(Regressions!L165, 1), NA())</f>
        <v>#N/A</v>
      </c>
      <c r="L155" s="246" t="e">
        <f>IF(ISNUMBER(Regressions!M165),ROUND(Regressions!M165, 1), NA())</f>
        <v>#N/A</v>
      </c>
      <c r="M155" s="352" t="e">
        <f>IF(ISNUMBER(Regressions!N165),ROUND(Regressions!N165, 1), NA())</f>
        <v>#N/A</v>
      </c>
      <c r="N155" s="245" t="e">
        <f>IF(ISNUMBER(Regressions!O165),ROUND(Regressions!O165, 1), NA())</f>
        <v>#N/A</v>
      </c>
      <c r="O155" s="353" t="e">
        <f>IF(ISNUMBER(Regressions!Q165),ROUND(Regressions!Q165, 1), NA())</f>
        <v>#N/A</v>
      </c>
      <c r="P155" s="351" t="e">
        <f>IF(ISNUMBER(Regressions!R165),ROUND(Regressions!R165, 1), NA())</f>
        <v>#N/A</v>
      </c>
      <c r="Q155" s="223" t="e">
        <f>IF(ISNUMBER(Regressions!S165),ROUND(Regressions!S165, 1), NA())</f>
        <v>#N/A</v>
      </c>
      <c r="R155" s="352" t="e">
        <f>IF(ISNUMBER(Regressions!T165),ROUND(Regressions!T165, 1), NA())</f>
        <v>#N/A</v>
      </c>
      <c r="S155" s="245" t="e">
        <f>IF(ISNUMBER(Regressions!U165),ROUND(Regressions!U165, 1), NA())</f>
        <v>#N/A</v>
      </c>
    </row>
    <row xmlns:x14ac="http://schemas.microsoft.com/office/spreadsheetml/2009/9/ac" r="156" hidden="true" x14ac:dyDescent="0.2">
      <c r="A156" s="348" t="str">
        <f>IF(ISBLANK(Regressions!A166), " ", Regressions!A166)</f>
        <v>Costa Rica</v>
      </c>
      <c r="B156" s="349">
        <f>IF(ISBLANK(Regressions!B166), " ", Regressions!B166)</f>
        <v>2028</v>
      </c>
      <c r="C156" s="354" t="str">
        <f>IF(ISBLANK(Regressions!C166), " ", Regressions!C166)</f>
        <v>Primary</v>
      </c>
      <c r="D156" s="350" t="str">
        <f>IF(ISBLANK(Regressions!D166), " ", Regressions!D166)</f>
        <v> </v>
      </c>
      <c r="E156" s="222" t="e">
        <f>IF(ISNUMBER(Regressions!E166),ROUND(Regressions!E166, 1), NA())</f>
        <v>#N/A</v>
      </c>
      <c r="F156" s="351" t="e">
        <f>IF(ISNUMBER(Regressions!F166),ROUND(Regressions!F166, 1), NA())</f>
        <v>#N/A</v>
      </c>
      <c r="G156" s="244" t="e">
        <f>IF(ISNUMBER(Regressions!G166),ROUND(Regressions!G166, 1), NA())</f>
        <v>#N/A</v>
      </c>
      <c r="H156" s="352" t="e">
        <f>IF(ISNUMBER(Regressions!H166),ROUND(Regressions!H166, 1), NA())</f>
        <v>#N/A</v>
      </c>
      <c r="I156" s="245" t="e">
        <f>IF(ISNUMBER(Regressions!I166),ROUND(Regressions!I166, 1), NA())</f>
        <v>#N/A</v>
      </c>
      <c r="J156" s="353" t="e">
        <f>IF(ISNUMBER(Regressions!K166),ROUND(Regressions!K166, 1), NA())</f>
        <v>#N/A</v>
      </c>
      <c r="K156" s="351" t="e">
        <f>IF(ISNUMBER(Regressions!L166),ROUND(Regressions!L166, 1), NA())</f>
        <v>#N/A</v>
      </c>
      <c r="L156" s="246" t="e">
        <f>IF(ISNUMBER(Regressions!M166),ROUND(Regressions!M166, 1), NA())</f>
        <v>#N/A</v>
      </c>
      <c r="M156" s="352" t="e">
        <f>IF(ISNUMBER(Regressions!N166),ROUND(Regressions!N166, 1), NA())</f>
        <v>#N/A</v>
      </c>
      <c r="N156" s="245" t="e">
        <f>IF(ISNUMBER(Regressions!O166),ROUND(Regressions!O166, 1), NA())</f>
        <v>#N/A</v>
      </c>
      <c r="O156" s="353" t="e">
        <f>IF(ISNUMBER(Regressions!Q166),ROUND(Regressions!Q166, 1), NA())</f>
        <v>#N/A</v>
      </c>
      <c r="P156" s="351" t="e">
        <f>IF(ISNUMBER(Regressions!R166),ROUND(Regressions!R166, 1), NA())</f>
        <v>#N/A</v>
      </c>
      <c r="Q156" s="223" t="e">
        <f>IF(ISNUMBER(Regressions!S166),ROUND(Regressions!S166, 1), NA())</f>
        <v>#N/A</v>
      </c>
      <c r="R156" s="352" t="e">
        <f>IF(ISNUMBER(Regressions!T166),ROUND(Regressions!T166, 1), NA())</f>
        <v>#N/A</v>
      </c>
      <c r="S156" s="245" t="e">
        <f>IF(ISNUMBER(Regressions!U166),ROUND(Regressions!U166, 1), NA())</f>
        <v>#N/A</v>
      </c>
    </row>
    <row xmlns:x14ac="http://schemas.microsoft.com/office/spreadsheetml/2009/9/ac" r="157" hidden="true" x14ac:dyDescent="0.2">
      <c r="A157" s="348" t="str">
        <f>IF(ISBLANK(Regressions!A167), " ", Regressions!A167)</f>
        <v>Costa Rica</v>
      </c>
      <c r="B157" s="349">
        <f>IF(ISBLANK(Regressions!B167), " ", Regressions!B167)</f>
        <v>2029</v>
      </c>
      <c r="C157" s="354" t="str">
        <f>IF(ISBLANK(Regressions!C167), " ", Regressions!C167)</f>
        <v>Primary</v>
      </c>
      <c r="D157" s="350" t="str">
        <f>IF(ISBLANK(Regressions!D167), " ", Regressions!D167)</f>
        <v> </v>
      </c>
      <c r="E157" s="222" t="e">
        <f>IF(ISNUMBER(Regressions!E167),ROUND(Regressions!E167, 1), NA())</f>
        <v>#N/A</v>
      </c>
      <c r="F157" s="351" t="e">
        <f>IF(ISNUMBER(Regressions!F167),ROUND(Regressions!F167, 1), NA())</f>
        <v>#N/A</v>
      </c>
      <c r="G157" s="244" t="e">
        <f>IF(ISNUMBER(Regressions!G167),ROUND(Regressions!G167, 1), NA())</f>
        <v>#N/A</v>
      </c>
      <c r="H157" s="352" t="e">
        <f>IF(ISNUMBER(Regressions!H167),ROUND(Regressions!H167, 1), NA())</f>
        <v>#N/A</v>
      </c>
      <c r="I157" s="245" t="e">
        <f>IF(ISNUMBER(Regressions!I167),ROUND(Regressions!I167, 1), NA())</f>
        <v>#N/A</v>
      </c>
      <c r="J157" s="353" t="e">
        <f>IF(ISNUMBER(Regressions!K167),ROUND(Regressions!K167, 1), NA())</f>
        <v>#N/A</v>
      </c>
      <c r="K157" s="351" t="e">
        <f>IF(ISNUMBER(Regressions!L167),ROUND(Regressions!L167, 1), NA())</f>
        <v>#N/A</v>
      </c>
      <c r="L157" s="246" t="e">
        <f>IF(ISNUMBER(Regressions!M167),ROUND(Regressions!M167, 1), NA())</f>
        <v>#N/A</v>
      </c>
      <c r="M157" s="352" t="e">
        <f>IF(ISNUMBER(Regressions!N167),ROUND(Regressions!N167, 1), NA())</f>
        <v>#N/A</v>
      </c>
      <c r="N157" s="245" t="e">
        <f>IF(ISNUMBER(Regressions!O167),ROUND(Regressions!O167, 1), NA())</f>
        <v>#N/A</v>
      </c>
      <c r="O157" s="353" t="e">
        <f>IF(ISNUMBER(Regressions!Q167),ROUND(Regressions!Q167, 1), NA())</f>
        <v>#N/A</v>
      </c>
      <c r="P157" s="351" t="e">
        <f>IF(ISNUMBER(Regressions!R167),ROUND(Regressions!R167, 1), NA())</f>
        <v>#N/A</v>
      </c>
      <c r="Q157" s="223" t="e">
        <f>IF(ISNUMBER(Regressions!S167),ROUND(Regressions!S167, 1), NA())</f>
        <v>#N/A</v>
      </c>
      <c r="R157" s="352" t="e">
        <f>IF(ISNUMBER(Regressions!T167),ROUND(Regressions!T167, 1), NA())</f>
        <v>#N/A</v>
      </c>
      <c r="S157" s="245" t="e">
        <f>IF(ISNUMBER(Regressions!U167),ROUND(Regressions!U167, 1), NA())</f>
        <v>#N/A</v>
      </c>
    </row>
    <row xmlns:x14ac="http://schemas.microsoft.com/office/spreadsheetml/2009/9/ac" r="158" hidden="true" x14ac:dyDescent="0.2">
      <c r="A158" s="348" t="str">
        <f>IF(ISBLANK(Regressions!A168), " ", Regressions!A168)</f>
        <v>Costa Rica</v>
      </c>
      <c r="B158" s="349">
        <f>IF(ISBLANK(Regressions!B168), " ", Regressions!B168)</f>
        <v>2030</v>
      </c>
      <c r="C158" s="354" t="str">
        <f>IF(ISBLANK(Regressions!C168), " ", Regressions!C168)</f>
        <v>Primary</v>
      </c>
      <c r="D158" s="350" t="str">
        <f>IF(ISBLANK(Regressions!D168), " ", Regressions!D168)</f>
        <v> </v>
      </c>
      <c r="E158" s="222" t="e">
        <f>IF(ISNUMBER(Regressions!E168),ROUND(Regressions!E168, 1), NA())</f>
        <v>#N/A</v>
      </c>
      <c r="F158" s="351" t="e">
        <f>IF(ISNUMBER(Regressions!F168),ROUND(Regressions!F168, 1), NA())</f>
        <v>#N/A</v>
      </c>
      <c r="G158" s="244" t="e">
        <f>IF(ISNUMBER(Regressions!G168),ROUND(Regressions!G168, 1), NA())</f>
        <v>#N/A</v>
      </c>
      <c r="H158" s="352" t="e">
        <f>IF(ISNUMBER(Regressions!H168),ROUND(Regressions!H168, 1), NA())</f>
        <v>#N/A</v>
      </c>
      <c r="I158" s="245" t="e">
        <f>IF(ISNUMBER(Regressions!I168),ROUND(Regressions!I168, 1), NA())</f>
        <v>#N/A</v>
      </c>
      <c r="J158" s="353" t="e">
        <f>IF(ISNUMBER(Regressions!K168),ROUND(Regressions!K168, 1), NA())</f>
        <v>#N/A</v>
      </c>
      <c r="K158" s="351" t="e">
        <f>IF(ISNUMBER(Regressions!L168),ROUND(Regressions!L168, 1), NA())</f>
        <v>#N/A</v>
      </c>
      <c r="L158" s="246" t="e">
        <f>IF(ISNUMBER(Regressions!M168),ROUND(Regressions!M168, 1), NA())</f>
        <v>#N/A</v>
      </c>
      <c r="M158" s="352" t="e">
        <f>IF(ISNUMBER(Regressions!N168),ROUND(Regressions!N168, 1), NA())</f>
        <v>#N/A</v>
      </c>
      <c r="N158" s="245" t="e">
        <f>IF(ISNUMBER(Regressions!O168),ROUND(Regressions!O168, 1), NA())</f>
        <v>#N/A</v>
      </c>
      <c r="O158" s="353" t="e">
        <f>IF(ISNUMBER(Regressions!Q168),ROUND(Regressions!Q168, 1), NA())</f>
        <v>#N/A</v>
      </c>
      <c r="P158" s="351" t="e">
        <f>IF(ISNUMBER(Regressions!R168),ROUND(Regressions!R168, 1), NA())</f>
        <v>#N/A</v>
      </c>
      <c r="Q158" s="223" t="e">
        <f>IF(ISNUMBER(Regressions!S168),ROUND(Regressions!S168, 1), NA())</f>
        <v>#N/A</v>
      </c>
      <c r="R158" s="352" t="e">
        <f>IF(ISNUMBER(Regressions!T168),ROUND(Regressions!T168, 1), NA())</f>
        <v>#N/A</v>
      </c>
      <c r="S158" s="245" t="e">
        <f>IF(ISNUMBER(Regressions!U168),ROUND(Regressions!U168, 1), NA())</f>
        <v>#N/A</v>
      </c>
    </row>
    <row xmlns:x14ac="http://schemas.microsoft.com/office/spreadsheetml/2009/9/ac" r="159" x14ac:dyDescent="0.2">
      <c r="A159" s="348" t="str">
        <f>IF(ISBLANK(Regressions!A169), " ", Regressions!A169)</f>
        <v>Costa Rica</v>
      </c>
      <c r="B159" s="349">
        <f>IF(ISBLANK(Regressions!B169), " ", Regressions!B169)</f>
        <v>2000</v>
      </c>
      <c r="C159" s="354" t="str">
        <f>IF(ISBLANK(Regressions!C169), " ", Regressions!C169)</f>
        <v>Secondary</v>
      </c>
      <c r="D159" s="350">
        <f>IF(ISBLANK(Regressions!D169), " ", Regressions!D169)</f>
        <v>415766</v>
      </c>
      <c r="E159" s="222">
        <f>IF(ISNUMBER(Regressions!E169),ROUND(Regressions!E169, 1), NA())</f>
        <v>99.8</v>
      </c>
      <c r="F159" s="351" t="e">
        <f>IF(ISNUMBER(Regressions!F169),ROUND(Regressions!F169, 1), NA())</f>
        <v>#N/A</v>
      </c>
      <c r="G159" s="244" t="e">
        <f>IF(ISNUMBER(Regressions!G169),ROUND(Regressions!G169, 1), NA())</f>
        <v>#N/A</v>
      </c>
      <c r="H159" s="352" t="e">
        <f>IF(ISNUMBER(Regressions!H169),ROUND(Regressions!H169, 1), NA())</f>
        <v>#N/A</v>
      </c>
      <c r="I159" s="245" t="e">
        <f>IF(ISNUMBER(Regressions!I169),ROUND(Regressions!I169, 1), NA())</f>
        <v>#N/A</v>
      </c>
      <c r="J159" s="353">
        <f>IF(ISNUMBER(Regressions!K169),ROUND(Regressions!K169, 1), NA())</f>
        <v>99.8</v>
      </c>
      <c r="K159" s="351" t="e">
        <f>IF(ISNUMBER(Regressions!L169),ROUND(Regressions!L169, 1), NA())</f>
        <v>#N/A</v>
      </c>
      <c r="L159" s="246">
        <f>IF(ISNUMBER(Regressions!M169),ROUND(Regressions!M169, 1), NA())</f>
        <v>39.6</v>
      </c>
      <c r="M159" s="352" t="e">
        <f>IF(ISNUMBER(Regressions!N169),ROUND(Regressions!N169, 1), NA())</f>
        <v>#N/A</v>
      </c>
      <c r="N159" s="245" t="e">
        <f>IF(ISNUMBER(Regressions!O169),ROUND(Regressions!O169, 1), NA())</f>
        <v>#N/A</v>
      </c>
      <c r="O159" s="353" t="e">
        <f>IF(ISNUMBER(Regressions!Q169),ROUND(Regressions!Q169, 1), NA())</f>
        <v>#N/A</v>
      </c>
      <c r="P159" s="351">
        <f>IF(ISNUMBER(Regressions!R169),ROUND(Regressions!R169, 1), NA())</f>
        <v>49.8</v>
      </c>
      <c r="Q159" s="223" t="e">
        <f>IF(ISNUMBER(Regressions!S169),ROUND(Regressions!S169, 1), NA())</f>
        <v>#N/A</v>
      </c>
      <c r="R159" s="352" t="e">
        <f>IF(ISNUMBER(Regressions!T169),ROUND(Regressions!T169, 1), NA())</f>
        <v>#N/A</v>
      </c>
      <c r="S159" s="245">
        <f>IF(ISNUMBER(Regressions!U169),ROUND(Regressions!U169, 1), NA())</f>
        <v>50.2</v>
      </c>
    </row>
    <row xmlns:x14ac="http://schemas.microsoft.com/office/spreadsheetml/2009/9/ac" r="160" x14ac:dyDescent="0.2">
      <c r="A160" s="348" t="str">
        <f>IF(ISBLANK(Regressions!A170), " ", Regressions!A170)</f>
        <v>Costa Rica</v>
      </c>
      <c r="B160" s="349">
        <f>IF(ISBLANK(Regressions!B170), " ", Regressions!B170)</f>
        <v>2001</v>
      </c>
      <c r="C160" s="354" t="str">
        <f>IF(ISBLANK(Regressions!C170), " ", Regressions!C170)</f>
        <v>Secondary</v>
      </c>
      <c r="D160" s="350">
        <f>IF(ISBLANK(Regressions!D170), " ", Regressions!D170)</f>
        <v>425129</v>
      </c>
      <c r="E160" s="222">
        <f>IF(ISNUMBER(Regressions!E170),ROUND(Regressions!E170, 1), NA())</f>
        <v>99.8</v>
      </c>
      <c r="F160" s="351" t="e">
        <f>IF(ISNUMBER(Regressions!F170),ROUND(Regressions!F170, 1), NA())</f>
        <v>#N/A</v>
      </c>
      <c r="G160" s="244" t="e">
        <f>IF(ISNUMBER(Regressions!G170),ROUND(Regressions!G170, 1), NA())</f>
        <v>#N/A</v>
      </c>
      <c r="H160" s="352" t="e">
        <f>IF(ISNUMBER(Regressions!H170),ROUND(Regressions!H170, 1), NA())</f>
        <v>#N/A</v>
      </c>
      <c r="I160" s="245" t="e">
        <f>IF(ISNUMBER(Regressions!I170),ROUND(Regressions!I170, 1), NA())</f>
        <v>#N/A</v>
      </c>
      <c r="J160" s="353">
        <f>IF(ISNUMBER(Regressions!K170),ROUND(Regressions!K170, 1), NA())</f>
        <v>99.8</v>
      </c>
      <c r="K160" s="351" t="e">
        <f>IF(ISNUMBER(Regressions!L170),ROUND(Regressions!L170, 1), NA())</f>
        <v>#N/A</v>
      </c>
      <c r="L160" s="246">
        <f>IF(ISNUMBER(Regressions!M170),ROUND(Regressions!M170, 1), NA())</f>
        <v>39.6</v>
      </c>
      <c r="M160" s="352" t="e">
        <f>IF(ISNUMBER(Regressions!N170),ROUND(Regressions!N170, 1), NA())</f>
        <v>#N/A</v>
      </c>
      <c r="N160" s="245" t="e">
        <f>IF(ISNUMBER(Regressions!O170),ROUND(Regressions!O170, 1), NA())</f>
        <v>#N/A</v>
      </c>
      <c r="O160" s="353" t="e">
        <f>IF(ISNUMBER(Regressions!Q170),ROUND(Regressions!Q170, 1), NA())</f>
        <v>#N/A</v>
      </c>
      <c r="P160" s="351">
        <f>IF(ISNUMBER(Regressions!R170),ROUND(Regressions!R170, 1), NA())</f>
        <v>49.8</v>
      </c>
      <c r="Q160" s="223" t="e">
        <f>IF(ISNUMBER(Regressions!S170),ROUND(Regressions!S170, 1), NA())</f>
        <v>#N/A</v>
      </c>
      <c r="R160" s="352" t="e">
        <f>IF(ISNUMBER(Regressions!T170),ROUND(Regressions!T170, 1), NA())</f>
        <v>#N/A</v>
      </c>
      <c r="S160" s="245">
        <f>IF(ISNUMBER(Regressions!U170),ROUND(Regressions!U170, 1), NA())</f>
        <v>50.2</v>
      </c>
    </row>
    <row xmlns:x14ac="http://schemas.microsoft.com/office/spreadsheetml/2009/9/ac" r="161" x14ac:dyDescent="0.2">
      <c r="A161" s="348" t="str">
        <f>IF(ISBLANK(Regressions!A171), " ", Regressions!A171)</f>
        <v>Costa Rica</v>
      </c>
      <c r="B161" s="349">
        <f>IF(ISBLANK(Regressions!B171), " ", Regressions!B171)</f>
        <v>2002</v>
      </c>
      <c r="C161" s="354" t="str">
        <f>IF(ISBLANK(Regressions!C171), " ", Regressions!C171)</f>
        <v>Secondary</v>
      </c>
      <c r="D161" s="350">
        <f>IF(ISBLANK(Regressions!D171), " ", Regressions!D171)</f>
        <v>429206</v>
      </c>
      <c r="E161" s="222">
        <f>IF(ISNUMBER(Regressions!E171),ROUND(Regressions!E171, 1), NA())</f>
        <v>99.8</v>
      </c>
      <c r="F161" s="351" t="e">
        <f>IF(ISNUMBER(Regressions!F171),ROUND(Regressions!F171, 1), NA())</f>
        <v>#N/A</v>
      </c>
      <c r="G161" s="244" t="e">
        <f>IF(ISNUMBER(Regressions!G171),ROUND(Regressions!G171, 1), NA())</f>
        <v>#N/A</v>
      </c>
      <c r="H161" s="352" t="e">
        <f>IF(ISNUMBER(Regressions!H171),ROUND(Regressions!H171, 1), NA())</f>
        <v>#N/A</v>
      </c>
      <c r="I161" s="245" t="e">
        <f>IF(ISNUMBER(Regressions!I171),ROUND(Regressions!I171, 1), NA())</f>
        <v>#N/A</v>
      </c>
      <c r="J161" s="353">
        <f>IF(ISNUMBER(Regressions!K171),ROUND(Regressions!K171, 1), NA())</f>
        <v>99.8</v>
      </c>
      <c r="K161" s="351" t="e">
        <f>IF(ISNUMBER(Regressions!L171),ROUND(Regressions!L171, 1), NA())</f>
        <v>#N/A</v>
      </c>
      <c r="L161" s="246">
        <f>IF(ISNUMBER(Regressions!M171),ROUND(Regressions!M171, 1), NA())</f>
        <v>42.5</v>
      </c>
      <c r="M161" s="352" t="e">
        <f>IF(ISNUMBER(Regressions!N171),ROUND(Regressions!N171, 1), NA())</f>
        <v>#N/A</v>
      </c>
      <c r="N161" s="245" t="e">
        <f>IF(ISNUMBER(Regressions!O171),ROUND(Regressions!O171, 1), NA())</f>
        <v>#N/A</v>
      </c>
      <c r="O161" s="353" t="e">
        <f>IF(ISNUMBER(Regressions!Q171),ROUND(Regressions!Q171, 1), NA())</f>
        <v>#N/A</v>
      </c>
      <c r="P161" s="351">
        <f>IF(ISNUMBER(Regressions!R171),ROUND(Regressions!R171, 1), NA())</f>
        <v>51.8</v>
      </c>
      <c r="Q161" s="223" t="e">
        <f>IF(ISNUMBER(Regressions!S171),ROUND(Regressions!S171, 1), NA())</f>
        <v>#N/A</v>
      </c>
      <c r="R161" s="352" t="e">
        <f>IF(ISNUMBER(Regressions!T171),ROUND(Regressions!T171, 1), NA())</f>
        <v>#N/A</v>
      </c>
      <c r="S161" s="245">
        <f>IF(ISNUMBER(Regressions!U171),ROUND(Regressions!U171, 1), NA())</f>
        <v>48.2</v>
      </c>
    </row>
    <row xmlns:x14ac="http://schemas.microsoft.com/office/spreadsheetml/2009/9/ac" r="162" x14ac:dyDescent="0.2">
      <c r="A162" s="348" t="str">
        <f>IF(ISBLANK(Regressions!A172), " ", Regressions!A172)</f>
        <v>Costa Rica</v>
      </c>
      <c r="B162" s="349">
        <f>IF(ISBLANK(Regressions!B172), " ", Regressions!B172)</f>
        <v>2003</v>
      </c>
      <c r="C162" s="354" t="str">
        <f>IF(ISBLANK(Regressions!C172), " ", Regressions!C172)</f>
        <v>Secondary</v>
      </c>
      <c r="D162" s="350">
        <f>IF(ISBLANK(Regressions!D172), " ", Regressions!D172)</f>
        <v>425580</v>
      </c>
      <c r="E162" s="222">
        <f>IF(ISNUMBER(Regressions!E172),ROUND(Regressions!E172, 1), NA())</f>
        <v>99.8</v>
      </c>
      <c r="F162" s="351" t="e">
        <f>IF(ISNUMBER(Regressions!F172),ROUND(Regressions!F172, 1), NA())</f>
        <v>#N/A</v>
      </c>
      <c r="G162" s="244" t="e">
        <f>IF(ISNUMBER(Regressions!G172),ROUND(Regressions!G172, 1), NA())</f>
        <v>#N/A</v>
      </c>
      <c r="H162" s="352" t="e">
        <f>IF(ISNUMBER(Regressions!H172),ROUND(Regressions!H172, 1), NA())</f>
        <v>#N/A</v>
      </c>
      <c r="I162" s="245" t="e">
        <f>IF(ISNUMBER(Regressions!I172),ROUND(Regressions!I172, 1), NA())</f>
        <v>#N/A</v>
      </c>
      <c r="J162" s="353">
        <f>IF(ISNUMBER(Regressions!K172),ROUND(Regressions!K172, 1), NA())</f>
        <v>99.8</v>
      </c>
      <c r="K162" s="351" t="e">
        <f>IF(ISNUMBER(Regressions!L172),ROUND(Regressions!L172, 1), NA())</f>
        <v>#N/A</v>
      </c>
      <c r="L162" s="246">
        <f>IF(ISNUMBER(Regressions!M172),ROUND(Regressions!M172, 1), NA())</f>
        <v>45.3</v>
      </c>
      <c r="M162" s="352" t="e">
        <f>IF(ISNUMBER(Regressions!N172),ROUND(Regressions!N172, 1), NA())</f>
        <v>#N/A</v>
      </c>
      <c r="N162" s="245" t="e">
        <f>IF(ISNUMBER(Regressions!O172),ROUND(Regressions!O172, 1), NA())</f>
        <v>#N/A</v>
      </c>
      <c r="O162" s="353" t="e">
        <f>IF(ISNUMBER(Regressions!Q172),ROUND(Regressions!Q172, 1), NA())</f>
        <v>#N/A</v>
      </c>
      <c r="P162" s="351">
        <f>IF(ISNUMBER(Regressions!R172),ROUND(Regressions!R172, 1), NA())</f>
        <v>53.9</v>
      </c>
      <c r="Q162" s="223" t="e">
        <f>IF(ISNUMBER(Regressions!S172),ROUND(Regressions!S172, 1), NA())</f>
        <v>#N/A</v>
      </c>
      <c r="R162" s="352" t="e">
        <f>IF(ISNUMBER(Regressions!T172),ROUND(Regressions!T172, 1), NA())</f>
        <v>#N/A</v>
      </c>
      <c r="S162" s="245">
        <f>IF(ISNUMBER(Regressions!U172),ROUND(Regressions!U172, 1), NA())</f>
        <v>46.1</v>
      </c>
    </row>
    <row xmlns:x14ac="http://schemas.microsoft.com/office/spreadsheetml/2009/9/ac" r="163" x14ac:dyDescent="0.2">
      <c r="A163" s="348" t="str">
        <f>IF(ISBLANK(Regressions!A173), " ", Regressions!A173)</f>
        <v>Costa Rica</v>
      </c>
      <c r="B163" s="349">
        <f>IF(ISBLANK(Regressions!B173), " ", Regressions!B173)</f>
        <v>2004</v>
      </c>
      <c r="C163" s="354" t="str">
        <f>IF(ISBLANK(Regressions!C173), " ", Regressions!C173)</f>
        <v>Secondary</v>
      </c>
      <c r="D163" s="350">
        <f>IF(ISBLANK(Regressions!D173), " ", Regressions!D173)</f>
        <v>424819</v>
      </c>
      <c r="E163" s="222">
        <f>IF(ISNUMBER(Regressions!E173),ROUND(Regressions!E173, 1), NA())</f>
        <v>99.8</v>
      </c>
      <c r="F163" s="351" t="e">
        <f>IF(ISNUMBER(Regressions!F173),ROUND(Regressions!F173, 1), NA())</f>
        <v>#N/A</v>
      </c>
      <c r="G163" s="244" t="e">
        <f>IF(ISNUMBER(Regressions!G173),ROUND(Regressions!G173, 1), NA())</f>
        <v>#N/A</v>
      </c>
      <c r="H163" s="352" t="e">
        <f>IF(ISNUMBER(Regressions!H173),ROUND(Regressions!H173, 1), NA())</f>
        <v>#N/A</v>
      </c>
      <c r="I163" s="245" t="e">
        <f>IF(ISNUMBER(Regressions!I173),ROUND(Regressions!I173, 1), NA())</f>
        <v>#N/A</v>
      </c>
      <c r="J163" s="353">
        <f>IF(ISNUMBER(Regressions!K173),ROUND(Regressions!K173, 1), NA())</f>
        <v>99.8</v>
      </c>
      <c r="K163" s="351" t="e">
        <f>IF(ISNUMBER(Regressions!L173),ROUND(Regressions!L173, 1), NA())</f>
        <v>#N/A</v>
      </c>
      <c r="L163" s="246">
        <f>IF(ISNUMBER(Regressions!M173),ROUND(Regressions!M173, 1), NA())</f>
        <v>48.1</v>
      </c>
      <c r="M163" s="352" t="e">
        <f>IF(ISNUMBER(Regressions!N173),ROUND(Regressions!N173, 1), NA())</f>
        <v>#N/A</v>
      </c>
      <c r="N163" s="245" t="e">
        <f>IF(ISNUMBER(Regressions!O173),ROUND(Regressions!O173, 1), NA())</f>
        <v>#N/A</v>
      </c>
      <c r="O163" s="353" t="e">
        <f>IF(ISNUMBER(Regressions!Q173),ROUND(Regressions!Q173, 1), NA())</f>
        <v>#N/A</v>
      </c>
      <c r="P163" s="351">
        <f>IF(ISNUMBER(Regressions!R173),ROUND(Regressions!R173, 1), NA())</f>
        <v>56</v>
      </c>
      <c r="Q163" s="223" t="e">
        <f>IF(ISNUMBER(Regressions!S173),ROUND(Regressions!S173, 1), NA())</f>
        <v>#N/A</v>
      </c>
      <c r="R163" s="352" t="e">
        <f>IF(ISNUMBER(Regressions!T173),ROUND(Regressions!T173, 1), NA())</f>
        <v>#N/A</v>
      </c>
      <c r="S163" s="245">
        <f>IF(ISNUMBER(Regressions!U173),ROUND(Regressions!U173, 1), NA())</f>
        <v>44</v>
      </c>
    </row>
    <row xmlns:x14ac="http://schemas.microsoft.com/office/spreadsheetml/2009/9/ac" r="164" x14ac:dyDescent="0.2">
      <c r="A164" s="348" t="str">
        <f>IF(ISBLANK(Regressions!A174), " ", Regressions!A174)</f>
        <v>Costa Rica</v>
      </c>
      <c r="B164" s="349">
        <f>IF(ISBLANK(Regressions!B174), " ", Regressions!B174)</f>
        <v>2005</v>
      </c>
      <c r="C164" s="354" t="str">
        <f>IF(ISBLANK(Regressions!C174), " ", Regressions!C174)</f>
        <v>Secondary</v>
      </c>
      <c r="D164" s="350">
        <f>IF(ISBLANK(Regressions!D174), " ", Regressions!D174)</f>
        <v>426740</v>
      </c>
      <c r="E164" s="222">
        <f>IF(ISNUMBER(Regressions!E174),ROUND(Regressions!E174, 1), NA())</f>
        <v>99.8</v>
      </c>
      <c r="F164" s="351" t="e">
        <f>IF(ISNUMBER(Regressions!F174),ROUND(Regressions!F174, 1), NA())</f>
        <v>#N/A</v>
      </c>
      <c r="G164" s="244" t="e">
        <f>IF(ISNUMBER(Regressions!G174),ROUND(Regressions!G174, 1), NA())</f>
        <v>#N/A</v>
      </c>
      <c r="H164" s="352" t="e">
        <f>IF(ISNUMBER(Regressions!H174),ROUND(Regressions!H174, 1), NA())</f>
        <v>#N/A</v>
      </c>
      <c r="I164" s="245" t="e">
        <f>IF(ISNUMBER(Regressions!I174),ROUND(Regressions!I174, 1), NA())</f>
        <v>#N/A</v>
      </c>
      <c r="J164" s="353">
        <f>IF(ISNUMBER(Regressions!K174),ROUND(Regressions!K174, 1), NA())</f>
        <v>99.8</v>
      </c>
      <c r="K164" s="351" t="e">
        <f>IF(ISNUMBER(Regressions!L174),ROUND(Regressions!L174, 1), NA())</f>
        <v>#N/A</v>
      </c>
      <c r="L164" s="246">
        <f>IF(ISNUMBER(Regressions!M174),ROUND(Regressions!M174, 1), NA())</f>
        <v>50.9</v>
      </c>
      <c r="M164" s="352" t="e">
        <f>IF(ISNUMBER(Regressions!N174),ROUND(Regressions!N174, 1), NA())</f>
        <v>#N/A</v>
      </c>
      <c r="N164" s="245" t="e">
        <f>IF(ISNUMBER(Regressions!O174),ROUND(Regressions!O174, 1), NA())</f>
        <v>#N/A</v>
      </c>
      <c r="O164" s="353" t="e">
        <f>IF(ISNUMBER(Regressions!Q174),ROUND(Regressions!Q174, 1), NA())</f>
        <v>#N/A</v>
      </c>
      <c r="P164" s="351">
        <f>IF(ISNUMBER(Regressions!R174),ROUND(Regressions!R174, 1), NA())</f>
        <v>58</v>
      </c>
      <c r="Q164" s="223" t="e">
        <f>IF(ISNUMBER(Regressions!S174),ROUND(Regressions!S174, 1), NA())</f>
        <v>#N/A</v>
      </c>
      <c r="R164" s="352" t="e">
        <f>IF(ISNUMBER(Regressions!T174),ROUND(Regressions!T174, 1), NA())</f>
        <v>#N/A</v>
      </c>
      <c r="S164" s="245">
        <f>IF(ISNUMBER(Regressions!U174),ROUND(Regressions!U174, 1), NA())</f>
        <v>42</v>
      </c>
    </row>
    <row xmlns:x14ac="http://schemas.microsoft.com/office/spreadsheetml/2009/9/ac" r="165" x14ac:dyDescent="0.2">
      <c r="A165" s="348" t="str">
        <f>IF(ISBLANK(Regressions!A175), " ", Regressions!A175)</f>
        <v>Costa Rica</v>
      </c>
      <c r="B165" s="349">
        <f>IF(ISBLANK(Regressions!B175), " ", Regressions!B175)</f>
        <v>2006</v>
      </c>
      <c r="C165" s="354" t="str">
        <f>IF(ISBLANK(Regressions!C175), " ", Regressions!C175)</f>
        <v>Secondary</v>
      </c>
      <c r="D165" s="350">
        <f>IF(ISBLANK(Regressions!D175), " ", Regressions!D175)</f>
        <v>424413</v>
      </c>
      <c r="E165" s="222">
        <f>IF(ISNUMBER(Regressions!E175),ROUND(Regressions!E175, 1), NA())</f>
        <v>99.8</v>
      </c>
      <c r="F165" s="351" t="e">
        <f>IF(ISNUMBER(Regressions!F175),ROUND(Regressions!F175, 1), NA())</f>
        <v>#N/A</v>
      </c>
      <c r="G165" s="244" t="e">
        <f>IF(ISNUMBER(Regressions!G175),ROUND(Regressions!G175, 1), NA())</f>
        <v>#N/A</v>
      </c>
      <c r="H165" s="352" t="e">
        <f>IF(ISNUMBER(Regressions!H175),ROUND(Regressions!H175, 1), NA())</f>
        <v>#N/A</v>
      </c>
      <c r="I165" s="245" t="e">
        <f>IF(ISNUMBER(Regressions!I175),ROUND(Regressions!I175, 1), NA())</f>
        <v>#N/A</v>
      </c>
      <c r="J165" s="353">
        <f>IF(ISNUMBER(Regressions!K175),ROUND(Regressions!K175, 1), NA())</f>
        <v>99.8</v>
      </c>
      <c r="K165" s="351" t="e">
        <f>IF(ISNUMBER(Regressions!L175),ROUND(Regressions!L175, 1), NA())</f>
        <v>#N/A</v>
      </c>
      <c r="L165" s="246">
        <f>IF(ISNUMBER(Regressions!M175),ROUND(Regressions!M175, 1), NA())</f>
        <v>53.7</v>
      </c>
      <c r="M165" s="352" t="e">
        <f>IF(ISNUMBER(Regressions!N175),ROUND(Regressions!N175, 1), NA())</f>
        <v>#N/A</v>
      </c>
      <c r="N165" s="245" t="e">
        <f>IF(ISNUMBER(Regressions!O175),ROUND(Regressions!O175, 1), NA())</f>
        <v>#N/A</v>
      </c>
      <c r="O165" s="353" t="e">
        <f>IF(ISNUMBER(Regressions!Q175),ROUND(Regressions!Q175, 1), NA())</f>
        <v>#N/A</v>
      </c>
      <c r="P165" s="351">
        <f>IF(ISNUMBER(Regressions!R175),ROUND(Regressions!R175, 1), NA())</f>
        <v>60.1</v>
      </c>
      <c r="Q165" s="223" t="e">
        <f>IF(ISNUMBER(Regressions!S175),ROUND(Regressions!S175, 1), NA())</f>
        <v>#N/A</v>
      </c>
      <c r="R165" s="352" t="e">
        <f>IF(ISNUMBER(Regressions!T175),ROUND(Regressions!T175, 1), NA())</f>
        <v>#N/A</v>
      </c>
      <c r="S165" s="245">
        <f>IF(ISNUMBER(Regressions!U175),ROUND(Regressions!U175, 1), NA())</f>
        <v>39.9</v>
      </c>
    </row>
    <row xmlns:x14ac="http://schemas.microsoft.com/office/spreadsheetml/2009/9/ac" r="166" x14ac:dyDescent="0.2">
      <c r="A166" s="348" t="str">
        <f>IF(ISBLANK(Regressions!A176), " ", Regressions!A176)</f>
        <v>Costa Rica</v>
      </c>
      <c r="B166" s="349">
        <f>IF(ISBLANK(Regressions!B176), " ", Regressions!B176)</f>
        <v>2007</v>
      </c>
      <c r="C166" s="354" t="str">
        <f>IF(ISBLANK(Regressions!C176), " ", Regressions!C176)</f>
        <v>Secondary</v>
      </c>
      <c r="D166" s="350">
        <f>IF(ISBLANK(Regressions!D176), " ", Regressions!D176)</f>
        <v>421503</v>
      </c>
      <c r="E166" s="222">
        <f>IF(ISNUMBER(Regressions!E176),ROUND(Regressions!E176, 1), NA())</f>
        <v>99.8</v>
      </c>
      <c r="F166" s="351" t="e">
        <f>IF(ISNUMBER(Regressions!F176),ROUND(Regressions!F176, 1), NA())</f>
        <v>#N/A</v>
      </c>
      <c r="G166" s="244" t="e">
        <f>IF(ISNUMBER(Regressions!G176),ROUND(Regressions!G176, 1), NA())</f>
        <v>#N/A</v>
      </c>
      <c r="H166" s="352" t="e">
        <f>IF(ISNUMBER(Regressions!H176),ROUND(Regressions!H176, 1), NA())</f>
        <v>#N/A</v>
      </c>
      <c r="I166" s="245" t="e">
        <f>IF(ISNUMBER(Regressions!I176),ROUND(Regressions!I176, 1), NA())</f>
        <v>#N/A</v>
      </c>
      <c r="J166" s="353">
        <f>IF(ISNUMBER(Regressions!K176),ROUND(Regressions!K176, 1), NA())</f>
        <v>99.8</v>
      </c>
      <c r="K166" s="351" t="e">
        <f>IF(ISNUMBER(Regressions!L176),ROUND(Regressions!L176, 1), NA())</f>
        <v>#N/A</v>
      </c>
      <c r="L166" s="246">
        <f>IF(ISNUMBER(Regressions!M176),ROUND(Regressions!M176, 1), NA())</f>
        <v>56.6</v>
      </c>
      <c r="M166" s="352" t="e">
        <f>IF(ISNUMBER(Regressions!N176),ROUND(Regressions!N176, 1), NA())</f>
        <v>#N/A</v>
      </c>
      <c r="N166" s="245" t="e">
        <f>IF(ISNUMBER(Regressions!O176),ROUND(Regressions!O176, 1), NA())</f>
        <v>#N/A</v>
      </c>
      <c r="O166" s="353" t="e">
        <f>IF(ISNUMBER(Regressions!Q176),ROUND(Regressions!Q176, 1), NA())</f>
        <v>#N/A</v>
      </c>
      <c r="P166" s="351">
        <f>IF(ISNUMBER(Regressions!R176),ROUND(Regressions!R176, 1), NA())</f>
        <v>62.2</v>
      </c>
      <c r="Q166" s="223" t="e">
        <f>IF(ISNUMBER(Regressions!S176),ROUND(Regressions!S176, 1), NA())</f>
        <v>#N/A</v>
      </c>
      <c r="R166" s="352" t="e">
        <f>IF(ISNUMBER(Regressions!T176),ROUND(Regressions!T176, 1), NA())</f>
        <v>#N/A</v>
      </c>
      <c r="S166" s="245">
        <f>IF(ISNUMBER(Regressions!U176),ROUND(Regressions!U176, 1), NA())</f>
        <v>37.799999999999997</v>
      </c>
    </row>
    <row xmlns:x14ac="http://schemas.microsoft.com/office/spreadsheetml/2009/9/ac" r="167" x14ac:dyDescent="0.2">
      <c r="A167" s="348" t="str">
        <f>IF(ISBLANK(Regressions!A177), " ", Regressions!A177)</f>
        <v>Costa Rica</v>
      </c>
      <c r="B167" s="349">
        <f>IF(ISBLANK(Regressions!B177), " ", Regressions!B177)</f>
        <v>2008</v>
      </c>
      <c r="C167" s="354" t="str">
        <f>IF(ISBLANK(Regressions!C177), " ", Regressions!C177)</f>
        <v>Secondary</v>
      </c>
      <c r="D167" s="350">
        <f>IF(ISBLANK(Regressions!D177), " ", Regressions!D177)</f>
        <v>420901</v>
      </c>
      <c r="E167" s="222">
        <f>IF(ISNUMBER(Regressions!E177),ROUND(Regressions!E177, 1), NA())</f>
        <v>99.8</v>
      </c>
      <c r="F167" s="351">
        <f>IF(ISNUMBER(Regressions!F177),ROUND(Regressions!F177, 1), NA())</f>
        <v>93.3</v>
      </c>
      <c r="G167" s="244" t="e">
        <f>IF(ISNUMBER(Regressions!G177),ROUND(Regressions!G177, 1), NA())</f>
        <v>#N/A</v>
      </c>
      <c r="H167" s="352" t="e">
        <f>IF(ISNUMBER(Regressions!H177),ROUND(Regressions!H177, 1), NA())</f>
        <v>#N/A</v>
      </c>
      <c r="I167" s="245">
        <f>IF(ISNUMBER(Regressions!I177),ROUND(Regressions!I177, 1), NA())</f>
        <v>6.7</v>
      </c>
      <c r="J167" s="353">
        <f>IF(ISNUMBER(Regressions!K177),ROUND(Regressions!K177, 1), NA())</f>
        <v>99.8</v>
      </c>
      <c r="K167" s="351">
        <f>IF(ISNUMBER(Regressions!L177),ROUND(Regressions!L177, 1), NA())</f>
        <v>97.6</v>
      </c>
      <c r="L167" s="246">
        <f>IF(ISNUMBER(Regressions!M177),ROUND(Regressions!M177, 1), NA())</f>
        <v>59.4</v>
      </c>
      <c r="M167" s="352">
        <f>IF(ISNUMBER(Regressions!N177),ROUND(Regressions!N177, 1), NA())</f>
        <v>38.200000000000003</v>
      </c>
      <c r="N167" s="245">
        <f>IF(ISNUMBER(Regressions!O177),ROUND(Regressions!O177, 1), NA())</f>
        <v>2.4</v>
      </c>
      <c r="O167" s="353">
        <f>IF(ISNUMBER(Regressions!Q177),ROUND(Regressions!Q177, 1), NA())</f>
        <v>90.3</v>
      </c>
      <c r="P167" s="351">
        <f>IF(ISNUMBER(Regressions!R177),ROUND(Regressions!R177, 1), NA())</f>
        <v>64.2</v>
      </c>
      <c r="Q167" s="223" t="e">
        <f>IF(ISNUMBER(Regressions!S177),ROUND(Regressions!S177, 1), NA())</f>
        <v>#N/A</v>
      </c>
      <c r="R167" s="352" t="e">
        <f>IF(ISNUMBER(Regressions!T177),ROUND(Regressions!T177, 1), NA())</f>
        <v>#N/A</v>
      </c>
      <c r="S167" s="245">
        <f>IF(ISNUMBER(Regressions!U177),ROUND(Regressions!U177, 1), NA())</f>
        <v>35.799999999999997</v>
      </c>
    </row>
    <row xmlns:x14ac="http://schemas.microsoft.com/office/spreadsheetml/2009/9/ac" r="168" x14ac:dyDescent="0.2">
      <c r="A168" s="348" t="str">
        <f>IF(ISBLANK(Regressions!A178), " ", Regressions!A178)</f>
        <v>Costa Rica</v>
      </c>
      <c r="B168" s="349">
        <f>IF(ISBLANK(Regressions!B178), " ", Regressions!B178)</f>
        <v>2009</v>
      </c>
      <c r="C168" s="354" t="str">
        <f>IF(ISBLANK(Regressions!C178), " ", Regressions!C178)</f>
        <v>Secondary</v>
      </c>
      <c r="D168" s="350">
        <f>IF(ISBLANK(Regressions!D178), " ", Regressions!D178)</f>
        <v>419088</v>
      </c>
      <c r="E168" s="222">
        <f>IF(ISNUMBER(Regressions!E178),ROUND(Regressions!E178, 1), NA())</f>
        <v>99.8</v>
      </c>
      <c r="F168" s="351">
        <f>IF(ISNUMBER(Regressions!F178),ROUND(Regressions!F178, 1), NA())</f>
        <v>93.3</v>
      </c>
      <c r="G168" s="244" t="e">
        <f>IF(ISNUMBER(Regressions!G178),ROUND(Regressions!G178, 1), NA())</f>
        <v>#N/A</v>
      </c>
      <c r="H168" s="352" t="e">
        <f>IF(ISNUMBER(Regressions!H178),ROUND(Regressions!H178, 1), NA())</f>
        <v>#N/A</v>
      </c>
      <c r="I168" s="245">
        <f>IF(ISNUMBER(Regressions!I178),ROUND(Regressions!I178, 1), NA())</f>
        <v>6.7</v>
      </c>
      <c r="J168" s="353">
        <f>IF(ISNUMBER(Regressions!K178),ROUND(Regressions!K178, 1), NA())</f>
        <v>99.8</v>
      </c>
      <c r="K168" s="351">
        <f>IF(ISNUMBER(Regressions!L178),ROUND(Regressions!L178, 1), NA())</f>
        <v>97.6</v>
      </c>
      <c r="L168" s="246">
        <f>IF(ISNUMBER(Regressions!M178),ROUND(Regressions!M178, 1), NA())</f>
        <v>62.2</v>
      </c>
      <c r="M168" s="352">
        <f>IF(ISNUMBER(Regressions!N178),ROUND(Regressions!N178, 1), NA())</f>
        <v>35.4</v>
      </c>
      <c r="N168" s="245">
        <f>IF(ISNUMBER(Regressions!O178),ROUND(Regressions!O178, 1), NA())</f>
        <v>2.4</v>
      </c>
      <c r="O168" s="353">
        <f>IF(ISNUMBER(Regressions!Q178),ROUND(Regressions!Q178, 1), NA())</f>
        <v>90.3</v>
      </c>
      <c r="P168" s="351">
        <f>IF(ISNUMBER(Regressions!R178),ROUND(Regressions!R178, 1), NA())</f>
        <v>66.3</v>
      </c>
      <c r="Q168" s="223" t="e">
        <f>IF(ISNUMBER(Regressions!S178),ROUND(Regressions!S178, 1), NA())</f>
        <v>#N/A</v>
      </c>
      <c r="R168" s="352" t="e">
        <f>IF(ISNUMBER(Regressions!T178),ROUND(Regressions!T178, 1), NA())</f>
        <v>#N/A</v>
      </c>
      <c r="S168" s="245">
        <f>IF(ISNUMBER(Regressions!U178),ROUND(Regressions!U178, 1), NA())</f>
        <v>33.700000000000003</v>
      </c>
    </row>
    <row xmlns:x14ac="http://schemas.microsoft.com/office/spreadsheetml/2009/9/ac" r="169" x14ac:dyDescent="0.2">
      <c r="A169" s="348" t="str">
        <f>IF(ISBLANK(Regressions!A179), " ", Regressions!A179)</f>
        <v>Costa Rica</v>
      </c>
      <c r="B169" s="349">
        <f>IF(ISBLANK(Regressions!B179), " ", Regressions!B179)</f>
        <v>2010</v>
      </c>
      <c r="C169" s="354" t="str">
        <f>IF(ISBLANK(Regressions!C179), " ", Regressions!C179)</f>
        <v>Secondary</v>
      </c>
      <c r="D169" s="350">
        <f>IF(ISBLANK(Regressions!D179), " ", Regressions!D179)</f>
        <v>413877</v>
      </c>
      <c r="E169" s="222">
        <f>IF(ISNUMBER(Regressions!E179),ROUND(Regressions!E179, 1), NA())</f>
        <v>99.8</v>
      </c>
      <c r="F169" s="351">
        <f>IF(ISNUMBER(Regressions!F179),ROUND(Regressions!F179, 1), NA())</f>
        <v>93.3</v>
      </c>
      <c r="G169" s="244">
        <f>IF(ISNUMBER(Regressions!G179),ROUND(Regressions!G179, 1), NA())</f>
        <v>75.599999999999994</v>
      </c>
      <c r="H169" s="352">
        <f>IF(ISNUMBER(Regressions!H179),ROUND(Regressions!H179, 1), NA())</f>
        <v>17.7</v>
      </c>
      <c r="I169" s="245">
        <f>IF(ISNUMBER(Regressions!I179),ROUND(Regressions!I179, 1), NA())</f>
        <v>6.7</v>
      </c>
      <c r="J169" s="353">
        <f>IF(ISNUMBER(Regressions!K179),ROUND(Regressions!K179, 1), NA())</f>
        <v>99.8</v>
      </c>
      <c r="K169" s="351">
        <f>IF(ISNUMBER(Regressions!L179),ROUND(Regressions!L179, 1), NA())</f>
        <v>97.6</v>
      </c>
      <c r="L169" s="246">
        <f>IF(ISNUMBER(Regressions!M179),ROUND(Regressions!M179, 1), NA())</f>
        <v>65</v>
      </c>
      <c r="M169" s="352">
        <f>IF(ISNUMBER(Regressions!N179),ROUND(Regressions!N179, 1), NA())</f>
        <v>32.6</v>
      </c>
      <c r="N169" s="245">
        <f>IF(ISNUMBER(Regressions!O179),ROUND(Regressions!O179, 1), NA())</f>
        <v>2.4</v>
      </c>
      <c r="O169" s="353">
        <f>IF(ISNUMBER(Regressions!Q179),ROUND(Regressions!Q179, 1), NA())</f>
        <v>90.3</v>
      </c>
      <c r="P169" s="351">
        <f>IF(ISNUMBER(Regressions!R179),ROUND(Regressions!R179, 1), NA())</f>
        <v>68.3</v>
      </c>
      <c r="Q169" s="223">
        <f>IF(ISNUMBER(Regressions!S179),ROUND(Regressions!S179, 1), NA())</f>
        <v>68.3</v>
      </c>
      <c r="R169" s="352">
        <f>IF(ISNUMBER(Regressions!T179),ROUND(Regressions!T179, 1), NA())</f>
        <v>0</v>
      </c>
      <c r="S169" s="245">
        <f>IF(ISNUMBER(Regressions!U179),ROUND(Regressions!U179, 1), NA())</f>
        <v>31.7</v>
      </c>
    </row>
    <row xmlns:x14ac="http://schemas.microsoft.com/office/spreadsheetml/2009/9/ac" r="170" x14ac:dyDescent="0.2">
      <c r="A170" s="348" t="str">
        <f>IF(ISBLANK(Regressions!A180), " ", Regressions!A180)</f>
        <v>Costa Rica</v>
      </c>
      <c r="B170" s="349">
        <f>IF(ISBLANK(Regressions!B180), " ", Regressions!B180)</f>
        <v>2011</v>
      </c>
      <c r="C170" s="354" t="str">
        <f>IF(ISBLANK(Regressions!C180), " ", Regressions!C180)</f>
        <v>Secondary</v>
      </c>
      <c r="D170" s="350">
        <f>IF(ISBLANK(Regressions!D180), " ", Regressions!D180)</f>
        <v>409494</v>
      </c>
      <c r="E170" s="222">
        <f>IF(ISNUMBER(Regressions!E180),ROUND(Regressions!E180, 1), NA())</f>
        <v>99.8</v>
      </c>
      <c r="F170" s="351">
        <f>IF(ISNUMBER(Regressions!F180),ROUND(Regressions!F180, 1), NA())</f>
        <v>93.3</v>
      </c>
      <c r="G170" s="244">
        <f>IF(ISNUMBER(Regressions!G180),ROUND(Regressions!G180, 1), NA())</f>
        <v>75.599999999999994</v>
      </c>
      <c r="H170" s="352">
        <f>IF(ISNUMBER(Regressions!H180),ROUND(Regressions!H180, 1), NA())</f>
        <v>17.7</v>
      </c>
      <c r="I170" s="245">
        <f>IF(ISNUMBER(Regressions!I180),ROUND(Regressions!I180, 1), NA())</f>
        <v>6.7</v>
      </c>
      <c r="J170" s="353">
        <f>IF(ISNUMBER(Regressions!K180),ROUND(Regressions!K180, 1), NA())</f>
        <v>99.8</v>
      </c>
      <c r="K170" s="351">
        <f>IF(ISNUMBER(Regressions!L180),ROUND(Regressions!L180, 1), NA())</f>
        <v>97.6</v>
      </c>
      <c r="L170" s="246">
        <f>IF(ISNUMBER(Regressions!M180),ROUND(Regressions!M180, 1), NA())</f>
        <v>67.8</v>
      </c>
      <c r="M170" s="352">
        <f>IF(ISNUMBER(Regressions!N180),ROUND(Regressions!N180, 1), NA())</f>
        <v>29.8</v>
      </c>
      <c r="N170" s="245">
        <f>IF(ISNUMBER(Regressions!O180),ROUND(Regressions!O180, 1), NA())</f>
        <v>2.4</v>
      </c>
      <c r="O170" s="353">
        <f>IF(ISNUMBER(Regressions!Q180),ROUND(Regressions!Q180, 1), NA())</f>
        <v>90.3</v>
      </c>
      <c r="P170" s="351">
        <f>IF(ISNUMBER(Regressions!R180),ROUND(Regressions!R180, 1), NA())</f>
        <v>70.400000000000006</v>
      </c>
      <c r="Q170" s="223">
        <f>IF(ISNUMBER(Regressions!S180),ROUND(Regressions!S180, 1), NA())</f>
        <v>70.400000000000006</v>
      </c>
      <c r="R170" s="352">
        <f>IF(ISNUMBER(Regressions!T180),ROUND(Regressions!T180, 1), NA())</f>
        <v>0</v>
      </c>
      <c r="S170" s="245">
        <f>IF(ISNUMBER(Regressions!U180),ROUND(Regressions!U180, 1), NA())</f>
        <v>29.6</v>
      </c>
    </row>
    <row xmlns:x14ac="http://schemas.microsoft.com/office/spreadsheetml/2009/9/ac" r="171" x14ac:dyDescent="0.2">
      <c r="A171" s="348" t="str">
        <f>IF(ISBLANK(Regressions!A181), " ", Regressions!A181)</f>
        <v>Costa Rica</v>
      </c>
      <c r="B171" s="349">
        <f>IF(ISBLANK(Regressions!B181), " ", Regressions!B181)</f>
        <v>2012</v>
      </c>
      <c r="C171" s="354" t="str">
        <f>IF(ISBLANK(Regressions!C181), " ", Regressions!C181)</f>
        <v>Secondary</v>
      </c>
      <c r="D171" s="350">
        <f>IF(ISBLANK(Regressions!D181), " ", Regressions!D181)</f>
        <v>406620</v>
      </c>
      <c r="E171" s="222">
        <f>IF(ISNUMBER(Regressions!E181),ROUND(Regressions!E181, 1), NA())</f>
        <v>99.8</v>
      </c>
      <c r="F171" s="351">
        <f>IF(ISNUMBER(Regressions!F181),ROUND(Regressions!F181, 1), NA())</f>
        <v>93.3</v>
      </c>
      <c r="G171" s="244">
        <f>IF(ISNUMBER(Regressions!G181),ROUND(Regressions!G181, 1), NA())</f>
        <v>75.599999999999994</v>
      </c>
      <c r="H171" s="352">
        <f>IF(ISNUMBER(Regressions!H181),ROUND(Regressions!H181, 1), NA())</f>
        <v>17.7</v>
      </c>
      <c r="I171" s="245">
        <f>IF(ISNUMBER(Regressions!I181),ROUND(Regressions!I181, 1), NA())</f>
        <v>6.7</v>
      </c>
      <c r="J171" s="353">
        <f>IF(ISNUMBER(Regressions!K181),ROUND(Regressions!K181, 1), NA())</f>
        <v>99.8</v>
      </c>
      <c r="K171" s="351">
        <f>IF(ISNUMBER(Regressions!L181),ROUND(Regressions!L181, 1), NA())</f>
        <v>97.6</v>
      </c>
      <c r="L171" s="246">
        <f>IF(ISNUMBER(Regressions!M181),ROUND(Regressions!M181, 1), NA())</f>
        <v>70.7</v>
      </c>
      <c r="M171" s="352">
        <f>IF(ISNUMBER(Regressions!N181),ROUND(Regressions!N181, 1), NA())</f>
        <v>27</v>
      </c>
      <c r="N171" s="245">
        <f>IF(ISNUMBER(Regressions!O181),ROUND(Regressions!O181, 1), NA())</f>
        <v>2.4</v>
      </c>
      <c r="O171" s="353">
        <f>IF(ISNUMBER(Regressions!Q181),ROUND(Regressions!Q181, 1), NA())</f>
        <v>90.3</v>
      </c>
      <c r="P171" s="351">
        <f>IF(ISNUMBER(Regressions!R181),ROUND(Regressions!R181, 1), NA())</f>
        <v>72.5</v>
      </c>
      <c r="Q171" s="223">
        <f>IF(ISNUMBER(Regressions!S181),ROUND(Regressions!S181, 1), NA())</f>
        <v>72.5</v>
      </c>
      <c r="R171" s="352">
        <f>IF(ISNUMBER(Regressions!T181),ROUND(Regressions!T181, 1), NA())</f>
        <v>0</v>
      </c>
      <c r="S171" s="245">
        <f>IF(ISNUMBER(Regressions!U181),ROUND(Regressions!U181, 1), NA())</f>
        <v>27.5</v>
      </c>
    </row>
    <row xmlns:x14ac="http://schemas.microsoft.com/office/spreadsheetml/2009/9/ac" r="172" x14ac:dyDescent="0.2">
      <c r="A172" s="348" t="str">
        <f>IF(ISBLANK(Regressions!A182), " ", Regressions!A182)</f>
        <v>Costa Rica</v>
      </c>
      <c r="B172" s="349">
        <f>IF(ISBLANK(Regressions!B182), " ", Regressions!B182)</f>
        <v>2013</v>
      </c>
      <c r="C172" s="354" t="str">
        <f>IF(ISBLANK(Regressions!C182), " ", Regressions!C182)</f>
        <v>Secondary</v>
      </c>
      <c r="D172" s="350">
        <f>IF(ISBLANK(Regressions!D182), " ", Regressions!D182)</f>
        <v>402974</v>
      </c>
      <c r="E172" s="222">
        <f>IF(ISNUMBER(Regressions!E182),ROUND(Regressions!E182, 1), NA())</f>
        <v>99.8</v>
      </c>
      <c r="F172" s="351">
        <f>IF(ISNUMBER(Regressions!F182),ROUND(Regressions!F182, 1), NA())</f>
        <v>93.4</v>
      </c>
      <c r="G172" s="244">
        <f>IF(ISNUMBER(Regressions!G182),ROUND(Regressions!G182, 1), NA())</f>
        <v>75.599999999999994</v>
      </c>
      <c r="H172" s="352">
        <f>IF(ISNUMBER(Regressions!H182),ROUND(Regressions!H182, 1), NA())</f>
        <v>17.8</v>
      </c>
      <c r="I172" s="245">
        <f>IF(ISNUMBER(Regressions!I182),ROUND(Regressions!I182, 1), NA())</f>
        <v>6.6</v>
      </c>
      <c r="J172" s="353">
        <f>IF(ISNUMBER(Regressions!K182),ROUND(Regressions!K182, 1), NA())</f>
        <v>99.8</v>
      </c>
      <c r="K172" s="351">
        <f>IF(ISNUMBER(Regressions!L182),ROUND(Regressions!L182, 1), NA())</f>
        <v>97.5</v>
      </c>
      <c r="L172" s="246">
        <f>IF(ISNUMBER(Regressions!M182),ROUND(Regressions!M182, 1), NA())</f>
        <v>73.5</v>
      </c>
      <c r="M172" s="352">
        <f>IF(ISNUMBER(Regressions!N182),ROUND(Regressions!N182, 1), NA())</f>
        <v>24</v>
      </c>
      <c r="N172" s="245">
        <f>IF(ISNUMBER(Regressions!O182),ROUND(Regressions!O182, 1), NA())</f>
        <v>2.5</v>
      </c>
      <c r="O172" s="353">
        <f>IF(ISNUMBER(Regressions!Q182),ROUND(Regressions!Q182, 1), NA())</f>
        <v>90.4</v>
      </c>
      <c r="P172" s="351">
        <f>IF(ISNUMBER(Regressions!R182),ROUND(Regressions!R182, 1), NA())</f>
        <v>74.5</v>
      </c>
      <c r="Q172" s="223">
        <f>IF(ISNUMBER(Regressions!S182),ROUND(Regressions!S182, 1), NA())</f>
        <v>74.5</v>
      </c>
      <c r="R172" s="352">
        <f>IF(ISNUMBER(Regressions!T182),ROUND(Regressions!T182, 1), NA())</f>
        <v>0</v>
      </c>
      <c r="S172" s="245">
        <f>IF(ISNUMBER(Regressions!U182),ROUND(Regressions!U182, 1), NA())</f>
        <v>25.5</v>
      </c>
    </row>
    <row xmlns:x14ac="http://schemas.microsoft.com/office/spreadsheetml/2009/9/ac" r="173" x14ac:dyDescent="0.2">
      <c r="A173" s="348" t="str">
        <f>IF(ISBLANK(Regressions!A183), " ", Regressions!A183)</f>
        <v>Costa Rica</v>
      </c>
      <c r="B173" s="349">
        <f>IF(ISBLANK(Regressions!B183), " ", Regressions!B183)</f>
        <v>2014</v>
      </c>
      <c r="C173" s="354" t="str">
        <f>IF(ISBLANK(Regressions!C183), " ", Regressions!C183)</f>
        <v>Secondary</v>
      </c>
      <c r="D173" s="350">
        <f>IF(ISBLANK(Regressions!D183), " ", Regressions!D183)</f>
        <v>397955</v>
      </c>
      <c r="E173" s="222">
        <f>IF(ISNUMBER(Regressions!E183),ROUND(Regressions!E183, 1), NA())</f>
        <v>99.8</v>
      </c>
      <c r="F173" s="351">
        <f>IF(ISNUMBER(Regressions!F183),ROUND(Regressions!F183, 1), NA())</f>
        <v>93.6</v>
      </c>
      <c r="G173" s="244">
        <f>IF(ISNUMBER(Regressions!G183),ROUND(Regressions!G183, 1), NA())</f>
        <v>75.599999999999994</v>
      </c>
      <c r="H173" s="352">
        <f>IF(ISNUMBER(Regressions!H183),ROUND(Regressions!H183, 1), NA())</f>
        <v>17.899999999999999</v>
      </c>
      <c r="I173" s="245">
        <f>IF(ISNUMBER(Regressions!I183),ROUND(Regressions!I183, 1), NA())</f>
        <v>6.4</v>
      </c>
      <c r="J173" s="353">
        <f>IF(ISNUMBER(Regressions!K183),ROUND(Regressions!K183, 1), NA())</f>
        <v>99.8</v>
      </c>
      <c r="K173" s="351">
        <f>IF(ISNUMBER(Regressions!L183),ROUND(Regressions!L183, 1), NA())</f>
        <v>97.3</v>
      </c>
      <c r="L173" s="246">
        <f>IF(ISNUMBER(Regressions!M183),ROUND(Regressions!M183, 1), NA())</f>
        <v>76.3</v>
      </c>
      <c r="M173" s="352">
        <f>IF(ISNUMBER(Regressions!N183),ROUND(Regressions!N183, 1), NA())</f>
        <v>21</v>
      </c>
      <c r="N173" s="245">
        <f>IF(ISNUMBER(Regressions!O183),ROUND(Regressions!O183, 1), NA())</f>
        <v>2.7</v>
      </c>
      <c r="O173" s="353">
        <f>IF(ISNUMBER(Regressions!Q183),ROUND(Regressions!Q183, 1), NA())</f>
        <v>90.5</v>
      </c>
      <c r="P173" s="351">
        <f>IF(ISNUMBER(Regressions!R183),ROUND(Regressions!R183, 1), NA())</f>
        <v>76.599999999999994</v>
      </c>
      <c r="Q173" s="223">
        <f>IF(ISNUMBER(Regressions!S183),ROUND(Regressions!S183, 1), NA())</f>
        <v>75.099999999999994</v>
      </c>
      <c r="R173" s="352">
        <f>IF(ISNUMBER(Regressions!T183),ROUND(Regressions!T183, 1), NA())</f>
        <v>1.5</v>
      </c>
      <c r="S173" s="245">
        <f>IF(ISNUMBER(Regressions!U183),ROUND(Regressions!U183, 1), NA())</f>
        <v>23.4</v>
      </c>
    </row>
    <row xmlns:x14ac="http://schemas.microsoft.com/office/spreadsheetml/2009/9/ac" r="174" x14ac:dyDescent="0.2">
      <c r="A174" s="348" t="str">
        <f>IF(ISBLANK(Regressions!A184), " ", Regressions!A184)</f>
        <v>Costa Rica</v>
      </c>
      <c r="B174" s="349">
        <f>IF(ISBLANK(Regressions!B184), " ", Regressions!B184)</f>
        <v>2015</v>
      </c>
      <c r="C174" s="354" t="str">
        <f>IF(ISBLANK(Regressions!C184), " ", Regressions!C184)</f>
        <v>Secondary</v>
      </c>
      <c r="D174" s="350">
        <f>IF(ISBLANK(Regressions!D184), " ", Regressions!D184)</f>
        <v>390321</v>
      </c>
      <c r="E174" s="222">
        <f>IF(ISNUMBER(Regressions!E184),ROUND(Regressions!E184, 1), NA())</f>
        <v>99.9</v>
      </c>
      <c r="F174" s="351">
        <f>IF(ISNUMBER(Regressions!F184),ROUND(Regressions!F184, 1), NA())</f>
        <v>93.7</v>
      </c>
      <c r="G174" s="244">
        <f>IF(ISNUMBER(Regressions!G184),ROUND(Regressions!G184, 1), NA())</f>
        <v>75.599999999999994</v>
      </c>
      <c r="H174" s="352">
        <f>IF(ISNUMBER(Regressions!H184),ROUND(Regressions!H184, 1), NA())</f>
        <v>18.100000000000001</v>
      </c>
      <c r="I174" s="245">
        <f>IF(ISNUMBER(Regressions!I184),ROUND(Regressions!I184, 1), NA())</f>
        <v>6.3</v>
      </c>
      <c r="J174" s="353">
        <f>IF(ISNUMBER(Regressions!K184),ROUND(Regressions!K184, 1), NA())</f>
        <v>99.8</v>
      </c>
      <c r="K174" s="351">
        <f>IF(ISNUMBER(Regressions!L184),ROUND(Regressions!L184, 1), NA())</f>
        <v>97.2</v>
      </c>
      <c r="L174" s="246">
        <f>IF(ISNUMBER(Regressions!M184),ROUND(Regressions!M184, 1), NA())</f>
        <v>79.099999999999994</v>
      </c>
      <c r="M174" s="352">
        <f>IF(ISNUMBER(Regressions!N184),ROUND(Regressions!N184, 1), NA())</f>
        <v>18.100000000000001</v>
      </c>
      <c r="N174" s="245">
        <f>IF(ISNUMBER(Regressions!O184),ROUND(Regressions!O184, 1), NA())</f>
        <v>2.8</v>
      </c>
      <c r="O174" s="353">
        <f>IF(ISNUMBER(Regressions!Q184),ROUND(Regressions!Q184, 1), NA())</f>
        <v>90.6</v>
      </c>
      <c r="P174" s="351">
        <f>IF(ISNUMBER(Regressions!R184),ROUND(Regressions!R184, 1), NA())</f>
        <v>78.7</v>
      </c>
      <c r="Q174" s="223">
        <f>IF(ISNUMBER(Regressions!S184),ROUND(Regressions!S184, 1), NA())</f>
        <v>77.099999999999994</v>
      </c>
      <c r="R174" s="352">
        <f>IF(ISNUMBER(Regressions!T184),ROUND(Regressions!T184, 1), NA())</f>
        <v>1.5</v>
      </c>
      <c r="S174" s="245">
        <f>IF(ISNUMBER(Regressions!U184),ROUND(Regressions!U184, 1), NA())</f>
        <v>21.3</v>
      </c>
    </row>
    <row xmlns:x14ac="http://schemas.microsoft.com/office/spreadsheetml/2009/9/ac" r="175" x14ac:dyDescent="0.2">
      <c r="A175" s="348" t="str">
        <f>IF(ISBLANK(Regressions!A185), " ", Regressions!A185)</f>
        <v>Costa Rica</v>
      </c>
      <c r="B175" s="349">
        <f>IF(ISBLANK(Regressions!B185), " ", Regressions!B185)</f>
        <v>2016</v>
      </c>
      <c r="C175" s="354" t="str">
        <f>IF(ISBLANK(Regressions!C185), " ", Regressions!C185)</f>
        <v>Secondary</v>
      </c>
      <c r="D175" s="350">
        <f>IF(ISBLANK(Regressions!D185), " ", Regressions!D185)</f>
        <v>385730</v>
      </c>
      <c r="E175" s="222">
        <f>IF(ISNUMBER(Regressions!E185),ROUND(Regressions!E185, 1), NA())</f>
        <v>99.9</v>
      </c>
      <c r="F175" s="351">
        <f>IF(ISNUMBER(Regressions!F185),ROUND(Regressions!F185, 1), NA())</f>
        <v>93.8</v>
      </c>
      <c r="G175" s="244">
        <f>IF(ISNUMBER(Regressions!G185),ROUND(Regressions!G185, 1), NA())</f>
        <v>75.599999999999994</v>
      </c>
      <c r="H175" s="352">
        <f>IF(ISNUMBER(Regressions!H185),ROUND(Regressions!H185, 1), NA())</f>
        <v>18.2</v>
      </c>
      <c r="I175" s="245">
        <f>IF(ISNUMBER(Regressions!I185),ROUND(Regressions!I185, 1), NA())</f>
        <v>6.2</v>
      </c>
      <c r="J175" s="353">
        <f>IF(ISNUMBER(Regressions!K185),ROUND(Regressions!K185, 1), NA())</f>
        <v>99.9</v>
      </c>
      <c r="K175" s="351">
        <f>IF(ISNUMBER(Regressions!L185),ROUND(Regressions!L185, 1), NA())</f>
        <v>97</v>
      </c>
      <c r="L175" s="246">
        <f>IF(ISNUMBER(Regressions!M185),ROUND(Regressions!M185, 1), NA())</f>
        <v>81.900000000000006</v>
      </c>
      <c r="M175" s="352">
        <f>IF(ISNUMBER(Regressions!N185),ROUND(Regressions!N185, 1), NA())</f>
        <v>15.1</v>
      </c>
      <c r="N175" s="245">
        <f>IF(ISNUMBER(Regressions!O185),ROUND(Regressions!O185, 1), NA())</f>
        <v>3</v>
      </c>
      <c r="O175" s="353">
        <f>IF(ISNUMBER(Regressions!Q185),ROUND(Regressions!Q185, 1), NA())</f>
        <v>90.7</v>
      </c>
      <c r="P175" s="351">
        <f>IF(ISNUMBER(Regressions!R185),ROUND(Regressions!R185, 1), NA())</f>
        <v>80.7</v>
      </c>
      <c r="Q175" s="223">
        <f>IF(ISNUMBER(Regressions!S185),ROUND(Regressions!S185, 1), NA())</f>
        <v>79.099999999999994</v>
      </c>
      <c r="R175" s="352">
        <f>IF(ISNUMBER(Regressions!T185),ROUND(Regressions!T185, 1), NA())</f>
        <v>1.6</v>
      </c>
      <c r="S175" s="245">
        <f>IF(ISNUMBER(Regressions!U185),ROUND(Regressions!U185, 1), NA())</f>
        <v>19.3</v>
      </c>
    </row>
    <row xmlns:x14ac="http://schemas.microsoft.com/office/spreadsheetml/2009/9/ac" r="176" x14ac:dyDescent="0.2">
      <c r="A176" s="348" t="str">
        <f>IF(ISBLANK(Regressions!A186), " ", Regressions!A186)</f>
        <v>Costa Rica</v>
      </c>
      <c r="B176" s="349">
        <f>IF(ISBLANK(Regressions!B186), " ", Regressions!B186)</f>
        <v>2017</v>
      </c>
      <c r="C176" s="354" t="str">
        <f>IF(ISBLANK(Regressions!C186), " ", Regressions!C186)</f>
        <v>Secondary</v>
      </c>
      <c r="D176" s="350">
        <f>IF(ISBLANK(Regressions!D186), " ", Regressions!D186)</f>
        <v>377529</v>
      </c>
      <c r="E176" s="222">
        <f>IF(ISNUMBER(Regressions!E186),ROUND(Regressions!E186, 1), NA())</f>
        <v>99.9</v>
      </c>
      <c r="F176" s="351">
        <f>IF(ISNUMBER(Regressions!F186),ROUND(Regressions!F186, 1), NA())</f>
        <v>94</v>
      </c>
      <c r="G176" s="244">
        <f>IF(ISNUMBER(Regressions!G186),ROUND(Regressions!G186, 1), NA())</f>
        <v>75.599999999999994</v>
      </c>
      <c r="H176" s="352">
        <f>IF(ISNUMBER(Regressions!H186),ROUND(Regressions!H186, 1), NA())</f>
        <v>18.3</v>
      </c>
      <c r="I176" s="245">
        <f>IF(ISNUMBER(Regressions!I186),ROUND(Regressions!I186, 1), NA())</f>
        <v>6</v>
      </c>
      <c r="J176" s="353">
        <f>IF(ISNUMBER(Regressions!K186),ROUND(Regressions!K186, 1), NA())</f>
        <v>99.9</v>
      </c>
      <c r="K176" s="351">
        <f>IF(ISNUMBER(Regressions!L186),ROUND(Regressions!L186, 1), NA())</f>
        <v>96.9</v>
      </c>
      <c r="L176" s="246">
        <f>IF(ISNUMBER(Regressions!M186),ROUND(Regressions!M186, 1), NA())</f>
        <v>84.8</v>
      </c>
      <c r="M176" s="352">
        <f>IF(ISNUMBER(Regressions!N186),ROUND(Regressions!N186, 1), NA())</f>
        <v>12.1</v>
      </c>
      <c r="N176" s="245">
        <f>IF(ISNUMBER(Regressions!O186),ROUND(Regressions!O186, 1), NA())</f>
        <v>3.1</v>
      </c>
      <c r="O176" s="353">
        <f>IF(ISNUMBER(Regressions!Q186),ROUND(Regressions!Q186, 1), NA())</f>
        <v>90.8</v>
      </c>
      <c r="P176" s="351">
        <f>IF(ISNUMBER(Regressions!R186),ROUND(Regressions!R186, 1), NA())</f>
        <v>82.8</v>
      </c>
      <c r="Q176" s="223">
        <f>IF(ISNUMBER(Regressions!S186),ROUND(Regressions!S186, 1), NA())</f>
        <v>81.099999999999994</v>
      </c>
      <c r="R176" s="352">
        <f>IF(ISNUMBER(Regressions!T186),ROUND(Regressions!T186, 1), NA())</f>
        <v>1.7</v>
      </c>
      <c r="S176" s="245">
        <f>IF(ISNUMBER(Regressions!U186),ROUND(Regressions!U186, 1), NA())</f>
        <v>17.2</v>
      </c>
    </row>
    <row xmlns:x14ac="http://schemas.microsoft.com/office/spreadsheetml/2009/9/ac" r="177" x14ac:dyDescent="0.2">
      <c r="A177" s="348" t="str">
        <f>IF(ISBLANK(Regressions!A187), " ", Regressions!A187)</f>
        <v>Costa Rica</v>
      </c>
      <c r="B177" s="349">
        <f>IF(ISBLANK(Regressions!B187), " ", Regressions!B187)</f>
        <v>2018</v>
      </c>
      <c r="C177" s="354" t="str">
        <f>IF(ISBLANK(Regressions!C187), " ", Regressions!C187)</f>
        <v>Secondary</v>
      </c>
      <c r="D177" s="350">
        <f>IF(ISBLANK(Regressions!D187), " ", Regressions!D187)</f>
        <v>371020</v>
      </c>
      <c r="E177" s="222">
        <f>IF(ISNUMBER(Regressions!E187),ROUND(Regressions!E187, 1), NA())</f>
        <v>99.9</v>
      </c>
      <c r="F177" s="351">
        <f>IF(ISNUMBER(Regressions!F187),ROUND(Regressions!F187, 1), NA())</f>
        <v>94.1</v>
      </c>
      <c r="G177" s="244">
        <f>IF(ISNUMBER(Regressions!G187),ROUND(Regressions!G187, 1), NA())</f>
        <v>75.599999999999994</v>
      </c>
      <c r="H177" s="352">
        <f>IF(ISNUMBER(Regressions!H187),ROUND(Regressions!H187, 1), NA())</f>
        <v>18.5</v>
      </c>
      <c r="I177" s="245">
        <f>IF(ISNUMBER(Regressions!I187),ROUND(Regressions!I187, 1), NA())</f>
        <v>5.9</v>
      </c>
      <c r="J177" s="353">
        <f>IF(ISNUMBER(Regressions!K187),ROUND(Regressions!K187, 1), NA())</f>
        <v>99.9</v>
      </c>
      <c r="K177" s="351">
        <f>IF(ISNUMBER(Regressions!L187),ROUND(Regressions!L187, 1), NA())</f>
        <v>96.7</v>
      </c>
      <c r="L177" s="246">
        <f>IF(ISNUMBER(Regressions!M187),ROUND(Regressions!M187, 1), NA())</f>
        <v>87.6</v>
      </c>
      <c r="M177" s="352">
        <f>IF(ISNUMBER(Regressions!N187),ROUND(Regressions!N187, 1), NA())</f>
        <v>9.1999999999999993</v>
      </c>
      <c r="N177" s="245">
        <f>IF(ISNUMBER(Regressions!O187),ROUND(Regressions!O187, 1), NA())</f>
        <v>3.3</v>
      </c>
      <c r="O177" s="353">
        <f>IF(ISNUMBER(Regressions!Q187),ROUND(Regressions!Q187, 1), NA())</f>
        <v>90.9</v>
      </c>
      <c r="P177" s="351">
        <f>IF(ISNUMBER(Regressions!R187),ROUND(Regressions!R187, 1), NA())</f>
        <v>84.9</v>
      </c>
      <c r="Q177" s="223">
        <f>IF(ISNUMBER(Regressions!S187),ROUND(Regressions!S187, 1), NA())</f>
        <v>83.1</v>
      </c>
      <c r="R177" s="352">
        <f>IF(ISNUMBER(Regressions!T187),ROUND(Regressions!T187, 1), NA())</f>
        <v>1.7</v>
      </c>
      <c r="S177" s="245">
        <f>IF(ISNUMBER(Regressions!U187),ROUND(Regressions!U187, 1), NA())</f>
        <v>15.1</v>
      </c>
    </row>
    <row xmlns:x14ac="http://schemas.microsoft.com/office/spreadsheetml/2009/9/ac" r="178" x14ac:dyDescent="0.2">
      <c r="A178" s="348" t="str">
        <f>IF(ISBLANK(Regressions!A188), " ", Regressions!A188)</f>
        <v>Costa Rica</v>
      </c>
      <c r="B178" s="349">
        <f>IF(ISBLANK(Regressions!B188), " ", Regressions!B188)</f>
        <v>2019</v>
      </c>
      <c r="C178" s="354" t="str">
        <f>IF(ISBLANK(Regressions!C188), " ", Regressions!C188)</f>
        <v>Secondary</v>
      </c>
      <c r="D178" s="350">
        <f>IF(ISBLANK(Regressions!D188), " ", Regressions!D188)</f>
        <v>368070</v>
      </c>
      <c r="E178" s="222">
        <f>IF(ISNUMBER(Regressions!E188),ROUND(Regressions!E188, 1), NA())</f>
        <v>99.9</v>
      </c>
      <c r="F178" s="351">
        <f>IF(ISNUMBER(Regressions!F188),ROUND(Regressions!F188, 1), NA())</f>
        <v>94.2</v>
      </c>
      <c r="G178" s="244">
        <f>IF(ISNUMBER(Regressions!G188),ROUND(Regressions!G188, 1), NA())</f>
        <v>75.599999999999994</v>
      </c>
      <c r="H178" s="352">
        <f>IF(ISNUMBER(Regressions!H188),ROUND(Regressions!H188, 1), NA())</f>
        <v>18.600000000000001</v>
      </c>
      <c r="I178" s="245">
        <f>IF(ISNUMBER(Regressions!I188),ROUND(Regressions!I188, 1), NA())</f>
        <v>5.8</v>
      </c>
      <c r="J178" s="353">
        <f>IF(ISNUMBER(Regressions!K188),ROUND(Regressions!K188, 1), NA())</f>
        <v>99.9</v>
      </c>
      <c r="K178" s="351">
        <f>IF(ISNUMBER(Regressions!L188),ROUND(Regressions!L188, 1), NA())</f>
        <v>96.6</v>
      </c>
      <c r="L178" s="246">
        <f>IF(ISNUMBER(Regressions!M188),ROUND(Regressions!M188, 1), NA())</f>
        <v>90.4</v>
      </c>
      <c r="M178" s="352">
        <f>IF(ISNUMBER(Regressions!N188),ROUND(Regressions!N188, 1), NA())</f>
        <v>6.2</v>
      </c>
      <c r="N178" s="245">
        <f>IF(ISNUMBER(Regressions!O188),ROUND(Regressions!O188, 1), NA())</f>
        <v>3.4</v>
      </c>
      <c r="O178" s="353">
        <f>IF(ISNUMBER(Regressions!Q188),ROUND(Regressions!Q188, 1), NA())</f>
        <v>91</v>
      </c>
      <c r="P178" s="351">
        <f>IF(ISNUMBER(Regressions!R188),ROUND(Regressions!R188, 1), NA())</f>
        <v>86.9</v>
      </c>
      <c r="Q178" s="223">
        <f>IF(ISNUMBER(Regressions!S188),ROUND(Regressions!S188, 1), NA())</f>
        <v>85.1</v>
      </c>
      <c r="R178" s="352">
        <f>IF(ISNUMBER(Regressions!T188),ROUND(Regressions!T188, 1), NA())</f>
        <v>1.8</v>
      </c>
      <c r="S178" s="245">
        <f>IF(ISNUMBER(Regressions!U188),ROUND(Regressions!U188, 1), NA())</f>
        <v>13.1</v>
      </c>
    </row>
    <row xmlns:x14ac="http://schemas.microsoft.com/office/spreadsheetml/2009/9/ac" r="179" x14ac:dyDescent="0.2">
      <c r="A179" s="348" t="str">
        <f>IF(ISBLANK(Regressions!A189), " ", Regressions!A189)</f>
        <v>Costa Rica</v>
      </c>
      <c r="B179" s="349">
        <f>IF(ISBLANK(Regressions!B189), " ", Regressions!B189)</f>
        <v>2020</v>
      </c>
      <c r="C179" s="354" t="str">
        <f>IF(ISBLANK(Regressions!C189), " ", Regressions!C189)</f>
        <v>Secondary</v>
      </c>
      <c r="D179" s="350">
        <f>IF(ISBLANK(Regressions!D189), " ", Regressions!D189)</f>
        <v>371838</v>
      </c>
      <c r="E179" s="222">
        <f>IF(ISNUMBER(Regressions!E189),ROUND(Regressions!E189, 1), NA())</f>
        <v>100</v>
      </c>
      <c r="F179" s="351">
        <f>IF(ISNUMBER(Regressions!F189),ROUND(Regressions!F189, 1), NA())</f>
        <v>94.4</v>
      </c>
      <c r="G179" s="244">
        <f>IF(ISNUMBER(Regressions!G189),ROUND(Regressions!G189, 1), NA())</f>
        <v>75.599999999999994</v>
      </c>
      <c r="H179" s="352">
        <f>IF(ISNUMBER(Regressions!H189),ROUND(Regressions!H189, 1), NA())</f>
        <v>18.7</v>
      </c>
      <c r="I179" s="245">
        <f>IF(ISNUMBER(Regressions!I189),ROUND(Regressions!I189, 1), NA())</f>
        <v>5.6</v>
      </c>
      <c r="J179" s="353">
        <f>IF(ISNUMBER(Regressions!K189),ROUND(Regressions!K189, 1), NA())</f>
        <v>100</v>
      </c>
      <c r="K179" s="351">
        <f>IF(ISNUMBER(Regressions!L189),ROUND(Regressions!L189, 1), NA())</f>
        <v>96.5</v>
      </c>
      <c r="L179" s="246">
        <f>IF(ISNUMBER(Regressions!M189),ROUND(Regressions!M189, 1), NA())</f>
        <v>93.2</v>
      </c>
      <c r="M179" s="352">
        <f>IF(ISNUMBER(Regressions!N189),ROUND(Regressions!N189, 1), NA())</f>
        <v>3.3</v>
      </c>
      <c r="N179" s="245">
        <f>IF(ISNUMBER(Regressions!O189),ROUND(Regressions!O189, 1), NA())</f>
        <v>3.5</v>
      </c>
      <c r="O179" s="353">
        <f>IF(ISNUMBER(Regressions!Q189),ROUND(Regressions!Q189, 1), NA())</f>
        <v>91.1</v>
      </c>
      <c r="P179" s="351">
        <f>IF(ISNUMBER(Regressions!R189),ROUND(Regressions!R189, 1), NA())</f>
        <v>89</v>
      </c>
      <c r="Q179" s="223">
        <f>IF(ISNUMBER(Regressions!S189),ROUND(Regressions!S189, 1), NA())</f>
        <v>87.1</v>
      </c>
      <c r="R179" s="352">
        <f>IF(ISNUMBER(Regressions!T189),ROUND(Regressions!T189, 1), NA())</f>
        <v>1.9</v>
      </c>
      <c r="S179" s="245">
        <f>IF(ISNUMBER(Regressions!U189),ROUND(Regressions!U189, 1), NA())</f>
        <v>11</v>
      </c>
    </row>
    <row xmlns:x14ac="http://schemas.microsoft.com/office/spreadsheetml/2009/9/ac" r="180" x14ac:dyDescent="0.2">
      <c r="A180" s="405" t="str">
        <f>IF(ISBLANK(Regressions!A190), " ", Regressions!A190)</f>
        <v>Costa Rica</v>
      </c>
      <c r="B180" s="406">
        <f>IF(ISBLANK(Regressions!B190), " ", Regressions!B190)</f>
        <v>2021</v>
      </c>
      <c r="C180" s="407" t="str">
        <f>IF(ISBLANK(Regressions!C190), " ", Regressions!C190)</f>
        <v>Secondary</v>
      </c>
      <c r="D180" s="408">
        <f>IF(ISBLANK(Regressions!D190), " ", Regressions!D190)</f>
        <v>374121</v>
      </c>
      <c r="E180" s="411">
        <f>IF(ISNUMBER(Regressions!E190),ROUND(Regressions!E190, 1), NA())</f>
        <v>100</v>
      </c>
      <c r="F180" s="409">
        <f>IF(ISNUMBER(Regressions!F190),ROUND(Regressions!F190, 1), NA())</f>
        <v>94.5</v>
      </c>
      <c r="G180" s="412">
        <f>IF(ISNUMBER(Regressions!G190),ROUND(Regressions!G190, 1), NA())</f>
        <v>75.599999999999994</v>
      </c>
      <c r="H180" s="410">
        <f>IF(ISNUMBER(Regressions!H190),ROUND(Regressions!H190, 1), NA())</f>
        <v>18.899999999999999</v>
      </c>
      <c r="I180" s="413">
        <f>IF(ISNUMBER(Regressions!I190),ROUND(Regressions!I190, 1), NA())</f>
        <v>5.5</v>
      </c>
      <c r="J180" s="411">
        <f>IF(ISNUMBER(Regressions!K190),ROUND(Regressions!K190, 1), NA())</f>
        <v>100</v>
      </c>
      <c r="K180" s="409">
        <f>IF(ISNUMBER(Regressions!L190),ROUND(Regressions!L190, 1), NA())</f>
        <v>96.3</v>
      </c>
      <c r="L180" s="414">
        <f>IF(ISNUMBER(Regressions!M190),ROUND(Regressions!M190, 1), NA())</f>
        <v>96</v>
      </c>
      <c r="M180" s="410">
        <f>IF(ISNUMBER(Regressions!N190),ROUND(Regressions!N190, 1), NA())</f>
        <v>0.3</v>
      </c>
      <c r="N180" s="413">
        <f>IF(ISNUMBER(Regressions!O190),ROUND(Regressions!O190, 1), NA())</f>
        <v>3.7</v>
      </c>
      <c r="O180" s="411">
        <f>IF(ISNUMBER(Regressions!Q190),ROUND(Regressions!Q190, 1), NA())</f>
        <v>91.2</v>
      </c>
      <c r="P180" s="409">
        <f>IF(ISNUMBER(Regressions!R190),ROUND(Regressions!R190, 1), NA())</f>
        <v>91.1</v>
      </c>
      <c r="Q180" s="415">
        <f>IF(ISNUMBER(Regressions!S190),ROUND(Regressions!S190, 1), NA())</f>
        <v>89.1</v>
      </c>
      <c r="R180" s="410">
        <f>IF(ISNUMBER(Regressions!T190),ROUND(Regressions!T190, 1), NA())</f>
        <v>1.9</v>
      </c>
      <c r="S180" s="413">
        <f>IF(ISNUMBER(Regressions!U190),ROUND(Regressions!U190, 1), NA())</f>
        <v>8.9</v>
      </c>
      <c r="T180" s="404"/>
      <c r="U180" s="404"/>
      <c r="V180" s="404"/>
      <c r="W180" s="404"/>
      <c r="X180" s="404"/>
      <c r="Y180" s="404"/>
      <c r="Z180" s="404"/>
      <c r="AA180" s="404"/>
      <c r="AB180" s="404"/>
      <c r="AC180" s="404"/>
    </row>
    <row xmlns:x14ac="http://schemas.microsoft.com/office/spreadsheetml/2009/9/ac" r="181" x14ac:dyDescent="0.2">
      <c r="A181" s="348" t="str">
        <f>IF(ISBLANK(Regressions!A191), " ", Regressions!A191)</f>
        <v>Costa Rica</v>
      </c>
      <c r="B181" s="349">
        <f>IF(ISBLANK(Regressions!B191), " ", Regressions!B191)</f>
        <v>2022</v>
      </c>
      <c r="C181" s="354" t="str">
        <f>IF(ISBLANK(Regressions!C191), " ", Regressions!C191)</f>
        <v>Secondary</v>
      </c>
      <c r="D181" s="350">
        <f>IF(ISBLANK(Regressions!D191), " ", Regressions!D191)</f>
        <v>376255</v>
      </c>
      <c r="E181" s="222">
        <f>IF(ISNUMBER(Regressions!E191),ROUND(Regressions!E191, 1), NA())</f>
        <v>100</v>
      </c>
      <c r="F181" s="351">
        <f>IF(ISNUMBER(Regressions!F191),ROUND(Regressions!F191, 1), NA())</f>
        <v>94.6</v>
      </c>
      <c r="G181" s="244">
        <f>IF(ISNUMBER(Regressions!G191),ROUND(Regressions!G191, 1), NA())</f>
        <v>75.599999999999994</v>
      </c>
      <c r="H181" s="352">
        <f>IF(ISNUMBER(Regressions!H191),ROUND(Regressions!H191, 1), NA())</f>
        <v>19</v>
      </c>
      <c r="I181" s="245">
        <f>IF(ISNUMBER(Regressions!I191),ROUND(Regressions!I191, 1), NA())</f>
        <v>5.4</v>
      </c>
      <c r="J181" s="353">
        <f>IF(ISNUMBER(Regressions!K191),ROUND(Regressions!K191, 1), NA())</f>
        <v>100</v>
      </c>
      <c r="K181" s="351">
        <f>IF(ISNUMBER(Regressions!L191),ROUND(Regressions!L191, 1), NA())</f>
        <v>96.2</v>
      </c>
      <c r="L181" s="246">
        <f>IF(ISNUMBER(Regressions!M191),ROUND(Regressions!M191, 1), NA())</f>
        <v>96.2</v>
      </c>
      <c r="M181" s="352">
        <f>IF(ISNUMBER(Regressions!N191),ROUND(Regressions!N191, 1), NA())</f>
        <v>0</v>
      </c>
      <c r="N181" s="245">
        <f>IF(ISNUMBER(Regressions!O191),ROUND(Regressions!O191, 1), NA())</f>
        <v>3.8</v>
      </c>
      <c r="O181" s="353">
        <f>IF(ISNUMBER(Regressions!Q191),ROUND(Regressions!Q191, 1), NA())</f>
        <v>93.1</v>
      </c>
      <c r="P181" s="351">
        <f>IF(ISNUMBER(Regressions!R191),ROUND(Regressions!R191, 1), NA())</f>
        <v>93.1</v>
      </c>
      <c r="Q181" s="223">
        <f>IF(ISNUMBER(Regressions!S191),ROUND(Regressions!S191, 1), NA())</f>
        <v>91.1</v>
      </c>
      <c r="R181" s="352">
        <f>IF(ISNUMBER(Regressions!T191),ROUND(Regressions!T191, 1), NA())</f>
        <v>2</v>
      </c>
      <c r="S181" s="245">
        <f>IF(ISNUMBER(Regressions!U191),ROUND(Regressions!U191, 1), NA())</f>
        <v>6.9</v>
      </c>
    </row>
    <row xmlns:x14ac="http://schemas.microsoft.com/office/spreadsheetml/2009/9/ac" r="182" x14ac:dyDescent="0.2">
      <c r="A182" s="355" t="str">
        <f>IF(ISBLANK(Regressions!A192), " ", Regressions!A192)</f>
        <v>Costa Rica</v>
      </c>
      <c r="B182" s="356">
        <f>IF(ISBLANK(Regressions!B192), " ", Regressions!B192)</f>
        <v>2023</v>
      </c>
      <c r="C182" s="357" t="str">
        <f>IF(ISBLANK(Regressions!C192), " ", Regressions!C192)</f>
        <v>Secondary</v>
      </c>
      <c r="D182" s="358">
        <f>IF(ISBLANK(Regressions!D192), " ", Regressions!D192)</f>
        <v>371577</v>
      </c>
      <c r="E182" s="359">
        <f>IF(ISNUMBER(Regressions!E192),ROUND(Regressions!E192, 1), NA())</f>
        <v>100</v>
      </c>
      <c r="F182" s="360">
        <f>IF(ISNUMBER(Regressions!F192),ROUND(Regressions!F192, 1), NA())</f>
        <v>94.8</v>
      </c>
      <c r="G182" s="361">
        <f>IF(ISNUMBER(Regressions!G192),ROUND(Regressions!G192, 1), NA())</f>
        <v>75.599999999999994</v>
      </c>
      <c r="H182" s="362">
        <f>IF(ISNUMBER(Regressions!H192),ROUND(Regressions!H192, 1), NA())</f>
        <v>19.100000000000001</v>
      </c>
      <c r="I182" s="363">
        <f>IF(ISNUMBER(Regressions!I192),ROUND(Regressions!I192, 1), NA())</f>
        <v>5.2</v>
      </c>
      <c r="J182" s="364">
        <f>IF(ISNUMBER(Regressions!K192),ROUND(Regressions!K192, 1), NA())</f>
        <v>100</v>
      </c>
      <c r="K182" s="360">
        <f>IF(ISNUMBER(Regressions!L192),ROUND(Regressions!L192, 1), NA())</f>
        <v>96</v>
      </c>
      <c r="L182" s="365">
        <f>IF(ISNUMBER(Regressions!M192),ROUND(Regressions!M192, 1), NA())</f>
        <v>96</v>
      </c>
      <c r="M182" s="362">
        <f>IF(ISNUMBER(Regressions!N192),ROUND(Regressions!N192, 1), NA())</f>
        <v>0</v>
      </c>
      <c r="N182" s="363">
        <f>IF(ISNUMBER(Regressions!O192),ROUND(Regressions!O192, 1), NA())</f>
        <v>4</v>
      </c>
      <c r="O182" s="364">
        <f>IF(ISNUMBER(Regressions!Q192),ROUND(Regressions!Q192, 1), NA())</f>
        <v>93.1</v>
      </c>
      <c r="P182" s="360">
        <f>IF(ISNUMBER(Regressions!R192),ROUND(Regressions!R192, 1), NA())</f>
        <v>93.1</v>
      </c>
      <c r="Q182" s="366">
        <f>IF(ISNUMBER(Regressions!S192),ROUND(Regressions!S192, 1), NA())</f>
        <v>91.1</v>
      </c>
      <c r="R182" s="362">
        <f>IF(ISNUMBER(Regressions!T192),ROUND(Regressions!T192, 1), NA())</f>
        <v>2</v>
      </c>
      <c r="S182" s="363">
        <f>IF(ISNUMBER(Regressions!U192),ROUND(Regressions!U192, 1), NA())</f>
        <v>6.9</v>
      </c>
    </row>
    <row xmlns:x14ac="http://schemas.microsoft.com/office/spreadsheetml/2009/9/ac" r="183" hidden="true" x14ac:dyDescent="0.2">
      <c r="A183" s="348" t="str">
        <f>IF(ISBLANK(Regressions!A193), " ", Regressions!A193)</f>
        <v>Costa Rica</v>
      </c>
      <c r="B183" s="349">
        <f>IF(ISBLANK(Regressions!B193), " ", Regressions!B193)</f>
        <v>2024</v>
      </c>
      <c r="C183" s="354" t="str">
        <f>IF(ISBLANK(Regressions!C193), " ", Regressions!C193)</f>
        <v>Secondary</v>
      </c>
      <c r="D183" s="350" t="str">
        <f>IF(ISBLANK(Regressions!D193), " ", Regressions!D193)</f>
        <v> </v>
      </c>
      <c r="E183" s="222" t="e">
        <f>IF(ISNUMBER(Regressions!E193),ROUND(Regressions!E193, 1), NA())</f>
        <v>#N/A</v>
      </c>
      <c r="F183" s="351" t="e">
        <f>IF(ISNUMBER(Regressions!F193),ROUND(Regressions!F193, 1), NA())</f>
        <v>#N/A</v>
      </c>
      <c r="G183" s="244" t="e">
        <f>IF(ISNUMBER(Regressions!G193),ROUND(Regressions!G193, 1), NA())</f>
        <v>#N/A</v>
      </c>
      <c r="H183" s="352" t="e">
        <f>IF(ISNUMBER(Regressions!H193),ROUND(Regressions!H193, 1), NA())</f>
        <v>#N/A</v>
      </c>
      <c r="I183" s="245" t="e">
        <f>IF(ISNUMBER(Regressions!I193),ROUND(Regressions!I193, 1), NA())</f>
        <v>#N/A</v>
      </c>
      <c r="J183" s="353" t="e">
        <f>IF(ISNUMBER(Regressions!K193),ROUND(Regressions!K193, 1), NA())</f>
        <v>#N/A</v>
      </c>
      <c r="K183" s="351" t="e">
        <f>IF(ISNUMBER(Regressions!L193),ROUND(Regressions!L193, 1), NA())</f>
        <v>#N/A</v>
      </c>
      <c r="L183" s="246" t="e">
        <f>IF(ISNUMBER(Regressions!M193),ROUND(Regressions!M193, 1), NA())</f>
        <v>#N/A</v>
      </c>
      <c r="M183" s="352" t="e">
        <f>IF(ISNUMBER(Regressions!N193),ROUND(Regressions!N193, 1), NA())</f>
        <v>#N/A</v>
      </c>
      <c r="N183" s="245" t="e">
        <f>IF(ISNUMBER(Regressions!O193),ROUND(Regressions!O193, 1), NA())</f>
        <v>#N/A</v>
      </c>
      <c r="O183" s="353" t="e">
        <f>IF(ISNUMBER(Regressions!Q193),ROUND(Regressions!Q193, 1), NA())</f>
        <v>#N/A</v>
      </c>
      <c r="P183" s="351" t="e">
        <f>IF(ISNUMBER(Regressions!R193),ROUND(Regressions!R193, 1), NA())</f>
        <v>#N/A</v>
      </c>
      <c r="Q183" s="223" t="e">
        <f>IF(ISNUMBER(Regressions!S193),ROUND(Regressions!S193, 1), NA())</f>
        <v>#N/A</v>
      </c>
      <c r="R183" s="352" t="e">
        <f>IF(ISNUMBER(Regressions!T193),ROUND(Regressions!T193, 1), NA())</f>
        <v>#N/A</v>
      </c>
      <c r="S183" s="245" t="e">
        <f>IF(ISNUMBER(Regressions!U193),ROUND(Regressions!U193, 1), NA())</f>
        <v>#N/A</v>
      </c>
    </row>
    <row xmlns:x14ac="http://schemas.microsoft.com/office/spreadsheetml/2009/9/ac" r="184" hidden="true" x14ac:dyDescent="0.2">
      <c r="A184" s="348" t="str">
        <f>IF(ISBLANK(Regressions!A194), " ", Regressions!A194)</f>
        <v>Costa Rica</v>
      </c>
      <c r="B184" s="349">
        <f>IF(ISBLANK(Regressions!B194), " ", Regressions!B194)</f>
        <v>2025</v>
      </c>
      <c r="C184" s="354" t="str">
        <f>IF(ISBLANK(Regressions!C194), " ", Regressions!C194)</f>
        <v>Secondary</v>
      </c>
      <c r="D184" s="350" t="str">
        <f>IF(ISBLANK(Regressions!D194), " ", Regressions!D194)</f>
        <v> </v>
      </c>
      <c r="E184" s="222" t="e">
        <f>IF(ISNUMBER(Regressions!E194),ROUND(Regressions!E194, 1), NA())</f>
        <v>#N/A</v>
      </c>
      <c r="F184" s="351" t="e">
        <f>IF(ISNUMBER(Regressions!F194),ROUND(Regressions!F194, 1), NA())</f>
        <v>#N/A</v>
      </c>
      <c r="G184" s="244" t="e">
        <f>IF(ISNUMBER(Regressions!G194),ROUND(Regressions!G194, 1), NA())</f>
        <v>#N/A</v>
      </c>
      <c r="H184" s="352" t="e">
        <f>IF(ISNUMBER(Regressions!H194),ROUND(Regressions!H194, 1), NA())</f>
        <v>#N/A</v>
      </c>
      <c r="I184" s="245" t="e">
        <f>IF(ISNUMBER(Regressions!I194),ROUND(Regressions!I194, 1), NA())</f>
        <v>#N/A</v>
      </c>
      <c r="J184" s="353" t="e">
        <f>IF(ISNUMBER(Regressions!K194),ROUND(Regressions!K194, 1), NA())</f>
        <v>#N/A</v>
      </c>
      <c r="K184" s="351" t="e">
        <f>IF(ISNUMBER(Regressions!L194),ROUND(Regressions!L194, 1), NA())</f>
        <v>#N/A</v>
      </c>
      <c r="L184" s="246" t="e">
        <f>IF(ISNUMBER(Regressions!M194),ROUND(Regressions!M194, 1), NA())</f>
        <v>#N/A</v>
      </c>
      <c r="M184" s="352" t="e">
        <f>IF(ISNUMBER(Regressions!N194),ROUND(Regressions!N194, 1), NA())</f>
        <v>#N/A</v>
      </c>
      <c r="N184" s="245" t="e">
        <f>IF(ISNUMBER(Regressions!O194),ROUND(Regressions!O194, 1), NA())</f>
        <v>#N/A</v>
      </c>
      <c r="O184" s="353" t="e">
        <f>IF(ISNUMBER(Regressions!Q194),ROUND(Regressions!Q194, 1), NA())</f>
        <v>#N/A</v>
      </c>
      <c r="P184" s="351" t="e">
        <f>IF(ISNUMBER(Regressions!R194),ROUND(Regressions!R194, 1), NA())</f>
        <v>#N/A</v>
      </c>
      <c r="Q184" s="223" t="e">
        <f>IF(ISNUMBER(Regressions!S194),ROUND(Regressions!S194, 1), NA())</f>
        <v>#N/A</v>
      </c>
      <c r="R184" s="352" t="e">
        <f>IF(ISNUMBER(Regressions!T194),ROUND(Regressions!T194, 1), NA())</f>
        <v>#N/A</v>
      </c>
      <c r="S184" s="245" t="e">
        <f>IF(ISNUMBER(Regressions!U194),ROUND(Regressions!U194, 1), NA())</f>
        <v>#N/A</v>
      </c>
    </row>
    <row xmlns:x14ac="http://schemas.microsoft.com/office/spreadsheetml/2009/9/ac" r="185" hidden="true" x14ac:dyDescent="0.2">
      <c r="A185" s="348" t="str">
        <f>IF(ISBLANK(Regressions!A195), " ", Regressions!A195)</f>
        <v>Costa Rica</v>
      </c>
      <c r="B185" s="349">
        <f>IF(ISBLANK(Regressions!B195), " ", Regressions!B195)</f>
        <v>2026</v>
      </c>
      <c r="C185" s="354" t="str">
        <f>IF(ISBLANK(Regressions!C195), " ", Regressions!C195)</f>
        <v>Secondary</v>
      </c>
      <c r="D185" s="350" t="str">
        <f>IF(ISBLANK(Regressions!D195), " ", Regressions!D195)</f>
        <v> </v>
      </c>
      <c r="E185" s="222" t="e">
        <f>IF(ISNUMBER(Regressions!E195),ROUND(Regressions!E195, 1), NA())</f>
        <v>#N/A</v>
      </c>
      <c r="F185" s="351" t="e">
        <f>IF(ISNUMBER(Regressions!F195),ROUND(Regressions!F195, 1), NA())</f>
        <v>#N/A</v>
      </c>
      <c r="G185" s="244" t="e">
        <f>IF(ISNUMBER(Regressions!G195),ROUND(Regressions!G195, 1), NA())</f>
        <v>#N/A</v>
      </c>
      <c r="H185" s="352" t="e">
        <f>IF(ISNUMBER(Regressions!H195),ROUND(Regressions!H195, 1), NA())</f>
        <v>#N/A</v>
      </c>
      <c r="I185" s="245" t="e">
        <f>IF(ISNUMBER(Regressions!I195),ROUND(Regressions!I195, 1), NA())</f>
        <v>#N/A</v>
      </c>
      <c r="J185" s="353" t="e">
        <f>IF(ISNUMBER(Regressions!K195),ROUND(Regressions!K195, 1), NA())</f>
        <v>#N/A</v>
      </c>
      <c r="K185" s="351" t="e">
        <f>IF(ISNUMBER(Regressions!L195),ROUND(Regressions!L195, 1), NA())</f>
        <v>#N/A</v>
      </c>
      <c r="L185" s="246" t="e">
        <f>IF(ISNUMBER(Regressions!M195),ROUND(Regressions!M195, 1), NA())</f>
        <v>#N/A</v>
      </c>
      <c r="M185" s="352" t="e">
        <f>IF(ISNUMBER(Regressions!N195),ROUND(Regressions!N195, 1), NA())</f>
        <v>#N/A</v>
      </c>
      <c r="N185" s="245" t="e">
        <f>IF(ISNUMBER(Regressions!O195),ROUND(Regressions!O195, 1), NA())</f>
        <v>#N/A</v>
      </c>
      <c r="O185" s="353" t="e">
        <f>IF(ISNUMBER(Regressions!Q195),ROUND(Regressions!Q195, 1), NA())</f>
        <v>#N/A</v>
      </c>
      <c r="P185" s="351" t="e">
        <f>IF(ISNUMBER(Regressions!R195),ROUND(Regressions!R195, 1), NA())</f>
        <v>#N/A</v>
      </c>
      <c r="Q185" s="223" t="e">
        <f>IF(ISNUMBER(Regressions!S195),ROUND(Regressions!S195, 1), NA())</f>
        <v>#N/A</v>
      </c>
      <c r="R185" s="352" t="e">
        <f>IF(ISNUMBER(Regressions!T195),ROUND(Regressions!T195, 1), NA())</f>
        <v>#N/A</v>
      </c>
      <c r="S185" s="245" t="e">
        <f>IF(ISNUMBER(Regressions!U195),ROUND(Regressions!U195, 1), NA())</f>
        <v>#N/A</v>
      </c>
    </row>
    <row xmlns:x14ac="http://schemas.microsoft.com/office/spreadsheetml/2009/9/ac" r="186" hidden="true" x14ac:dyDescent="0.2">
      <c r="A186" s="348" t="str">
        <f>IF(ISBLANK(Regressions!A196), " ", Regressions!A196)</f>
        <v>Costa Rica</v>
      </c>
      <c r="B186" s="349">
        <f>IF(ISBLANK(Regressions!B196), " ", Regressions!B196)</f>
        <v>2027</v>
      </c>
      <c r="C186" s="354" t="str">
        <f>IF(ISBLANK(Regressions!C196), " ", Regressions!C196)</f>
        <v>Secondary</v>
      </c>
      <c r="D186" s="350" t="str">
        <f>IF(ISBLANK(Regressions!D196), " ", Regressions!D196)</f>
        <v> </v>
      </c>
      <c r="E186" s="222" t="e">
        <f>IF(ISNUMBER(Regressions!E196),ROUND(Regressions!E196, 1), NA())</f>
        <v>#N/A</v>
      </c>
      <c r="F186" s="351" t="e">
        <f>IF(ISNUMBER(Regressions!F196),ROUND(Regressions!F196, 1), NA())</f>
        <v>#N/A</v>
      </c>
      <c r="G186" s="244" t="e">
        <f>IF(ISNUMBER(Regressions!G196),ROUND(Regressions!G196, 1), NA())</f>
        <v>#N/A</v>
      </c>
      <c r="H186" s="352" t="e">
        <f>IF(ISNUMBER(Regressions!H196),ROUND(Regressions!H196, 1), NA())</f>
        <v>#N/A</v>
      </c>
      <c r="I186" s="245" t="e">
        <f>IF(ISNUMBER(Regressions!I196),ROUND(Regressions!I196, 1), NA())</f>
        <v>#N/A</v>
      </c>
      <c r="J186" s="353" t="e">
        <f>IF(ISNUMBER(Regressions!K196),ROUND(Regressions!K196, 1), NA())</f>
        <v>#N/A</v>
      </c>
      <c r="K186" s="351" t="e">
        <f>IF(ISNUMBER(Regressions!L196),ROUND(Regressions!L196, 1), NA())</f>
        <v>#N/A</v>
      </c>
      <c r="L186" s="246" t="e">
        <f>IF(ISNUMBER(Regressions!M196),ROUND(Regressions!M196, 1), NA())</f>
        <v>#N/A</v>
      </c>
      <c r="M186" s="352" t="e">
        <f>IF(ISNUMBER(Regressions!N196),ROUND(Regressions!N196, 1), NA())</f>
        <v>#N/A</v>
      </c>
      <c r="N186" s="245" t="e">
        <f>IF(ISNUMBER(Regressions!O196),ROUND(Regressions!O196, 1), NA())</f>
        <v>#N/A</v>
      </c>
      <c r="O186" s="353" t="e">
        <f>IF(ISNUMBER(Regressions!Q196),ROUND(Regressions!Q196, 1), NA())</f>
        <v>#N/A</v>
      </c>
      <c r="P186" s="351" t="e">
        <f>IF(ISNUMBER(Regressions!R196),ROUND(Regressions!R196, 1), NA())</f>
        <v>#N/A</v>
      </c>
      <c r="Q186" s="223" t="e">
        <f>IF(ISNUMBER(Regressions!S196),ROUND(Regressions!S196, 1), NA())</f>
        <v>#N/A</v>
      </c>
      <c r="R186" s="352" t="e">
        <f>IF(ISNUMBER(Regressions!T196),ROUND(Regressions!T196, 1), NA())</f>
        <v>#N/A</v>
      </c>
      <c r="S186" s="245" t="e">
        <f>IF(ISNUMBER(Regressions!U196),ROUND(Regressions!U196, 1), NA())</f>
        <v>#N/A</v>
      </c>
    </row>
    <row xmlns:x14ac="http://schemas.microsoft.com/office/spreadsheetml/2009/9/ac" r="187" hidden="true" x14ac:dyDescent="0.2">
      <c r="A187" s="348" t="str">
        <f>IF(ISBLANK(Regressions!A197), " ", Regressions!A197)</f>
        <v>Costa Rica</v>
      </c>
      <c r="B187" s="349">
        <f>IF(ISBLANK(Regressions!B197), " ", Regressions!B197)</f>
        <v>2028</v>
      </c>
      <c r="C187" s="354" t="str">
        <f>IF(ISBLANK(Regressions!C197), " ", Regressions!C197)</f>
        <v>Secondary</v>
      </c>
      <c r="D187" s="350" t="str">
        <f>IF(ISBLANK(Regressions!D197), " ", Regressions!D197)</f>
        <v> </v>
      </c>
      <c r="E187" s="222" t="e">
        <f>IF(ISNUMBER(Regressions!E197),ROUND(Regressions!E197, 1), NA())</f>
        <v>#N/A</v>
      </c>
      <c r="F187" s="351" t="e">
        <f>IF(ISNUMBER(Regressions!F197),ROUND(Regressions!F197, 1), NA())</f>
        <v>#N/A</v>
      </c>
      <c r="G187" s="244" t="e">
        <f>IF(ISNUMBER(Regressions!G197),ROUND(Regressions!G197, 1), NA())</f>
        <v>#N/A</v>
      </c>
      <c r="H187" s="352" t="e">
        <f>IF(ISNUMBER(Regressions!H197),ROUND(Regressions!H197, 1), NA())</f>
        <v>#N/A</v>
      </c>
      <c r="I187" s="245" t="e">
        <f>IF(ISNUMBER(Regressions!I197),ROUND(Regressions!I197, 1), NA())</f>
        <v>#N/A</v>
      </c>
      <c r="J187" s="353" t="e">
        <f>IF(ISNUMBER(Regressions!K197),ROUND(Regressions!K197, 1), NA())</f>
        <v>#N/A</v>
      </c>
      <c r="K187" s="351" t="e">
        <f>IF(ISNUMBER(Regressions!L197),ROUND(Regressions!L197, 1), NA())</f>
        <v>#N/A</v>
      </c>
      <c r="L187" s="246" t="e">
        <f>IF(ISNUMBER(Regressions!M197),ROUND(Regressions!M197, 1), NA())</f>
        <v>#N/A</v>
      </c>
      <c r="M187" s="352" t="e">
        <f>IF(ISNUMBER(Regressions!N197),ROUND(Regressions!N197, 1), NA())</f>
        <v>#N/A</v>
      </c>
      <c r="N187" s="245" t="e">
        <f>IF(ISNUMBER(Regressions!O197),ROUND(Regressions!O197, 1), NA())</f>
        <v>#N/A</v>
      </c>
      <c r="O187" s="353" t="e">
        <f>IF(ISNUMBER(Regressions!Q197),ROUND(Regressions!Q197, 1), NA())</f>
        <v>#N/A</v>
      </c>
      <c r="P187" s="351" t="e">
        <f>IF(ISNUMBER(Regressions!R197),ROUND(Regressions!R197, 1), NA())</f>
        <v>#N/A</v>
      </c>
      <c r="Q187" s="223" t="e">
        <f>IF(ISNUMBER(Regressions!S197),ROUND(Regressions!S197, 1), NA())</f>
        <v>#N/A</v>
      </c>
      <c r="R187" s="352" t="e">
        <f>IF(ISNUMBER(Regressions!T197),ROUND(Regressions!T197, 1), NA())</f>
        <v>#N/A</v>
      </c>
      <c r="S187" s="245" t="e">
        <f>IF(ISNUMBER(Regressions!U197),ROUND(Regressions!U197, 1), NA())</f>
        <v>#N/A</v>
      </c>
    </row>
    <row xmlns:x14ac="http://schemas.microsoft.com/office/spreadsheetml/2009/9/ac" r="188" hidden="true" x14ac:dyDescent="0.2">
      <c r="A188" s="348" t="str">
        <f>IF(ISBLANK(Regressions!A198), " ", Regressions!A198)</f>
        <v>Costa Rica</v>
      </c>
      <c r="B188" s="349">
        <f>IF(ISBLANK(Regressions!B198), " ", Regressions!B198)</f>
        <v>2029</v>
      </c>
      <c r="C188" s="354" t="str">
        <f>IF(ISBLANK(Regressions!C198), " ", Regressions!C198)</f>
        <v>Secondary</v>
      </c>
      <c r="D188" s="350" t="str">
        <f>IF(ISBLANK(Regressions!D198), " ", Regressions!D198)</f>
        <v> </v>
      </c>
      <c r="E188" s="222" t="e">
        <f>IF(ISNUMBER(Regressions!E198),ROUND(Regressions!E198, 1), NA())</f>
        <v>#N/A</v>
      </c>
      <c r="F188" s="351" t="e">
        <f>IF(ISNUMBER(Regressions!F198),ROUND(Regressions!F198, 1), NA())</f>
        <v>#N/A</v>
      </c>
      <c r="G188" s="244" t="e">
        <f>IF(ISNUMBER(Regressions!G198),ROUND(Regressions!G198, 1), NA())</f>
        <v>#N/A</v>
      </c>
      <c r="H188" s="352" t="e">
        <f>IF(ISNUMBER(Regressions!H198),ROUND(Regressions!H198, 1), NA())</f>
        <v>#N/A</v>
      </c>
      <c r="I188" s="245" t="e">
        <f>IF(ISNUMBER(Regressions!I198),ROUND(Regressions!I198, 1), NA())</f>
        <v>#N/A</v>
      </c>
      <c r="J188" s="353" t="e">
        <f>IF(ISNUMBER(Regressions!K198),ROUND(Regressions!K198, 1), NA())</f>
        <v>#N/A</v>
      </c>
      <c r="K188" s="351" t="e">
        <f>IF(ISNUMBER(Regressions!L198),ROUND(Regressions!L198, 1), NA())</f>
        <v>#N/A</v>
      </c>
      <c r="L188" s="246" t="e">
        <f>IF(ISNUMBER(Regressions!M198),ROUND(Regressions!M198, 1), NA())</f>
        <v>#N/A</v>
      </c>
      <c r="M188" s="352" t="e">
        <f>IF(ISNUMBER(Regressions!N198),ROUND(Regressions!N198, 1), NA())</f>
        <v>#N/A</v>
      </c>
      <c r="N188" s="245" t="e">
        <f>IF(ISNUMBER(Regressions!O198),ROUND(Regressions!O198, 1), NA())</f>
        <v>#N/A</v>
      </c>
      <c r="O188" s="353" t="e">
        <f>IF(ISNUMBER(Regressions!Q198),ROUND(Regressions!Q198, 1), NA())</f>
        <v>#N/A</v>
      </c>
      <c r="P188" s="351" t="e">
        <f>IF(ISNUMBER(Regressions!R198),ROUND(Regressions!R198, 1), NA())</f>
        <v>#N/A</v>
      </c>
      <c r="Q188" s="223" t="e">
        <f>IF(ISNUMBER(Regressions!S198),ROUND(Regressions!S198, 1), NA())</f>
        <v>#N/A</v>
      </c>
      <c r="R188" s="352" t="e">
        <f>IF(ISNUMBER(Regressions!T198),ROUND(Regressions!T198, 1), NA())</f>
        <v>#N/A</v>
      </c>
      <c r="S188" s="245" t="e">
        <f>IF(ISNUMBER(Regressions!U198),ROUND(Regressions!U198, 1), NA())</f>
        <v>#N/A</v>
      </c>
    </row>
    <row xmlns:x14ac="http://schemas.microsoft.com/office/spreadsheetml/2009/9/ac" r="189" hidden="true" x14ac:dyDescent="0.2">
      <c r="A189" s="348" t="str">
        <f>IF(ISBLANK(Regressions!A199), " ", Regressions!A199)</f>
        <v>Costa Rica</v>
      </c>
      <c r="B189" s="349">
        <f>IF(ISBLANK(Regressions!B199), " ", Regressions!B199)</f>
        <v>2030</v>
      </c>
      <c r="C189" s="354" t="str">
        <f>IF(ISBLANK(Regressions!C199), " ", Regressions!C199)</f>
        <v>Secondary</v>
      </c>
      <c r="D189" s="350" t="str">
        <f>IF(ISBLANK(Regressions!D199), " ", Regressions!D199)</f>
        <v> </v>
      </c>
      <c r="E189" s="222" t="e">
        <f>IF(ISNUMBER(Regressions!E199),ROUND(Regressions!E199, 1), NA())</f>
        <v>#N/A</v>
      </c>
      <c r="F189" s="351" t="e">
        <f>IF(ISNUMBER(Regressions!F199),ROUND(Regressions!F199, 1), NA())</f>
        <v>#N/A</v>
      </c>
      <c r="G189" s="244" t="e">
        <f>IF(ISNUMBER(Regressions!G199),ROUND(Regressions!G199, 1), NA())</f>
        <v>#N/A</v>
      </c>
      <c r="H189" s="352" t="e">
        <f>IF(ISNUMBER(Regressions!H199),ROUND(Regressions!H199, 1), NA())</f>
        <v>#N/A</v>
      </c>
      <c r="I189" s="245" t="e">
        <f>IF(ISNUMBER(Regressions!I199),ROUND(Regressions!I199, 1), NA())</f>
        <v>#N/A</v>
      </c>
      <c r="J189" s="353" t="e">
        <f>IF(ISNUMBER(Regressions!K199),ROUND(Regressions!K199, 1), NA())</f>
        <v>#N/A</v>
      </c>
      <c r="K189" s="351" t="e">
        <f>IF(ISNUMBER(Regressions!L199),ROUND(Regressions!L199, 1), NA())</f>
        <v>#N/A</v>
      </c>
      <c r="L189" s="246" t="e">
        <f>IF(ISNUMBER(Regressions!M199),ROUND(Regressions!M199, 1), NA())</f>
        <v>#N/A</v>
      </c>
      <c r="M189" s="352" t="e">
        <f>IF(ISNUMBER(Regressions!N199),ROUND(Regressions!N199, 1), NA())</f>
        <v>#N/A</v>
      </c>
      <c r="N189" s="245" t="e">
        <f>IF(ISNUMBER(Regressions!O199),ROUND(Regressions!O199, 1), NA())</f>
        <v>#N/A</v>
      </c>
      <c r="O189" s="353" t="e">
        <f>IF(ISNUMBER(Regressions!Q199),ROUND(Regressions!Q199, 1), NA())</f>
        <v>#N/A</v>
      </c>
      <c r="P189" s="351" t="e">
        <f>IF(ISNUMBER(Regressions!R199),ROUND(Regressions!R199, 1), NA())</f>
        <v>#N/A</v>
      </c>
      <c r="Q189" s="223" t="e">
        <f>IF(ISNUMBER(Regressions!S199),ROUND(Regressions!S199, 1), NA())</f>
        <v>#N/A</v>
      </c>
      <c r="R189" s="352" t="e">
        <f>IF(ISNUMBER(Regressions!T199),ROUND(Regressions!T199, 1), NA())</f>
        <v>#N/A</v>
      </c>
      <c r="S189" s="245" t="e">
        <f>IF(ISNUMBER(Regressions!U199),ROUND(Regressions!U199, 1), NA())</f>
        <v>#N/A</v>
      </c>
    </row>
    <row xmlns:x14ac="http://schemas.microsoft.com/office/spreadsheetml/2009/9/ac" r="211" x14ac:dyDescent="0.2">
      <c r="A211" s="416"/>
      <c r="B211" s="417"/>
      <c r="C211" s="418"/>
      <c r="D211" s="404"/>
      <c r="E211" s="229"/>
      <c r="G211" s="419"/>
      <c r="H211" s="229"/>
      <c r="I211" s="419"/>
      <c r="J211" s="420"/>
      <c r="K211" s="420"/>
      <c r="M211" s="420"/>
      <c r="N211" s="421"/>
      <c r="O211" s="404"/>
      <c r="P211" s="404"/>
      <c r="Q211" s="404"/>
      <c r="R211" s="404"/>
      <c r="S211" s="404"/>
      <c r="T211" s="404"/>
      <c r="U211" s="404"/>
      <c r="V211" s="404"/>
      <c r="W211" s="404"/>
      <c r="X211" s="404"/>
      <c r="Y211" s="404"/>
      <c r="Z211" s="404"/>
      <c r="AA211" s="404"/>
      <c r="AB211" s="404"/>
      <c r="AC211" s="404"/>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7" t="s">
        <v>13</v>
      </c>
      <c r="E2" s="36"/>
      <c r="F2" s="36"/>
      <c r="G2" s="55"/>
      <c r="H2" s="36"/>
      <c r="I2" s="36"/>
      <c r="J2" s="55"/>
      <c r="K2" s="38"/>
      <c r="L2" s="38"/>
      <c r="M2" s="55"/>
      <c r="N2" s="38"/>
      <c r="O2" s="38"/>
      <c r="P2" s="55"/>
      <c r="Q2" s="38"/>
      <c r="R2" s="38"/>
      <c r="S2" s="55"/>
      <c r="T2" s="38"/>
      <c r="U2" s="38"/>
      <c r="V2" s="248"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3"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41" t="s">
        <v>25</v>
      </c>
      <c r="E4" s="249" t="s">
        <v>19</v>
      </c>
      <c r="F4" s="250" t="s">
        <v>193</v>
      </c>
      <c r="G4" s="141" t="s">
        <v>25</v>
      </c>
      <c r="H4" s="249" t="s">
        <v>19</v>
      </c>
      <c r="I4" s="250" t="s">
        <v>193</v>
      </c>
      <c r="J4" s="141" t="s">
        <v>25</v>
      </c>
      <c r="K4" s="249" t="s">
        <v>19</v>
      </c>
      <c r="L4" s="250" t="s">
        <v>193</v>
      </c>
      <c r="M4" s="141" t="s">
        <v>25</v>
      </c>
      <c r="N4" s="249" t="s">
        <v>19</v>
      </c>
      <c r="O4" s="250" t="s">
        <v>193</v>
      </c>
      <c r="P4" s="141" t="s">
        <v>25</v>
      </c>
      <c r="Q4" s="249" t="s">
        <v>19</v>
      </c>
      <c r="R4" s="250" t="s">
        <v>193</v>
      </c>
      <c r="S4" s="141" t="s">
        <v>25</v>
      </c>
      <c r="T4" s="249" t="s">
        <v>19</v>
      </c>
      <c r="U4" s="251" t="s">
        <v>193</v>
      </c>
      <c r="V4" s="145" t="s">
        <v>25</v>
      </c>
      <c r="W4" s="146" t="s">
        <v>19</v>
      </c>
      <c r="X4" s="146" t="s">
        <v>21</v>
      </c>
      <c r="Y4" s="146" t="s">
        <v>29</v>
      </c>
      <c r="Z4" s="148" t="s">
        <v>194</v>
      </c>
      <c r="AA4" s="145" t="s">
        <v>25</v>
      </c>
      <c r="AB4" s="146" t="s">
        <v>19</v>
      </c>
      <c r="AC4" s="146" t="s">
        <v>21</v>
      </c>
      <c r="AD4" s="146" t="s">
        <v>29</v>
      </c>
      <c r="AE4" s="148" t="s">
        <v>194</v>
      </c>
      <c r="AF4" s="145" t="s">
        <v>25</v>
      </c>
      <c r="AG4" s="146" t="s">
        <v>19</v>
      </c>
      <c r="AH4" s="146" t="s">
        <v>21</v>
      </c>
      <c r="AI4" s="146" t="s">
        <v>29</v>
      </c>
      <c r="AJ4" s="148" t="s">
        <v>194</v>
      </c>
      <c r="AK4" s="145" t="s">
        <v>25</v>
      </c>
      <c r="AL4" s="146" t="s">
        <v>19</v>
      </c>
      <c r="AM4" s="146" t="s">
        <v>21</v>
      </c>
      <c r="AN4" s="146" t="s">
        <v>29</v>
      </c>
      <c r="AO4" s="148" t="s">
        <v>194</v>
      </c>
      <c r="AP4" s="145" t="s">
        <v>25</v>
      </c>
      <c r="AQ4" s="146" t="s">
        <v>19</v>
      </c>
      <c r="AR4" s="146" t="s">
        <v>21</v>
      </c>
      <c r="AS4" s="146" t="s">
        <v>29</v>
      </c>
      <c r="AT4" s="148" t="s">
        <v>194</v>
      </c>
      <c r="AU4" s="145" t="s">
        <v>25</v>
      </c>
      <c r="AV4" s="146" t="s">
        <v>19</v>
      </c>
      <c r="AW4" s="146" t="s">
        <v>21</v>
      </c>
      <c r="AX4" s="146" t="s">
        <v>29</v>
      </c>
      <c r="AY4" s="149" t="s">
        <v>194</v>
      </c>
      <c r="AZ4" s="150" t="s">
        <v>125</v>
      </c>
      <c r="BA4" s="151" t="s">
        <v>124</v>
      </c>
      <c r="BB4" s="152" t="s">
        <v>195</v>
      </c>
      <c r="BC4" s="150" t="s">
        <v>125</v>
      </c>
      <c r="BD4" s="151" t="s">
        <v>124</v>
      </c>
      <c r="BE4" s="152" t="s">
        <v>195</v>
      </c>
      <c r="BF4" s="150" t="s">
        <v>125</v>
      </c>
      <c r="BG4" s="151" t="s">
        <v>124</v>
      </c>
      <c r="BH4" s="152" t="s">
        <v>195</v>
      </c>
      <c r="BI4" s="150" t="s">
        <v>125</v>
      </c>
      <c r="BJ4" s="151" t="s">
        <v>124</v>
      </c>
      <c r="BK4" s="152" t="s">
        <v>195</v>
      </c>
      <c r="BL4" s="150" t="s">
        <v>125</v>
      </c>
      <c r="BM4" s="151" t="s">
        <v>124</v>
      </c>
      <c r="BN4" s="152" t="s">
        <v>195</v>
      </c>
      <c r="BO4" s="150" t="s">
        <v>125</v>
      </c>
      <c r="BP4" s="151" t="s">
        <v>124</v>
      </c>
      <c r="BQ4" s="152" t="s">
        <v>195</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41" t="s">
        <v>135</v>
      </c>
      <c r="E5" s="142" t="s">
        <v>42</v>
      </c>
      <c r="F5" s="143" t="s">
        <v>218</v>
      </c>
      <c r="G5" s="141" t="s">
        <v>136</v>
      </c>
      <c r="H5" s="142" t="s">
        <v>43</v>
      </c>
      <c r="I5" s="143" t="s">
        <v>219</v>
      </c>
      <c r="J5" s="141" t="s">
        <v>137</v>
      </c>
      <c r="K5" s="142" t="s">
        <v>44</v>
      </c>
      <c r="L5" s="143" t="s">
        <v>220</v>
      </c>
      <c r="M5" s="141" t="s">
        <v>138</v>
      </c>
      <c r="N5" s="142" t="s">
        <v>86</v>
      </c>
      <c r="O5" s="143" t="s">
        <v>221</v>
      </c>
      <c r="P5" s="141" t="s">
        <v>139</v>
      </c>
      <c r="Q5" s="142" t="s">
        <v>87</v>
      </c>
      <c r="R5" s="143" t="s">
        <v>222</v>
      </c>
      <c r="S5" s="141" t="s">
        <v>140</v>
      </c>
      <c r="T5" s="142" t="s">
        <v>88</v>
      </c>
      <c r="U5" s="144" t="s">
        <v>223</v>
      </c>
      <c r="V5" s="145" t="s">
        <v>129</v>
      </c>
      <c r="W5" s="146" t="s">
        <v>45</v>
      </c>
      <c r="X5" s="147" t="s">
        <v>65</v>
      </c>
      <c r="Y5" s="147" t="s">
        <v>66</v>
      </c>
      <c r="Z5" s="148" t="s">
        <v>224</v>
      </c>
      <c r="AA5" s="145" t="s">
        <v>130</v>
      </c>
      <c r="AB5" s="146" t="s">
        <v>46</v>
      </c>
      <c r="AC5" s="147" t="s">
        <v>67</v>
      </c>
      <c r="AD5" s="147" t="s">
        <v>68</v>
      </c>
      <c r="AE5" s="148" t="s">
        <v>225</v>
      </c>
      <c r="AF5" s="145" t="s">
        <v>131</v>
      </c>
      <c r="AG5" s="146" t="s">
        <v>47</v>
      </c>
      <c r="AH5" s="147" t="s">
        <v>69</v>
      </c>
      <c r="AI5" s="147" t="s">
        <v>70</v>
      </c>
      <c r="AJ5" s="148" t="s">
        <v>226</v>
      </c>
      <c r="AK5" s="145" t="s">
        <v>132</v>
      </c>
      <c r="AL5" s="146" t="s">
        <v>71</v>
      </c>
      <c r="AM5" s="147" t="s">
        <v>72</v>
      </c>
      <c r="AN5" s="147" t="s">
        <v>73</v>
      </c>
      <c r="AO5" s="148" t="s">
        <v>227</v>
      </c>
      <c r="AP5" s="145" t="s">
        <v>133</v>
      </c>
      <c r="AQ5" s="146" t="s">
        <v>74</v>
      </c>
      <c r="AR5" s="147" t="s">
        <v>75</v>
      </c>
      <c r="AS5" s="147" t="s">
        <v>76</v>
      </c>
      <c r="AT5" s="148" t="s">
        <v>228</v>
      </c>
      <c r="AU5" s="145" t="s">
        <v>134</v>
      </c>
      <c r="AV5" s="146" t="s">
        <v>77</v>
      </c>
      <c r="AW5" s="147" t="s">
        <v>78</v>
      </c>
      <c r="AX5" s="147" t="s">
        <v>79</v>
      </c>
      <c r="AY5" s="149" t="s">
        <v>229</v>
      </c>
      <c r="AZ5" s="150" t="s">
        <v>80</v>
      </c>
      <c r="BA5" s="151" t="s">
        <v>114</v>
      </c>
      <c r="BB5" s="152" t="s">
        <v>230</v>
      </c>
      <c r="BC5" s="150" t="s">
        <v>85</v>
      </c>
      <c r="BD5" s="151" t="s">
        <v>115</v>
      </c>
      <c r="BE5" s="152" t="s">
        <v>231</v>
      </c>
      <c r="BF5" s="150" t="s">
        <v>84</v>
      </c>
      <c r="BG5" s="151" t="s">
        <v>116</v>
      </c>
      <c r="BH5" s="152" t="s">
        <v>232</v>
      </c>
      <c r="BI5" s="150" t="s">
        <v>83</v>
      </c>
      <c r="BJ5" s="151" t="s">
        <v>117</v>
      </c>
      <c r="BK5" s="152" t="s">
        <v>233</v>
      </c>
      <c r="BL5" s="150" t="s">
        <v>82</v>
      </c>
      <c r="BM5" s="151" t="s">
        <v>118</v>
      </c>
      <c r="BN5" s="152" t="s">
        <v>234</v>
      </c>
      <c r="BO5" s="150" t="s">
        <v>81</v>
      </c>
      <c r="BP5" s="151" t="s">
        <v>119</v>
      </c>
      <c r="BQ5" s="152" t="s">
        <v>235</v>
      </c>
    </row>
    <row xmlns:x14ac="http://schemas.microsoft.com/office/spreadsheetml/2009/9/ac" r="6" x14ac:dyDescent="0.2">
      <c r="A6" s="36" t="str">
        <f>IF('Water Data'!$B$2="","",'Water Data'!$B$2)</f>
        <v>CRI_2003_EMIS</v>
      </c>
      <c r="B6" s="36" t="str">
        <f>+'Water Data'!C2</f>
        <v>EMIS</v>
      </c>
      <c r="C6" s="346">
        <f>+IF(ISNUMBER(VALUE(MID(A6,5,4))), VALUE(MID(A6, 5,4)),"")</f>
        <v>2003</v>
      </c>
      <c r="D6" s="96" t="e">
        <f>+IF(AND(ISTEXT('Water Data'!B2),BS6="Yes"),100-'Water Data'!D4,IF(AND(ISTEXT('Water Data'!B2),BS6="No",ISNUMBER('Water Data'!D4)),CONCATENATE("[",ROUND(100-'Water Data'!D4,0),"]"),NA()))</f>
        <v>#N/A</v>
      </c>
      <c r="E6" s="96" t="e">
        <f>+IF(AND(ISTEXT('Water Data'!B2),BT6="Yes"),'Water Data'!D6,IF(AND(ISTEXT('Water Data'!B2),BT6="No",ISNUMBER('Water Data'!D6)),CONCATENATE("[",ROUND('Water Data'!D6,0),"]"),NA()))</f>
        <v>#N/A</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t="e">
        <f>+IF(AND(ISTEXT('Water Data'!B2),CF6="Yes"),'Water Data'!H6,IF(AND(ISTEXT('Water Data'!B2),CF6="No",ISNUMBER('Water Data'!H6)),CONCATENATE("[",ROUND('Water Data'!H6,0),"]"),NA()))</f>
        <v>#N/A</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t="e">
        <f>+IF(AND(ISTEXT('Sanitation Data'!B2),CL6="Yes"),'Sanitation Data'!D6,IF(AND(ISTEXT('Sanitation Data'!B2),CL6="No",ISNUMBER('Sanitation Data'!D6)),CONCATENATE("[",ROUND('Sanitation Data'!D6,0),"]"),NA()))</f>
        <v>#N/A</v>
      </c>
      <c r="X6" s="97">
        <f>+IF(AND(ISTEXT('Sanitation Data'!B2),CM6="Yes"),'Sanitation Data'!D10,IF(AND(ISTEXT('Sanitation Data'!B2),CM6="No",ISNUMBER('Sanitation Data'!D10)),CONCATENATE("[",ROUND('Sanitation Data'!D10,0),"]"),NA()))</f>
        <v>56.840206866197185</v>
      </c>
      <c r="Y6" s="97" t="e">
        <f>+IF(AND(ISTEXT('Sanitation Data'!B2),CN6="Yes"),'Sanitation Data'!D11,IF(AND(ISTEXT('Sanitation Data'!B2),CN6="No",ISNUMBER('Sanitation Data'!D11)),CONCATENATE("[",ROUND('Sanitation Data'!D11,0),"]"),NA()))</f>
        <v>#N/A</v>
      </c>
      <c r="Z6" s="97">
        <f>+IF(AND(ISTEXT('Sanitation Data'!B2),CO6="Yes"),'Sanitation Data'!D12,IF(AND(ISTEXT('Sanitation Data'!B2),CO6="No",ISNUMBER('Sanitation Data'!D12)),CONCATENATE("[",ROUND('Sanitation Data'!D12,0),"]"),NA()))</f>
        <v>56.8</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t="e">
        <f>+IF(AND(ISTEXT('Sanitation Data'!B2),DF6="Yes"),'Sanitation Data'!H6,IF(AND(ISTEXT('Sanitation Data'!B2),DF6="No",ISTEXT('Sanitation Data'!H6)),CONCATENATE("[",ROUND('Sanitation Data'!H6,0),"]"),NA()))</f>
        <v>#N/A</v>
      </c>
      <c r="AR6" s="97">
        <f>+IF(AND(ISTEXT('Sanitation Data'!B2),DG6="Yes"),'Sanitation Data'!H10,IF(AND(ISTEXT('Sanitation Data'!B2),DG6="No",ISNUMBER('Sanitation Data'!H10)),CONCATENATE("[",ROUND('Sanitation Data'!H10,0),"]"),NA()))</f>
        <v>56.8</v>
      </c>
      <c r="AS6" s="97" t="e">
        <f>+IF(AND(ISTEXT('Sanitation Data'!B2),DH6="Yes"),'Sanitation Data'!H11,IF(AND(ISTEXT('Sanitation Data'!B2),DH6="No",ISNUMBER('Sanitation Data'!H11)),CONCATENATE("[",ROUND('Sanitation Data'!H11,0),"]"),NA()))</f>
        <v>#N/A</v>
      </c>
      <c r="AT6" s="97">
        <f>+IF(AND(ISTEXT('Sanitation Data'!B2),DI6="Yes"),'Sanitation Data'!H12,IF(AND(ISTEXT('Sanitation Data'!B2),DI6="No",ISNUMBER('Sanitation Data'!H12)),CONCATENATE("[",ROUND('Sanitation Data'!H12,0),"]"),NA()))</f>
        <v>56.8</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f>+IF(AND(ISTEXT('Sanitation Data'!B2),DL6="Yes"),'Sanitation Data'!I10,IF(AND(ISTEXT('Sanitation Data'!B2),DL6="No",ISNUMBER('Sanitation Data'!I10)),CONCATENATE("[",ROUND('Sanitation Data'!I10,0),"]"),NA()))</f>
        <v>57.1</v>
      </c>
      <c r="AX6" s="97" t="e">
        <f>+IF(AND(ISTEXT('Sanitation Data'!B2),DM6="Yes"),'Sanitation Data'!I11,IF(AND(ISTEXT('Sanitation Data'!B2),DM6="No",ISNUMBER('Sanitation Data'!I11)),CONCATENATE("[",ROUND('Sanitation Data'!I11,0),"]"),NA()))</f>
        <v>#N/A</v>
      </c>
      <c r="AY6" s="97">
        <f>+IF(AND(ISTEXT('Sanitation Data'!B2),DN6="Yes"),'Sanitation Data'!I12,IF(AND(ISTEXT('Sanitation Data'!B2),DN6="No",ISNUMBER('Sanitation Data'!I12)),CONCATENATE("[",ROUND('Sanitation Data'!I12,0),"]"),NA()))</f>
        <v>57.1</v>
      </c>
      <c r="AZ6" s="98" t="e">
        <f>+IF(AND(ISTEXT('Hygiene Data'!B2),DO6="Yes"),'Hygiene Data'!D5,IF(AND(ISTEXT('Hygiene Data'!B2),DO6="No",ISNUMBER('Hygiene Data'!D5)),CONCATENATE("[",ROUND('Hygiene Data'!D5,0),"]"),NA()))</f>
        <v>#N/A</v>
      </c>
      <c r="BA6" s="98">
        <f>+IF(AND(ISTEXT('Hygiene Data'!B2),DP6="Yes"),'Hygiene Data'!D7,IF(AND(ISTEXT('Hygiene Data'!B2),DP6="No",ISNUMBER('Hygiene Data'!D7)),CONCATENATE("[",ROUND('Hygiene Data'!D7,0),"]"),NA()))</f>
        <v>60.86289612676056</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f>+IF(AND(ISTEXT('Hygiene Data'!B2),EB6="Yes"),'Hygiene Data'!H7,IF(AND(ISTEXT('Hygiene Data'!B2),EB6="No",ISNUMBER('Hygiene Data'!H7)),CONCATENATE("[",ROUND('Hygiene Data'!H7,0),"]"),NA()))</f>
        <v>60.3</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f>+IF(AND(ISTEXT('Hygiene Data'!B2),EE6="Yes"),'Hygiene Data'!I7,IF(AND(ISTEXT('Hygiene Data'!B2),EE6="No",ISNUMBER('Hygiene Data'!I7)),CONCATENATE("[",ROUND('Hygiene Data'!I7,0),"]"),NA()))</f>
        <v>64.5</v>
      </c>
      <c r="BQ6" s="98" t="e">
        <f>+IF(AND(ISTEXT('Hygiene Data'!B2),EF6="Yes"),'Hygiene Data'!I9,IF(AND(ISTEXT('Hygiene Data'!B2),EF6="No",ISNUMBER('Hygiene Data'!I9)),CONCATENATE("[",ROUND('Hygiene Data'!I9,0),"]"),NA()))</f>
        <v>#N/A</v>
      </c>
      <c r="BR6" s="290"/>
      <c r="BS6" s="290">
        <f>+'Water Data'!D27</f>
        <v>0</v>
      </c>
      <c r="BT6" s="290">
        <f>+'Water Data'!D28</f>
        <v>0</v>
      </c>
      <c r="BU6" s="290">
        <f>+'Water Data'!D29</f>
        <v>0</v>
      </c>
      <c r="BV6" s="290">
        <f>+'Water Data'!E27</f>
        <v>0</v>
      </c>
      <c r="BW6" s="290">
        <f>+'Water Data'!E28</f>
        <v>0</v>
      </c>
      <c r="BX6" s="290">
        <f>+'Water Data'!E29</f>
        <v>0</v>
      </c>
      <c r="BY6" s="290">
        <f>+'Water Data'!F27</f>
        <v>0</v>
      </c>
      <c r="BZ6" s="290">
        <f>+'Water Data'!F28</f>
        <v>0</v>
      </c>
      <c r="CA6" s="290">
        <f>+'Water Data'!F29</f>
        <v>0</v>
      </c>
      <c r="CB6" s="290">
        <f>+'Water Data'!G27</f>
        <v>0</v>
      </c>
      <c r="CC6" s="290">
        <f>+'Water Data'!G28</f>
        <v>0</v>
      </c>
      <c r="CD6" s="290">
        <f>+'Water Data'!G29</f>
        <v>0</v>
      </c>
      <c r="CE6" s="290">
        <f>+'Water Data'!H27</f>
        <v>0</v>
      </c>
      <c r="CF6" s="290">
        <f>+'Water Data'!H28</f>
        <v>0</v>
      </c>
      <c r="CG6" s="290">
        <f>+'Water Data'!H29</f>
        <v>0</v>
      </c>
      <c r="CH6" s="290">
        <f>+'Water Data'!I27</f>
        <v>0</v>
      </c>
      <c r="CI6" s="290">
        <f>+'Water Data'!I28</f>
        <v>0</v>
      </c>
      <c r="CJ6" s="290">
        <f>+'Water Data'!I29</f>
        <v>0</v>
      </c>
      <c r="CK6" s="290">
        <f>+'Sanitation Data'!D28</f>
        <v>0</v>
      </c>
      <c r="CL6" s="290">
        <f>+'Sanitation Data'!D29</f>
        <v>0</v>
      </c>
      <c r="CM6" s="290" t="str">
        <f>+'Sanitation Data'!D30</f>
        <v>Yes</v>
      </c>
      <c r="CN6" s="290">
        <f>+'Sanitation Data'!D31</f>
        <v>0</v>
      </c>
      <c r="CO6" s="290" t="str">
        <f>+'Sanitation Data'!D32</f>
        <v>Yes</v>
      </c>
      <c r="CP6" s="290">
        <f>+'Sanitation Data'!E28</f>
        <v>0</v>
      </c>
      <c r="CQ6" s="290">
        <f>+'Sanitation Data'!E29</f>
        <v>0</v>
      </c>
      <c r="CR6" s="290">
        <f>+'Sanitation Data'!E30</f>
        <v>0</v>
      </c>
      <c r="CS6" s="290">
        <f>+'Sanitation Data'!E31</f>
        <v>0</v>
      </c>
      <c r="CT6" s="290">
        <f>+'Sanitation Data'!E32</f>
        <v>0</v>
      </c>
      <c r="CU6" s="290">
        <f>+'Sanitation Data'!F28</f>
        <v>0</v>
      </c>
      <c r="CV6" s="290">
        <f>+'Sanitation Data'!F29</f>
        <v>0</v>
      </c>
      <c r="CW6" s="290">
        <f>+'Sanitation Data'!F30</f>
        <v>0</v>
      </c>
      <c r="CX6" s="290">
        <f>+'Sanitation Data'!F31</f>
        <v>0</v>
      </c>
      <c r="CY6" s="290">
        <f>+'Sanitation Data'!F32</f>
        <v>0</v>
      </c>
      <c r="CZ6" s="290">
        <f>+'Sanitation Data'!G28</f>
        <v>0</v>
      </c>
      <c r="DA6" s="290">
        <f>+'Sanitation Data'!G29</f>
        <v>0</v>
      </c>
      <c r="DB6" s="290">
        <f>+'Sanitation Data'!G30</f>
        <v>0</v>
      </c>
      <c r="DC6" s="290">
        <f>+'Sanitation Data'!G31</f>
        <v>0</v>
      </c>
      <c r="DD6" s="290">
        <f>+'Sanitation Data'!G32</f>
        <v>0</v>
      </c>
      <c r="DE6" s="290">
        <f>+'Sanitation Data'!H28</f>
        <v>0</v>
      </c>
      <c r="DF6" s="290">
        <f>+'Sanitation Data'!H29</f>
        <v>0</v>
      </c>
      <c r="DG6" s="290" t="str">
        <f>+'Sanitation Data'!H30</f>
        <v>Yes</v>
      </c>
      <c r="DH6" s="290">
        <f>+'Sanitation Data'!H31</f>
        <v>0</v>
      </c>
      <c r="DI6" s="290" t="str">
        <f>+'Sanitation Data'!H32</f>
        <v>Yes</v>
      </c>
      <c r="DJ6" s="290">
        <f>+'Sanitation Data'!I28</f>
        <v>0</v>
      </c>
      <c r="DK6" s="290">
        <f>+'Sanitation Data'!I29</f>
        <v>0</v>
      </c>
      <c r="DL6" s="290" t="str">
        <f>+'Sanitation Data'!I30</f>
        <v>Yes</v>
      </c>
      <c r="DM6" s="290">
        <f>+'Sanitation Data'!I31</f>
        <v>0</v>
      </c>
      <c r="DN6" s="290" t="str">
        <f>+'Sanitation Data'!I32</f>
        <v>Yes</v>
      </c>
      <c r="DO6" s="290">
        <f>+'Hygiene Data'!D11</f>
        <v>0</v>
      </c>
      <c r="DP6" s="290" t="str">
        <f>+'Hygiene Data'!D12</f>
        <v>Yes</v>
      </c>
      <c r="DQ6" s="290">
        <f>+'Hygiene Data'!D13</f>
        <v>0</v>
      </c>
      <c r="DR6" s="290">
        <f>+'Hygiene Data'!E11</f>
        <v>0</v>
      </c>
      <c r="DS6" s="290">
        <f>+'Hygiene Data'!E12</f>
        <v>0</v>
      </c>
      <c r="DT6" s="290">
        <f>+'Hygiene Data'!E13</f>
        <v>0</v>
      </c>
      <c r="DU6" s="290">
        <f>+'Hygiene Data'!F11</f>
        <v>0</v>
      </c>
      <c r="DV6" s="290">
        <f>+'Hygiene Data'!F12</f>
        <v>0</v>
      </c>
      <c r="DW6" s="290">
        <f>+'Hygiene Data'!F13</f>
        <v>0</v>
      </c>
      <c r="DX6" s="290">
        <f>+'Hygiene Data'!G11</f>
        <v>0</v>
      </c>
      <c r="DY6" s="290">
        <f>+'Hygiene Data'!G12</f>
        <v>0</v>
      </c>
      <c r="DZ6" s="290">
        <f>+'Hygiene Data'!G13</f>
        <v>0</v>
      </c>
      <c r="EA6" s="290">
        <f>+'Hygiene Data'!H11</f>
        <v>0</v>
      </c>
      <c r="EB6" s="290" t="str">
        <f>+'Hygiene Data'!H12</f>
        <v>Yes</v>
      </c>
      <c r="EC6" s="290">
        <f>+'Hygiene Data'!H13</f>
        <v>0</v>
      </c>
      <c r="ED6" s="290">
        <f>+'Hygiene Data'!I11</f>
        <v>0</v>
      </c>
      <c r="EE6" s="290" t="str">
        <f>+'Hygiene Data'!I12</f>
        <v>Yes</v>
      </c>
      <c r="EF6" s="290">
        <f>+'Hygiene Data'!I13</f>
        <v>0</v>
      </c>
    </row>
    <row xmlns:x14ac="http://schemas.microsoft.com/office/spreadsheetml/2009/9/ac" r="7" x14ac:dyDescent="0.2">
      <c r="A7" s="36" t="str">
        <f ca="true">+IF(OFFSET('Water Data'!$B$2,0,10*ROW('Water Data'!E1))="","",OFFSET('Water Data'!$B$2,0,10*ROW('Water Data'!E1)))</f>
        <v>CRI_2004_EMIS</v>
      </c>
      <c r="B7" s="36" t="str">
        <f ca="true">+IF(OFFSET('Water Data'!$C$2,0,10*ROW('Water Data'!F1))="","",OFFSET('Water Data'!$C$2,0,10*ROW('Water Data'!F1)))</f>
        <v>EMIS</v>
      </c>
      <c r="C7" s="346">
        <f t="shared" ref="C7:C70" ca="true" si="0">+IF(ISNUMBER(VALUE(MID(A7,5,4))), VALUE(MID(A7, 5,4)),"")</f>
        <v>2004</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54.13234594594595</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54.1</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54.5</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54.5</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51.9</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51.9</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58.671718918918913</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58.7</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58.5</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90"/>
      <c r="BS7" s="290" t="str">
        <f ca="true">+IF(OFFSET('Water Data'!$D$27,0,10*ROW('Water Data'!D1))="","",OFFSET('Water Data'!$D$27,0,10*ROW('Water Data'!D1)))</f>
        <v/>
      </c>
      <c r="BT7" s="290" t="str">
        <f ca="true">+IF(OFFSET('Water Data'!$D$28,0,10*ROW('Water Data'!D1))="","",OFFSET('Water Data'!$D$28,0,10*ROW('Water Data'!D1)))</f>
        <v/>
      </c>
      <c r="BU7" s="290" t="str">
        <f ca="true">+IF(OFFSET('Water Data'!$D$29,0,10*ROW('Water Data'!D1))="","",OFFSET('Water Data'!$D$29,0,10*ROW('Water Data'!D1)))</f>
        <v/>
      </c>
      <c r="BV7" s="290" t="str">
        <f ca="true">+IF(OFFSET('Water Data'!$E$27,0,10*ROW('Water Data'!E1))="","",OFFSET('Water Data'!$E$27,0,10*ROW('Water Data'!E1)))</f>
        <v/>
      </c>
      <c r="BW7" s="290" t="str">
        <f ca="true">+IF(OFFSET('Water Data'!$E$28,0,10*ROW('Water Data'!E1))="","",OFFSET('Water Data'!$E$28,0,10*ROW('Water Data'!E1)))</f>
        <v/>
      </c>
      <c r="BX7" s="290" t="str">
        <f ca="true">+IF(OFFSET('Water Data'!$E$29,0,10*ROW('Water Data'!E1))="","",OFFSET('Water Data'!$E$29,0,10*ROW('Water Data'!E1)))</f>
        <v/>
      </c>
      <c r="BY7" s="290" t="str">
        <f ca="true">+IF(OFFSET('Water Data'!$F$27,0,10*ROW('Water Data'!F1))="","",OFFSET('Water Data'!$F$27,0,10*ROW('Water Data'!F1)))</f>
        <v/>
      </c>
      <c r="BZ7" s="290" t="str">
        <f ca="true">+IF(OFFSET('Water Data'!$F$28,0,10*ROW('Water Data'!F1))="","",OFFSET('Water Data'!$F$28,0,10*ROW('Water Data'!F1)))</f>
        <v/>
      </c>
      <c r="CA7" s="290" t="str">
        <f ca="true">+IF(OFFSET('Water Data'!$F$29,0,10*ROW('Water Data'!F1))="","",OFFSET('Water Data'!$F$29,0,10*ROW('Water Data'!F1)))</f>
        <v/>
      </c>
      <c r="CB7" s="290" t="str">
        <f ca="true">+IF(OFFSET('Water Data'!$G$27,0,10*ROW('Water Data'!G1))="","",OFFSET('Water Data'!$G$27,0,10*ROW('Water Data'!G1)))</f>
        <v/>
      </c>
      <c r="CC7" s="290" t="str">
        <f ca="true">+IF(OFFSET('Water Data'!$G$28,0,10*ROW('Water Data'!G1))="","",OFFSET('Water Data'!$G$28,0,10*ROW('Water Data'!G1)))</f>
        <v/>
      </c>
      <c r="CD7" s="290" t="str">
        <f ca="true">+IF(OFFSET('Water Data'!$G$29,0,10*ROW('Water Data'!G1))="","",OFFSET('Water Data'!$G$29,0,10*ROW('Water Data'!G1)))</f>
        <v/>
      </c>
      <c r="CE7" s="290" t="str">
        <f ca="true">+IF(OFFSET('Water Data'!$H$27,0,10*ROW('Water Data'!H1))="","",OFFSET('Water Data'!$H$27,0,10*ROW('Water Data'!H1)))</f>
        <v/>
      </c>
      <c r="CF7" s="290" t="str">
        <f ca="true">+IF(OFFSET('Water Data'!$H$28,0,10*ROW('Water Data'!H1))="","",OFFSET('Water Data'!$H$28,0,10*ROW('Water Data'!H1)))</f>
        <v/>
      </c>
      <c r="CG7" s="290" t="str">
        <f ca="true">+IF(OFFSET('Water Data'!$H$29,0,10*ROW('Water Data'!H1))="","",OFFSET('Water Data'!$H$29,0,10*ROW('Water Data'!H1)))</f>
        <v/>
      </c>
      <c r="CH7" s="290" t="str">
        <f ca="true">+IF(OFFSET('Water Data'!$I$27,0,10*ROW('Water Data'!I1))="","",OFFSET('Water Data'!$I$27,0,10*ROW('Water Data'!I1)))</f>
        <v/>
      </c>
      <c r="CI7" s="290" t="str">
        <f ca="true">+IF(OFFSET('Water Data'!$I$28,0,10*ROW('Water Data'!I1))="","",OFFSET('Water Data'!$I$28,0,10*ROW('Water Data'!I1)))</f>
        <v/>
      </c>
      <c r="CJ7" s="290" t="str">
        <f ca="true">+IF(OFFSET('Water Data'!$I$29,0,10*ROW('Water Data'!I1))="","",OFFSET('Water Data'!$I$29,0,10*ROW('Water Data'!I1)))</f>
        <v/>
      </c>
      <c r="CK7" s="290" t="str">
        <f ca="true">+IF(OFFSET('Sanitation Data'!$D$28,0,10*ROW('Sanitation Data'!D1))="","",OFFSET('Sanitation Data'!$D$28,0,10*ROW('Sanitation Data'!D1)))</f>
        <v/>
      </c>
      <c r="CL7" s="290" t="str">
        <f ca="true">+IF(OFFSET('Sanitation Data'!$D$29,0,10*ROW('Sanitation Data'!D1))="","",OFFSET('Sanitation Data'!$D$29,0,10*ROW('Sanitation Data'!D1)))</f>
        <v/>
      </c>
      <c r="CM7" s="290" t="str">
        <f ca="true">+IF(OFFSET('Sanitation Data'!$D$30,0,10*ROW('Sanitation Data'!D1))="","",OFFSET('Sanitation Data'!$D$30,0,10*ROW('Sanitation Data'!D1)))</f>
        <v>Yes</v>
      </c>
      <c r="CN7" s="290" t="str">
        <f ca="true">+IF(OFFSET('Sanitation Data'!$D$31,0,10*ROW('Sanitation Data'!D1))="","",OFFSET('Sanitation Data'!$D$31,0,10*ROW('Sanitation Data'!D1)))</f>
        <v/>
      </c>
      <c r="CO7" s="290" t="str">
        <f ca="true">+IF(OFFSET('Sanitation Data'!$D$32,0,10*ROW('Sanitation Data'!D1))="","",OFFSET('Sanitation Data'!$D$32,0,10*ROW('Sanitation Data'!D1)))</f>
        <v>Yes</v>
      </c>
      <c r="CP7" s="290" t="str">
        <f ca="true">+IF(OFFSET('Sanitation Data'!$E$28,0,10*ROW('Sanitation Data'!E1))="","",OFFSET('Sanitation Data'!$E$28,0,10*ROW('Sanitation Data'!E1)))</f>
        <v/>
      </c>
      <c r="CQ7" s="290" t="str">
        <f ca="true">+IF(OFFSET('Sanitation Data'!$E$29,0,10*ROW('Sanitation Data'!E1))="","",OFFSET('Sanitation Data'!$E$29,0,10*ROW('Sanitation Data'!E1)))</f>
        <v/>
      </c>
      <c r="CR7" s="290" t="str">
        <f ca="true">+IF(OFFSET('Sanitation Data'!$E$30,0,10*ROW('Sanitation Data'!E1))="","",OFFSET('Sanitation Data'!$E$30,0,10*ROW('Sanitation Data'!E1)))</f>
        <v/>
      </c>
      <c r="CS7" s="290" t="str">
        <f ca="true">+IF(OFFSET('Sanitation Data'!$E$31,0,10*ROW('Sanitation Data'!E1))="","",OFFSET('Sanitation Data'!$E$31,0,10*ROW('Sanitation Data'!E1)))</f>
        <v/>
      </c>
      <c r="CT7" s="290" t="str">
        <f ca="true">+IF(OFFSET('Sanitation Data'!$E$32,0,10*ROW('Sanitation Data'!E1))="","",OFFSET('Sanitation Data'!$E$32,0,10*ROW('Sanitation Data'!E1)))</f>
        <v/>
      </c>
      <c r="CU7" s="290" t="str">
        <f ca="true">+IF(OFFSET('Sanitation Data'!$F$28,0,10*ROW('Sanitation Data'!F1))="","",OFFSET('Sanitation Data'!$F$28,0,10*ROW('Sanitation Data'!F1)))</f>
        <v/>
      </c>
      <c r="CV7" s="290" t="str">
        <f ca="true">+IF(OFFSET('Sanitation Data'!$F$29,0,10*ROW('Sanitation Data'!F1))="","",OFFSET('Sanitation Data'!$F$29,0,10*ROW('Sanitation Data'!F1)))</f>
        <v/>
      </c>
      <c r="CW7" s="290" t="str">
        <f ca="true">+IF(OFFSET('Sanitation Data'!$F$30,0,10*ROW('Sanitation Data'!F1))="","",OFFSET('Sanitation Data'!$F$30,0,10*ROW('Sanitation Data'!F1)))</f>
        <v/>
      </c>
      <c r="CX7" s="290" t="str">
        <f ca="true">+IF(OFFSET('Sanitation Data'!$F$31,0,10*ROW('Sanitation Data'!F1))="","",OFFSET('Sanitation Data'!$F$31,0,10*ROW('Sanitation Data'!F1)))</f>
        <v/>
      </c>
      <c r="CY7" s="290" t="str">
        <f ca="true">+IF(OFFSET('Sanitation Data'!$F$32,0,10*ROW('Sanitation Data'!F1))="","",OFFSET('Sanitation Data'!$F$32,0,10*ROW('Sanitation Data'!F1)))</f>
        <v/>
      </c>
      <c r="CZ7" s="290" t="str">
        <f ca="true">+IF(OFFSET('Sanitation Data'!$G$28,0,10*ROW('Sanitation Data'!G1))="","",OFFSET('Sanitation Data'!$G$28,0,10*ROW('Sanitation Data'!G1)))</f>
        <v/>
      </c>
      <c r="DA7" s="290" t="str">
        <f ca="true">+IF(OFFSET('Sanitation Data'!$G$29,0,10*ROW('Sanitation Data'!G1))="","",OFFSET('Sanitation Data'!$G$29,0,10*ROW('Sanitation Data'!G1)))</f>
        <v/>
      </c>
      <c r="DB7" s="290" t="str">
        <f ca="true">+IF(OFFSET('Sanitation Data'!$G$30,0,10*ROW('Sanitation Data'!G1))="","",OFFSET('Sanitation Data'!$G$30,0,10*ROW('Sanitation Data'!G1)))</f>
        <v/>
      </c>
      <c r="DC7" s="290" t="str">
        <f ca="true">+IF(OFFSET('Sanitation Data'!$G$31,0,10*ROW('Sanitation Data'!G1))="","",OFFSET('Sanitation Data'!$G$31,0,10*ROW('Sanitation Data'!G1)))</f>
        <v/>
      </c>
      <c r="DD7" s="290" t="str">
        <f ca="true">+IF(OFFSET('Sanitation Data'!$G$32,0,10*ROW('Sanitation Data'!G1))="","",OFFSET('Sanitation Data'!$G$32,0,10*ROW('Sanitation Data'!G1)))</f>
        <v/>
      </c>
      <c r="DE7" s="290" t="str">
        <f ca="true">+IF(OFFSET('Sanitation Data'!$H$28,0,10*ROW('Sanitation Data'!H1))="","",OFFSET('Sanitation Data'!$H$28,0,10*ROW('Sanitation Data'!H1)))</f>
        <v/>
      </c>
      <c r="DF7" s="290" t="str">
        <f ca="true">+IF(OFFSET('Sanitation Data'!$H$29,0,10*ROW('Sanitation Data'!H1))="","",OFFSET('Sanitation Data'!$H$29,0,10*ROW('Sanitation Data'!H1)))</f>
        <v/>
      </c>
      <c r="DG7" s="290" t="str">
        <f ca="true">+IF(OFFSET('Sanitation Data'!$H$30,0,10*ROW('Sanitation Data'!H1))="","",OFFSET('Sanitation Data'!$H$30,0,10*ROW('Sanitation Data'!H1)))</f>
        <v>Yes</v>
      </c>
      <c r="DH7" s="290" t="str">
        <f ca="true">+IF(OFFSET('Sanitation Data'!$H$31,0,10*ROW('Sanitation Data'!H1))="","",OFFSET('Sanitation Data'!$H$31,0,10*ROW('Sanitation Data'!H1)))</f>
        <v/>
      </c>
      <c r="DI7" s="290" t="str">
        <f ca="true">+IF(OFFSET('Sanitation Data'!$H$32,0,10*ROW('Sanitation Data'!H1))="","",OFFSET('Sanitation Data'!$H$32,0,10*ROW('Sanitation Data'!H1)))</f>
        <v>Yes</v>
      </c>
      <c r="DJ7" s="290" t="str">
        <f ca="true">+IF(OFFSET('Sanitation Data'!$I$28,0,10*ROW('Sanitation Data'!I1))="","",OFFSET('Sanitation Data'!$I$28,0,10*ROW('Sanitation Data'!I1)))</f>
        <v/>
      </c>
      <c r="DK7" s="290" t="str">
        <f ca="true">+IF(OFFSET('Sanitation Data'!$I$29,0,10*ROW('Sanitation Data'!I1))="","",OFFSET('Sanitation Data'!$I$29,0,10*ROW('Sanitation Data'!I1)))</f>
        <v/>
      </c>
      <c r="DL7" s="290" t="str">
        <f ca="true">+IF(OFFSET('Sanitation Data'!$I$30,0,10*ROW('Sanitation Data'!I1))="","",OFFSET('Sanitation Data'!$I$30,0,10*ROW('Sanitation Data'!I1)))</f>
        <v>Yes</v>
      </c>
      <c r="DM7" s="290" t="str">
        <f ca="true">+IF(OFFSET('Sanitation Data'!$I$31,0,10*ROW('Sanitation Data'!I1))="","",OFFSET('Sanitation Data'!$I$31,0,10*ROW('Sanitation Data'!I1)))</f>
        <v/>
      </c>
      <c r="DN7" s="290" t="str">
        <f ca="true">+IF(OFFSET('Sanitation Data'!$I$32,0,10*ROW('Sanitation Data'!I1))="","",OFFSET('Sanitation Data'!$I$32,0,10*ROW('Sanitation Data'!I1)))</f>
        <v>Yes</v>
      </c>
      <c r="DO7" s="290" t="str">
        <f ca="true">+IF(OFFSET('Hygiene Data'!$D$11,0,10*ROW('Hygiene Data'!D1))="","",OFFSET('Hygiene Data'!$D$11,0,10*ROW('Hygiene Data'!D1)))</f>
        <v/>
      </c>
      <c r="DP7" s="290" t="str">
        <f ca="true">+IF(OFFSET('Hygiene Data'!$D$12,0,10*ROW('Hygiene Data'!D1))="","",OFFSET('Hygiene Data'!$D$12,0,10*ROW('Hygiene Data'!D1)))</f>
        <v>Yes</v>
      </c>
      <c r="DQ7" s="290" t="str">
        <f ca="true">+IF(OFFSET('Hygiene Data'!$D$13,0,10*ROW('Hygiene Data'!D1))="","",OFFSET('Hygiene Data'!$D$13,0,10*ROW('Hygiene Data'!D1)))</f>
        <v/>
      </c>
      <c r="DR7" s="290" t="str">
        <f ca="true">+IF(OFFSET('Hygiene Data'!$E$11,0,10*ROW('Hygiene Data'!E1))="","",OFFSET('Hygiene Data'!$E$11,0,10*ROW('Hygiene Data'!E1)))</f>
        <v/>
      </c>
      <c r="DS7" s="290" t="str">
        <f ca="true">+IF(OFFSET('Hygiene Data'!$E$12,0,10*ROW('Hygiene Data'!E1))="","",OFFSET('Hygiene Data'!$E$12,0,10*ROW('Hygiene Data'!E1)))</f>
        <v/>
      </c>
      <c r="DT7" s="290" t="str">
        <f ca="true">+IF(OFFSET('Hygiene Data'!$E$13,0,10*ROW('Hygiene Data'!E1))="","",OFFSET('Hygiene Data'!$E$13,0,10*ROW('Hygiene Data'!E1)))</f>
        <v/>
      </c>
      <c r="DU7" s="290" t="str">
        <f ca="true">+IF(OFFSET('Hygiene Data'!$F$11,0,10*ROW('Hygiene Data'!F1))="","",OFFSET('Hygiene Data'!$F$11,0,10*ROW('Hygiene Data'!F1)))</f>
        <v/>
      </c>
      <c r="DV7" s="290" t="str">
        <f ca="true">+IF(OFFSET('Hygiene Data'!$F$12,0,10*ROW('Hygiene Data'!F1))="","",OFFSET('Hygiene Data'!$F$12,0,10*ROW('Hygiene Data'!F1)))</f>
        <v/>
      </c>
      <c r="DW7" s="290" t="str">
        <f ca="true">+IF(OFFSET('Hygiene Data'!$F$13,0,10*ROW('Hygiene Data'!F1))="","",OFFSET('Hygiene Data'!$F$13,0,10*ROW('Hygiene Data'!F1)))</f>
        <v/>
      </c>
      <c r="DX7" s="290" t="str">
        <f ca="true">+IF(OFFSET('Hygiene Data'!$G$11,0,10*ROW('Hygiene Data'!G1))="","",OFFSET('Hygiene Data'!$G$11,0,10*ROW('Hygiene Data'!G1)))</f>
        <v/>
      </c>
      <c r="DY7" s="290" t="str">
        <f ca="true">+IF(OFFSET('Hygiene Data'!$G$12,0,10*ROW('Hygiene Data'!G1))="","",OFFSET('Hygiene Data'!$G$12,0,10*ROW('Hygiene Data'!G1)))</f>
        <v/>
      </c>
      <c r="DZ7" s="290" t="str">
        <f ca="true">+IF(OFFSET('Hygiene Data'!$G$13,0,10*ROW('Hygiene Data'!G1))="","",OFFSET('Hygiene Data'!$G$13,0,10*ROW('Hygiene Data'!G1)))</f>
        <v/>
      </c>
      <c r="EA7" s="290" t="str">
        <f ca="true">+IF(OFFSET('Hygiene Data'!$H$11,0,10*ROW('Hygiene Data'!H1))="","",OFFSET('Hygiene Data'!$H$11,0,10*ROW('Hygiene Data'!H1)))</f>
        <v/>
      </c>
      <c r="EB7" s="290" t="str">
        <f ca="true">+IF(OFFSET('Hygiene Data'!$H$12,0,10*ROW('Hygiene Data'!H1))="","",OFFSET('Hygiene Data'!$H$12,0,10*ROW('Hygiene Data'!H1)))</f>
        <v>Yes</v>
      </c>
      <c r="EC7" s="290" t="str">
        <f ca="true">+IF(OFFSET('Hygiene Data'!$H$13,0,10*ROW('Hygiene Data'!H1))="","",OFFSET('Hygiene Data'!$H$13,0,10*ROW('Hygiene Data'!H1)))</f>
        <v/>
      </c>
      <c r="ED7" s="290" t="str">
        <f ca="true">+IF(OFFSET('Hygiene Data'!$I$11,0,10*ROW('Hygiene Data'!I1))="","",OFFSET('Hygiene Data'!$I$11,0,10*ROW('Hygiene Data'!I1)))</f>
        <v/>
      </c>
      <c r="EE7" s="290" t="str">
        <f ca="true">+IF(OFFSET('Hygiene Data'!$I$12,0,10*ROW('Hygiene Data'!I1))="","",OFFSET('Hygiene Data'!$I$12,0,10*ROW('Hygiene Data'!I1)))</f>
        <v>Yes</v>
      </c>
      <c r="EF7" s="290"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CRI_2005_EMIS</v>
      </c>
      <c r="B8" s="36" t="str">
        <f ca="true">+IF(OFFSET('Water Data'!$C$2,0,10*ROW('Water Data'!F2))="","",OFFSET('Water Data'!$C$2,0,10*ROW('Water Data'!F2)))</f>
        <v>EMIS</v>
      </c>
      <c r="C8" s="346">
        <f t="shared" ca="true" si="0"/>
        <v>2005</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55.064538706256627</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55.1</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55.5</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55.5</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52.6</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52.6</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59.274761399787913</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59.5</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58</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90"/>
      <c r="BS8" s="290" t="str">
        <f ca="true">+IF(OFFSET('Water Data'!$D$27,0,10*ROW('Water Data'!D2))="","",OFFSET('Water Data'!$D$27,0,10*ROW('Water Data'!D2)))</f>
        <v/>
      </c>
      <c r="BT8" s="290" t="str">
        <f ca="true">+IF(OFFSET('Water Data'!$D$28,0,10*ROW('Water Data'!D2))="","",OFFSET('Water Data'!$D$28,0,10*ROW('Water Data'!D2)))</f>
        <v/>
      </c>
      <c r="BU8" s="290" t="str">
        <f ca="true">+IF(OFFSET('Water Data'!$D$29,0,10*ROW('Water Data'!D2))="","",OFFSET('Water Data'!$D$29,0,10*ROW('Water Data'!D2)))</f>
        <v/>
      </c>
      <c r="BV8" s="290" t="str">
        <f ca="true">+IF(OFFSET('Water Data'!$E$27,0,10*ROW('Water Data'!E2))="","",OFFSET('Water Data'!$E$27,0,10*ROW('Water Data'!E2)))</f>
        <v/>
      </c>
      <c r="BW8" s="290" t="str">
        <f ca="true">+IF(OFFSET('Water Data'!$E$28,0,10*ROW('Water Data'!E2))="","",OFFSET('Water Data'!$E$28,0,10*ROW('Water Data'!E2)))</f>
        <v/>
      </c>
      <c r="BX8" s="290" t="str">
        <f ca="true">+IF(OFFSET('Water Data'!$E$29,0,10*ROW('Water Data'!E2))="","",OFFSET('Water Data'!$E$29,0,10*ROW('Water Data'!E2)))</f>
        <v/>
      </c>
      <c r="BY8" s="290" t="str">
        <f ca="true">+IF(OFFSET('Water Data'!$F$27,0,10*ROW('Water Data'!F2))="","",OFFSET('Water Data'!$F$27,0,10*ROW('Water Data'!F2)))</f>
        <v/>
      </c>
      <c r="BZ8" s="290" t="str">
        <f ca="true">+IF(OFFSET('Water Data'!$F$28,0,10*ROW('Water Data'!F2))="","",OFFSET('Water Data'!$F$28,0,10*ROW('Water Data'!F2)))</f>
        <v/>
      </c>
      <c r="CA8" s="290" t="str">
        <f ca="true">+IF(OFFSET('Water Data'!$F$29,0,10*ROW('Water Data'!F2))="","",OFFSET('Water Data'!$F$29,0,10*ROW('Water Data'!F2)))</f>
        <v/>
      </c>
      <c r="CB8" s="290" t="str">
        <f ca="true">+IF(OFFSET('Water Data'!$G$27,0,10*ROW('Water Data'!G2))="","",OFFSET('Water Data'!$G$27,0,10*ROW('Water Data'!G2)))</f>
        <v/>
      </c>
      <c r="CC8" s="290" t="str">
        <f ca="true">+IF(OFFSET('Water Data'!$G$28,0,10*ROW('Water Data'!G2))="","",OFFSET('Water Data'!$G$28,0,10*ROW('Water Data'!G2)))</f>
        <v/>
      </c>
      <c r="CD8" s="290" t="str">
        <f ca="true">+IF(OFFSET('Water Data'!$G$29,0,10*ROW('Water Data'!G2))="","",OFFSET('Water Data'!$G$29,0,10*ROW('Water Data'!G2)))</f>
        <v/>
      </c>
      <c r="CE8" s="290" t="str">
        <f ca="true">+IF(OFFSET('Water Data'!$H$27,0,10*ROW('Water Data'!H2))="","",OFFSET('Water Data'!$H$27,0,10*ROW('Water Data'!H2)))</f>
        <v/>
      </c>
      <c r="CF8" s="290" t="str">
        <f ca="true">+IF(OFFSET('Water Data'!$H$28,0,10*ROW('Water Data'!H2))="","",OFFSET('Water Data'!$H$28,0,10*ROW('Water Data'!H2)))</f>
        <v/>
      </c>
      <c r="CG8" s="290" t="str">
        <f ca="true">+IF(OFFSET('Water Data'!$H$29,0,10*ROW('Water Data'!H2))="","",OFFSET('Water Data'!$H$29,0,10*ROW('Water Data'!H2)))</f>
        <v/>
      </c>
      <c r="CH8" s="290" t="str">
        <f ca="true">+IF(OFFSET('Water Data'!$I$27,0,10*ROW('Water Data'!I2))="","",OFFSET('Water Data'!$I$27,0,10*ROW('Water Data'!I2)))</f>
        <v/>
      </c>
      <c r="CI8" s="290" t="str">
        <f ca="true">+IF(OFFSET('Water Data'!$I$28,0,10*ROW('Water Data'!I2))="","",OFFSET('Water Data'!$I$28,0,10*ROW('Water Data'!I2)))</f>
        <v/>
      </c>
      <c r="CJ8" s="290" t="str">
        <f ca="true">+IF(OFFSET('Water Data'!$I$29,0,10*ROW('Water Data'!I2))="","",OFFSET('Water Data'!$I$29,0,10*ROW('Water Data'!I2)))</f>
        <v/>
      </c>
      <c r="CK8" s="290" t="str">
        <f ca="true">+IF(OFFSET('Sanitation Data'!$D$28,0,10*ROW('Sanitation Data'!D2))="","",OFFSET('Sanitation Data'!$D$28,0,10*ROW('Sanitation Data'!D2)))</f>
        <v/>
      </c>
      <c r="CL8" s="290" t="str">
        <f ca="true">+IF(OFFSET('Sanitation Data'!$D$29,0,10*ROW('Sanitation Data'!D2))="","",OFFSET('Sanitation Data'!$D$29,0,10*ROW('Sanitation Data'!D2)))</f>
        <v/>
      </c>
      <c r="CM8" s="290" t="str">
        <f ca="true">+IF(OFFSET('Sanitation Data'!$D$30,0,10*ROW('Sanitation Data'!D2))="","",OFFSET('Sanitation Data'!$D$30,0,10*ROW('Sanitation Data'!D2)))</f>
        <v>Yes</v>
      </c>
      <c r="CN8" s="290" t="str">
        <f ca="true">+IF(OFFSET('Sanitation Data'!$D$31,0,10*ROW('Sanitation Data'!D2))="","",OFFSET('Sanitation Data'!$D$31,0,10*ROW('Sanitation Data'!D2)))</f>
        <v/>
      </c>
      <c r="CO8" s="290" t="str">
        <f ca="true">+IF(OFFSET('Sanitation Data'!$D$32,0,10*ROW('Sanitation Data'!D2))="","",OFFSET('Sanitation Data'!$D$32,0,10*ROW('Sanitation Data'!D2)))</f>
        <v>Yes</v>
      </c>
      <c r="CP8" s="290" t="str">
        <f ca="true">+IF(OFFSET('Sanitation Data'!$E$28,0,10*ROW('Sanitation Data'!E2))="","",OFFSET('Sanitation Data'!$E$28,0,10*ROW('Sanitation Data'!E2)))</f>
        <v/>
      </c>
      <c r="CQ8" s="290" t="str">
        <f ca="true">+IF(OFFSET('Sanitation Data'!$E$29,0,10*ROW('Sanitation Data'!E2))="","",OFFSET('Sanitation Data'!$E$29,0,10*ROW('Sanitation Data'!E2)))</f>
        <v/>
      </c>
      <c r="CR8" s="290" t="str">
        <f ca="true">+IF(OFFSET('Sanitation Data'!$E$30,0,10*ROW('Sanitation Data'!E2))="","",OFFSET('Sanitation Data'!$E$30,0,10*ROW('Sanitation Data'!E2)))</f>
        <v/>
      </c>
      <c r="CS8" s="290" t="str">
        <f ca="true">+IF(OFFSET('Sanitation Data'!$E$31,0,10*ROW('Sanitation Data'!E2))="","",OFFSET('Sanitation Data'!$E$31,0,10*ROW('Sanitation Data'!E2)))</f>
        <v/>
      </c>
      <c r="CT8" s="290" t="str">
        <f ca="true">+IF(OFFSET('Sanitation Data'!$E$32,0,10*ROW('Sanitation Data'!E2))="","",OFFSET('Sanitation Data'!$E$32,0,10*ROW('Sanitation Data'!E2)))</f>
        <v/>
      </c>
      <c r="CU8" s="290" t="str">
        <f ca="true">+IF(OFFSET('Sanitation Data'!$F$28,0,10*ROW('Sanitation Data'!F2))="","",OFFSET('Sanitation Data'!$F$28,0,10*ROW('Sanitation Data'!F2)))</f>
        <v/>
      </c>
      <c r="CV8" s="290" t="str">
        <f ca="true">+IF(OFFSET('Sanitation Data'!$F$29,0,10*ROW('Sanitation Data'!F2))="","",OFFSET('Sanitation Data'!$F$29,0,10*ROW('Sanitation Data'!F2)))</f>
        <v/>
      </c>
      <c r="CW8" s="290" t="str">
        <f ca="true">+IF(OFFSET('Sanitation Data'!$F$30,0,10*ROW('Sanitation Data'!F2))="","",OFFSET('Sanitation Data'!$F$30,0,10*ROW('Sanitation Data'!F2)))</f>
        <v/>
      </c>
      <c r="CX8" s="290" t="str">
        <f ca="true">+IF(OFFSET('Sanitation Data'!$F$31,0,10*ROW('Sanitation Data'!F2))="","",OFFSET('Sanitation Data'!$F$31,0,10*ROW('Sanitation Data'!F2)))</f>
        <v/>
      </c>
      <c r="CY8" s="290" t="str">
        <f ca="true">+IF(OFFSET('Sanitation Data'!$F$32,0,10*ROW('Sanitation Data'!F2))="","",OFFSET('Sanitation Data'!$F$32,0,10*ROW('Sanitation Data'!F2)))</f>
        <v/>
      </c>
      <c r="CZ8" s="290" t="str">
        <f ca="true">+IF(OFFSET('Sanitation Data'!$G$28,0,10*ROW('Sanitation Data'!G2))="","",OFFSET('Sanitation Data'!$G$28,0,10*ROW('Sanitation Data'!G2)))</f>
        <v/>
      </c>
      <c r="DA8" s="290" t="str">
        <f ca="true">+IF(OFFSET('Sanitation Data'!$G$29,0,10*ROW('Sanitation Data'!G2))="","",OFFSET('Sanitation Data'!$G$29,0,10*ROW('Sanitation Data'!G2)))</f>
        <v/>
      </c>
      <c r="DB8" s="290" t="str">
        <f ca="true">+IF(OFFSET('Sanitation Data'!$G$30,0,10*ROW('Sanitation Data'!G2))="","",OFFSET('Sanitation Data'!$G$30,0,10*ROW('Sanitation Data'!G2)))</f>
        <v/>
      </c>
      <c r="DC8" s="290" t="str">
        <f ca="true">+IF(OFFSET('Sanitation Data'!$G$31,0,10*ROW('Sanitation Data'!G2))="","",OFFSET('Sanitation Data'!$G$31,0,10*ROW('Sanitation Data'!G2)))</f>
        <v/>
      </c>
      <c r="DD8" s="290" t="str">
        <f ca="true">+IF(OFFSET('Sanitation Data'!$G$32,0,10*ROW('Sanitation Data'!G2))="","",OFFSET('Sanitation Data'!$G$32,0,10*ROW('Sanitation Data'!G2)))</f>
        <v/>
      </c>
      <c r="DE8" s="290" t="str">
        <f ca="true">+IF(OFFSET('Sanitation Data'!$H$28,0,10*ROW('Sanitation Data'!H2))="","",OFFSET('Sanitation Data'!$H$28,0,10*ROW('Sanitation Data'!H2)))</f>
        <v/>
      </c>
      <c r="DF8" s="290" t="str">
        <f ca="true">+IF(OFFSET('Sanitation Data'!$H$29,0,10*ROW('Sanitation Data'!H2))="","",OFFSET('Sanitation Data'!$H$29,0,10*ROW('Sanitation Data'!H2)))</f>
        <v/>
      </c>
      <c r="DG8" s="290" t="str">
        <f ca="true">+IF(OFFSET('Sanitation Data'!$H$30,0,10*ROW('Sanitation Data'!H2))="","",OFFSET('Sanitation Data'!$H$30,0,10*ROW('Sanitation Data'!H2)))</f>
        <v>Yes</v>
      </c>
      <c r="DH8" s="290" t="str">
        <f ca="true">+IF(OFFSET('Sanitation Data'!$H$31,0,10*ROW('Sanitation Data'!H2))="","",OFFSET('Sanitation Data'!$H$31,0,10*ROW('Sanitation Data'!H2)))</f>
        <v/>
      </c>
      <c r="DI8" s="290" t="str">
        <f ca="true">+IF(OFFSET('Sanitation Data'!$H$32,0,10*ROW('Sanitation Data'!H2))="","",OFFSET('Sanitation Data'!$H$32,0,10*ROW('Sanitation Data'!H2)))</f>
        <v>Yes</v>
      </c>
      <c r="DJ8" s="290" t="str">
        <f ca="true">+IF(OFFSET('Sanitation Data'!$I$28,0,10*ROW('Sanitation Data'!I2))="","",OFFSET('Sanitation Data'!$I$28,0,10*ROW('Sanitation Data'!I2)))</f>
        <v/>
      </c>
      <c r="DK8" s="290" t="str">
        <f ca="true">+IF(OFFSET('Sanitation Data'!$I$29,0,10*ROW('Sanitation Data'!I2))="","",OFFSET('Sanitation Data'!$I$29,0,10*ROW('Sanitation Data'!I2)))</f>
        <v/>
      </c>
      <c r="DL8" s="290" t="str">
        <f ca="true">+IF(OFFSET('Sanitation Data'!$I$30,0,10*ROW('Sanitation Data'!I2))="","",OFFSET('Sanitation Data'!$I$30,0,10*ROW('Sanitation Data'!I2)))</f>
        <v>Yes</v>
      </c>
      <c r="DM8" s="290" t="str">
        <f ca="true">+IF(OFFSET('Sanitation Data'!$I$31,0,10*ROW('Sanitation Data'!I2))="","",OFFSET('Sanitation Data'!$I$31,0,10*ROW('Sanitation Data'!I2)))</f>
        <v/>
      </c>
      <c r="DN8" s="290" t="str">
        <f ca="true">+IF(OFFSET('Sanitation Data'!$I$32,0,10*ROW('Sanitation Data'!I2))="","",OFFSET('Sanitation Data'!$I$32,0,10*ROW('Sanitation Data'!I2)))</f>
        <v>Yes</v>
      </c>
      <c r="DO8" s="290" t="str">
        <f ca="true">+IF(OFFSET('Hygiene Data'!$D$11,0,10*ROW('Hygiene Data'!D2))="","",OFFSET('Hygiene Data'!$D$11,0,10*ROW('Hygiene Data'!D2)))</f>
        <v/>
      </c>
      <c r="DP8" s="290" t="str">
        <f ca="true">+IF(OFFSET('Hygiene Data'!$D$12,0,10*ROW('Hygiene Data'!D2))="","",OFFSET('Hygiene Data'!$D$12,0,10*ROW('Hygiene Data'!D2)))</f>
        <v>Yes</v>
      </c>
      <c r="DQ8" s="290" t="str">
        <f ca="true">+IF(OFFSET('Hygiene Data'!$D$13,0,10*ROW('Hygiene Data'!D2))="","",OFFSET('Hygiene Data'!$D$13,0,10*ROW('Hygiene Data'!D2)))</f>
        <v/>
      </c>
      <c r="DR8" s="290" t="str">
        <f ca="true">+IF(OFFSET('Hygiene Data'!$E$11,0,10*ROW('Hygiene Data'!E2))="","",OFFSET('Hygiene Data'!$E$11,0,10*ROW('Hygiene Data'!E2)))</f>
        <v/>
      </c>
      <c r="DS8" s="290" t="str">
        <f ca="true">+IF(OFFSET('Hygiene Data'!$E$12,0,10*ROW('Hygiene Data'!E2))="","",OFFSET('Hygiene Data'!$E$12,0,10*ROW('Hygiene Data'!E2)))</f>
        <v/>
      </c>
      <c r="DT8" s="290" t="str">
        <f ca="true">+IF(OFFSET('Hygiene Data'!$E$13,0,10*ROW('Hygiene Data'!E2))="","",OFFSET('Hygiene Data'!$E$13,0,10*ROW('Hygiene Data'!E2)))</f>
        <v/>
      </c>
      <c r="DU8" s="290" t="str">
        <f ca="true">+IF(OFFSET('Hygiene Data'!$F$11,0,10*ROW('Hygiene Data'!F2))="","",OFFSET('Hygiene Data'!$F$11,0,10*ROW('Hygiene Data'!F2)))</f>
        <v/>
      </c>
      <c r="DV8" s="290" t="str">
        <f ca="true">+IF(OFFSET('Hygiene Data'!$F$12,0,10*ROW('Hygiene Data'!F2))="","",OFFSET('Hygiene Data'!$F$12,0,10*ROW('Hygiene Data'!F2)))</f>
        <v/>
      </c>
      <c r="DW8" s="290" t="str">
        <f ca="true">+IF(OFFSET('Hygiene Data'!$F$13,0,10*ROW('Hygiene Data'!F2))="","",OFFSET('Hygiene Data'!$F$13,0,10*ROW('Hygiene Data'!F2)))</f>
        <v/>
      </c>
      <c r="DX8" s="290" t="str">
        <f ca="true">+IF(OFFSET('Hygiene Data'!$G$11,0,10*ROW('Hygiene Data'!G2))="","",OFFSET('Hygiene Data'!$G$11,0,10*ROW('Hygiene Data'!G2)))</f>
        <v/>
      </c>
      <c r="DY8" s="290" t="str">
        <f ca="true">+IF(OFFSET('Hygiene Data'!$G$12,0,10*ROW('Hygiene Data'!G2))="","",OFFSET('Hygiene Data'!$G$12,0,10*ROW('Hygiene Data'!G2)))</f>
        <v/>
      </c>
      <c r="DZ8" s="290" t="str">
        <f ca="true">+IF(OFFSET('Hygiene Data'!$G$13,0,10*ROW('Hygiene Data'!G2))="","",OFFSET('Hygiene Data'!$G$13,0,10*ROW('Hygiene Data'!G2)))</f>
        <v/>
      </c>
      <c r="EA8" s="290" t="str">
        <f ca="true">+IF(OFFSET('Hygiene Data'!$H$11,0,10*ROW('Hygiene Data'!H2))="","",OFFSET('Hygiene Data'!$H$11,0,10*ROW('Hygiene Data'!H2)))</f>
        <v/>
      </c>
      <c r="EB8" s="290" t="str">
        <f ca="true">+IF(OFFSET('Hygiene Data'!$H$12,0,10*ROW('Hygiene Data'!H2))="","",OFFSET('Hygiene Data'!$H$12,0,10*ROW('Hygiene Data'!H2)))</f>
        <v>Yes</v>
      </c>
      <c r="EC8" s="290" t="str">
        <f ca="true">+IF(OFFSET('Hygiene Data'!$H$13,0,10*ROW('Hygiene Data'!H2))="","",OFFSET('Hygiene Data'!$H$13,0,10*ROW('Hygiene Data'!H2)))</f>
        <v/>
      </c>
      <c r="ED8" s="290" t="str">
        <f ca="true">+IF(OFFSET('Hygiene Data'!$I$11,0,10*ROW('Hygiene Data'!I2))="","",OFFSET('Hygiene Data'!$I$11,0,10*ROW('Hygiene Data'!I2)))</f>
        <v/>
      </c>
      <c r="EE8" s="290" t="str">
        <f ca="true">+IF(OFFSET('Hygiene Data'!$I$12,0,10*ROW('Hygiene Data'!I2))="","",OFFSET('Hygiene Data'!$I$12,0,10*ROW('Hygiene Data'!I2)))</f>
        <v>Yes</v>
      </c>
      <c r="EF8" s="290"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CRI_2006_EMIS</v>
      </c>
      <c r="B9" s="36" t="str">
        <f ca="true">+IF(OFFSET('Water Data'!$C$2,0,10*ROW('Water Data'!F3))="","",OFFSET('Water Data'!$C$2,0,10*ROW('Water Data'!F3)))</f>
        <v>EMIS</v>
      </c>
      <c r="C9" s="346">
        <f t="shared" ca="true" si="0"/>
        <v>2006</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55.27408957722897</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55.3</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55.4</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55.4</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54.6</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54.6</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59.910171619924647</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59.8</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60.5</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90"/>
      <c r="BS9" s="290" t="str">
        <f ca="true">+IF(OFFSET('Water Data'!$D$27,0,10*ROW('Water Data'!D3))="","",OFFSET('Water Data'!$D$27,0,10*ROW('Water Data'!D3)))</f>
        <v/>
      </c>
      <c r="BT9" s="290" t="str">
        <f ca="true">+IF(OFFSET('Water Data'!$D$28,0,10*ROW('Water Data'!D3))="","",OFFSET('Water Data'!$D$28,0,10*ROW('Water Data'!D3)))</f>
        <v/>
      </c>
      <c r="BU9" s="290" t="str">
        <f ca="true">+IF(OFFSET('Water Data'!$D$29,0,10*ROW('Water Data'!D3))="","",OFFSET('Water Data'!$D$29,0,10*ROW('Water Data'!D3)))</f>
        <v/>
      </c>
      <c r="BV9" s="290" t="str">
        <f ca="true">+IF(OFFSET('Water Data'!$E$27,0,10*ROW('Water Data'!E3))="","",OFFSET('Water Data'!$E$27,0,10*ROW('Water Data'!E3)))</f>
        <v/>
      </c>
      <c r="BW9" s="290" t="str">
        <f ca="true">+IF(OFFSET('Water Data'!$E$28,0,10*ROW('Water Data'!E3))="","",OFFSET('Water Data'!$E$28,0,10*ROW('Water Data'!E3)))</f>
        <v/>
      </c>
      <c r="BX9" s="290" t="str">
        <f ca="true">+IF(OFFSET('Water Data'!$E$29,0,10*ROW('Water Data'!E3))="","",OFFSET('Water Data'!$E$29,0,10*ROW('Water Data'!E3)))</f>
        <v/>
      </c>
      <c r="BY9" s="290" t="str">
        <f ca="true">+IF(OFFSET('Water Data'!$F$27,0,10*ROW('Water Data'!F3))="","",OFFSET('Water Data'!$F$27,0,10*ROW('Water Data'!F3)))</f>
        <v/>
      </c>
      <c r="BZ9" s="290" t="str">
        <f ca="true">+IF(OFFSET('Water Data'!$F$28,0,10*ROW('Water Data'!F3))="","",OFFSET('Water Data'!$F$28,0,10*ROW('Water Data'!F3)))</f>
        <v/>
      </c>
      <c r="CA9" s="290" t="str">
        <f ca="true">+IF(OFFSET('Water Data'!$F$29,0,10*ROW('Water Data'!F3))="","",OFFSET('Water Data'!$F$29,0,10*ROW('Water Data'!F3)))</f>
        <v/>
      </c>
      <c r="CB9" s="290" t="str">
        <f ca="true">+IF(OFFSET('Water Data'!$G$27,0,10*ROW('Water Data'!G3))="","",OFFSET('Water Data'!$G$27,0,10*ROW('Water Data'!G3)))</f>
        <v/>
      </c>
      <c r="CC9" s="290" t="str">
        <f ca="true">+IF(OFFSET('Water Data'!$G$28,0,10*ROW('Water Data'!G3))="","",OFFSET('Water Data'!$G$28,0,10*ROW('Water Data'!G3)))</f>
        <v/>
      </c>
      <c r="CD9" s="290" t="str">
        <f ca="true">+IF(OFFSET('Water Data'!$G$29,0,10*ROW('Water Data'!G3))="","",OFFSET('Water Data'!$G$29,0,10*ROW('Water Data'!G3)))</f>
        <v/>
      </c>
      <c r="CE9" s="290" t="str">
        <f ca="true">+IF(OFFSET('Water Data'!$H$27,0,10*ROW('Water Data'!H3))="","",OFFSET('Water Data'!$H$27,0,10*ROW('Water Data'!H3)))</f>
        <v/>
      </c>
      <c r="CF9" s="290" t="str">
        <f ca="true">+IF(OFFSET('Water Data'!$H$28,0,10*ROW('Water Data'!H3))="","",OFFSET('Water Data'!$H$28,0,10*ROW('Water Data'!H3)))</f>
        <v/>
      </c>
      <c r="CG9" s="290" t="str">
        <f ca="true">+IF(OFFSET('Water Data'!$H$29,0,10*ROW('Water Data'!H3))="","",OFFSET('Water Data'!$H$29,0,10*ROW('Water Data'!H3)))</f>
        <v/>
      </c>
      <c r="CH9" s="290" t="str">
        <f ca="true">+IF(OFFSET('Water Data'!$I$27,0,10*ROW('Water Data'!I3))="","",OFFSET('Water Data'!$I$27,0,10*ROW('Water Data'!I3)))</f>
        <v/>
      </c>
      <c r="CI9" s="290" t="str">
        <f ca="true">+IF(OFFSET('Water Data'!$I$28,0,10*ROW('Water Data'!I3))="","",OFFSET('Water Data'!$I$28,0,10*ROW('Water Data'!I3)))</f>
        <v/>
      </c>
      <c r="CJ9" s="290" t="str">
        <f ca="true">+IF(OFFSET('Water Data'!$I$29,0,10*ROW('Water Data'!I3))="","",OFFSET('Water Data'!$I$29,0,10*ROW('Water Data'!I3)))</f>
        <v/>
      </c>
      <c r="CK9" s="290" t="str">
        <f ca="true">+IF(OFFSET('Sanitation Data'!$D$28,0,10*ROW('Sanitation Data'!D3))="","",OFFSET('Sanitation Data'!$D$28,0,10*ROW('Sanitation Data'!D3)))</f>
        <v/>
      </c>
      <c r="CL9" s="290" t="str">
        <f ca="true">+IF(OFFSET('Sanitation Data'!$D$29,0,10*ROW('Sanitation Data'!D3))="","",OFFSET('Sanitation Data'!$D$29,0,10*ROW('Sanitation Data'!D3)))</f>
        <v/>
      </c>
      <c r="CM9" s="290" t="str">
        <f ca="true">+IF(OFFSET('Sanitation Data'!$D$30,0,10*ROW('Sanitation Data'!D3))="","",OFFSET('Sanitation Data'!$D$30,0,10*ROW('Sanitation Data'!D3)))</f>
        <v>Yes</v>
      </c>
      <c r="CN9" s="290" t="str">
        <f ca="true">+IF(OFFSET('Sanitation Data'!$D$31,0,10*ROW('Sanitation Data'!D3))="","",OFFSET('Sanitation Data'!$D$31,0,10*ROW('Sanitation Data'!D3)))</f>
        <v/>
      </c>
      <c r="CO9" s="290" t="str">
        <f ca="true">+IF(OFFSET('Sanitation Data'!$D$32,0,10*ROW('Sanitation Data'!D3))="","",OFFSET('Sanitation Data'!$D$32,0,10*ROW('Sanitation Data'!D3)))</f>
        <v>Yes</v>
      </c>
      <c r="CP9" s="290" t="str">
        <f ca="true">+IF(OFFSET('Sanitation Data'!$E$28,0,10*ROW('Sanitation Data'!E3))="","",OFFSET('Sanitation Data'!$E$28,0,10*ROW('Sanitation Data'!E3)))</f>
        <v/>
      </c>
      <c r="CQ9" s="290" t="str">
        <f ca="true">+IF(OFFSET('Sanitation Data'!$E$29,0,10*ROW('Sanitation Data'!E3))="","",OFFSET('Sanitation Data'!$E$29,0,10*ROW('Sanitation Data'!E3)))</f>
        <v/>
      </c>
      <c r="CR9" s="290" t="str">
        <f ca="true">+IF(OFFSET('Sanitation Data'!$E$30,0,10*ROW('Sanitation Data'!E3))="","",OFFSET('Sanitation Data'!$E$30,0,10*ROW('Sanitation Data'!E3)))</f>
        <v/>
      </c>
      <c r="CS9" s="290" t="str">
        <f ca="true">+IF(OFFSET('Sanitation Data'!$E$31,0,10*ROW('Sanitation Data'!E3))="","",OFFSET('Sanitation Data'!$E$31,0,10*ROW('Sanitation Data'!E3)))</f>
        <v/>
      </c>
      <c r="CT9" s="290" t="str">
        <f ca="true">+IF(OFFSET('Sanitation Data'!$E$32,0,10*ROW('Sanitation Data'!E3))="","",OFFSET('Sanitation Data'!$E$32,0,10*ROW('Sanitation Data'!E3)))</f>
        <v/>
      </c>
      <c r="CU9" s="290" t="str">
        <f ca="true">+IF(OFFSET('Sanitation Data'!$F$28,0,10*ROW('Sanitation Data'!F3))="","",OFFSET('Sanitation Data'!$F$28,0,10*ROW('Sanitation Data'!F3)))</f>
        <v/>
      </c>
      <c r="CV9" s="290" t="str">
        <f ca="true">+IF(OFFSET('Sanitation Data'!$F$29,0,10*ROW('Sanitation Data'!F3))="","",OFFSET('Sanitation Data'!$F$29,0,10*ROW('Sanitation Data'!F3)))</f>
        <v/>
      </c>
      <c r="CW9" s="290" t="str">
        <f ca="true">+IF(OFFSET('Sanitation Data'!$F$30,0,10*ROW('Sanitation Data'!F3))="","",OFFSET('Sanitation Data'!$F$30,0,10*ROW('Sanitation Data'!F3)))</f>
        <v/>
      </c>
      <c r="CX9" s="290" t="str">
        <f ca="true">+IF(OFFSET('Sanitation Data'!$F$31,0,10*ROW('Sanitation Data'!F3))="","",OFFSET('Sanitation Data'!$F$31,0,10*ROW('Sanitation Data'!F3)))</f>
        <v/>
      </c>
      <c r="CY9" s="290" t="str">
        <f ca="true">+IF(OFFSET('Sanitation Data'!$F$32,0,10*ROW('Sanitation Data'!F3))="","",OFFSET('Sanitation Data'!$F$32,0,10*ROW('Sanitation Data'!F3)))</f>
        <v/>
      </c>
      <c r="CZ9" s="290" t="str">
        <f ca="true">+IF(OFFSET('Sanitation Data'!$G$28,0,10*ROW('Sanitation Data'!G3))="","",OFFSET('Sanitation Data'!$G$28,0,10*ROW('Sanitation Data'!G3)))</f>
        <v/>
      </c>
      <c r="DA9" s="290" t="str">
        <f ca="true">+IF(OFFSET('Sanitation Data'!$G$29,0,10*ROW('Sanitation Data'!G3))="","",OFFSET('Sanitation Data'!$G$29,0,10*ROW('Sanitation Data'!G3)))</f>
        <v/>
      </c>
      <c r="DB9" s="290" t="str">
        <f ca="true">+IF(OFFSET('Sanitation Data'!$G$30,0,10*ROW('Sanitation Data'!G3))="","",OFFSET('Sanitation Data'!$G$30,0,10*ROW('Sanitation Data'!G3)))</f>
        <v/>
      </c>
      <c r="DC9" s="290" t="str">
        <f ca="true">+IF(OFFSET('Sanitation Data'!$G$31,0,10*ROW('Sanitation Data'!G3))="","",OFFSET('Sanitation Data'!$G$31,0,10*ROW('Sanitation Data'!G3)))</f>
        <v/>
      </c>
      <c r="DD9" s="290" t="str">
        <f ca="true">+IF(OFFSET('Sanitation Data'!$G$32,0,10*ROW('Sanitation Data'!G3))="","",OFFSET('Sanitation Data'!$G$32,0,10*ROW('Sanitation Data'!G3)))</f>
        <v/>
      </c>
      <c r="DE9" s="290" t="str">
        <f ca="true">+IF(OFFSET('Sanitation Data'!$H$28,0,10*ROW('Sanitation Data'!H3))="","",OFFSET('Sanitation Data'!$H$28,0,10*ROW('Sanitation Data'!H3)))</f>
        <v/>
      </c>
      <c r="DF9" s="290" t="str">
        <f ca="true">+IF(OFFSET('Sanitation Data'!$H$29,0,10*ROW('Sanitation Data'!H3))="","",OFFSET('Sanitation Data'!$H$29,0,10*ROW('Sanitation Data'!H3)))</f>
        <v/>
      </c>
      <c r="DG9" s="290" t="str">
        <f ca="true">+IF(OFFSET('Sanitation Data'!$H$30,0,10*ROW('Sanitation Data'!H3))="","",OFFSET('Sanitation Data'!$H$30,0,10*ROW('Sanitation Data'!H3)))</f>
        <v>Yes</v>
      </c>
      <c r="DH9" s="290" t="str">
        <f ca="true">+IF(OFFSET('Sanitation Data'!$H$31,0,10*ROW('Sanitation Data'!H3))="","",OFFSET('Sanitation Data'!$H$31,0,10*ROW('Sanitation Data'!H3)))</f>
        <v/>
      </c>
      <c r="DI9" s="290" t="str">
        <f ca="true">+IF(OFFSET('Sanitation Data'!$H$32,0,10*ROW('Sanitation Data'!H3))="","",OFFSET('Sanitation Data'!$H$32,0,10*ROW('Sanitation Data'!H3)))</f>
        <v>Yes</v>
      </c>
      <c r="DJ9" s="290" t="str">
        <f ca="true">+IF(OFFSET('Sanitation Data'!$I$28,0,10*ROW('Sanitation Data'!I3))="","",OFFSET('Sanitation Data'!$I$28,0,10*ROW('Sanitation Data'!I3)))</f>
        <v/>
      </c>
      <c r="DK9" s="290" t="str">
        <f ca="true">+IF(OFFSET('Sanitation Data'!$I$29,0,10*ROW('Sanitation Data'!I3))="","",OFFSET('Sanitation Data'!$I$29,0,10*ROW('Sanitation Data'!I3)))</f>
        <v/>
      </c>
      <c r="DL9" s="290" t="str">
        <f ca="true">+IF(OFFSET('Sanitation Data'!$I$30,0,10*ROW('Sanitation Data'!I3))="","",OFFSET('Sanitation Data'!$I$30,0,10*ROW('Sanitation Data'!I3)))</f>
        <v>Yes</v>
      </c>
      <c r="DM9" s="290" t="str">
        <f ca="true">+IF(OFFSET('Sanitation Data'!$I$31,0,10*ROW('Sanitation Data'!I3))="","",OFFSET('Sanitation Data'!$I$31,0,10*ROW('Sanitation Data'!I3)))</f>
        <v/>
      </c>
      <c r="DN9" s="290" t="str">
        <f ca="true">+IF(OFFSET('Sanitation Data'!$I$32,0,10*ROW('Sanitation Data'!I3))="","",OFFSET('Sanitation Data'!$I$32,0,10*ROW('Sanitation Data'!I3)))</f>
        <v>Yes</v>
      </c>
      <c r="DO9" s="290" t="str">
        <f ca="true">+IF(OFFSET('Hygiene Data'!$D$11,0,10*ROW('Hygiene Data'!D3))="","",OFFSET('Hygiene Data'!$D$11,0,10*ROW('Hygiene Data'!D3)))</f>
        <v/>
      </c>
      <c r="DP9" s="290" t="str">
        <f ca="true">+IF(OFFSET('Hygiene Data'!$D$12,0,10*ROW('Hygiene Data'!D3))="","",OFFSET('Hygiene Data'!$D$12,0,10*ROW('Hygiene Data'!D3)))</f>
        <v>Yes</v>
      </c>
      <c r="DQ9" s="290" t="str">
        <f ca="true">+IF(OFFSET('Hygiene Data'!$D$13,0,10*ROW('Hygiene Data'!D3))="","",OFFSET('Hygiene Data'!$D$13,0,10*ROW('Hygiene Data'!D3)))</f>
        <v/>
      </c>
      <c r="DR9" s="290" t="str">
        <f ca="true">+IF(OFFSET('Hygiene Data'!$E$11,0,10*ROW('Hygiene Data'!E3))="","",OFFSET('Hygiene Data'!$E$11,0,10*ROW('Hygiene Data'!E3)))</f>
        <v/>
      </c>
      <c r="DS9" s="290" t="str">
        <f ca="true">+IF(OFFSET('Hygiene Data'!$E$12,0,10*ROW('Hygiene Data'!E3))="","",OFFSET('Hygiene Data'!$E$12,0,10*ROW('Hygiene Data'!E3)))</f>
        <v/>
      </c>
      <c r="DT9" s="290" t="str">
        <f ca="true">+IF(OFFSET('Hygiene Data'!$E$13,0,10*ROW('Hygiene Data'!E3))="","",OFFSET('Hygiene Data'!$E$13,0,10*ROW('Hygiene Data'!E3)))</f>
        <v/>
      </c>
      <c r="DU9" s="290" t="str">
        <f ca="true">+IF(OFFSET('Hygiene Data'!$F$11,0,10*ROW('Hygiene Data'!F3))="","",OFFSET('Hygiene Data'!$F$11,0,10*ROW('Hygiene Data'!F3)))</f>
        <v/>
      </c>
      <c r="DV9" s="290" t="str">
        <f ca="true">+IF(OFFSET('Hygiene Data'!$F$12,0,10*ROW('Hygiene Data'!F3))="","",OFFSET('Hygiene Data'!$F$12,0,10*ROW('Hygiene Data'!F3)))</f>
        <v/>
      </c>
      <c r="DW9" s="290" t="str">
        <f ca="true">+IF(OFFSET('Hygiene Data'!$F$13,0,10*ROW('Hygiene Data'!F3))="","",OFFSET('Hygiene Data'!$F$13,0,10*ROW('Hygiene Data'!F3)))</f>
        <v/>
      </c>
      <c r="DX9" s="290" t="str">
        <f ca="true">+IF(OFFSET('Hygiene Data'!$G$11,0,10*ROW('Hygiene Data'!G3))="","",OFFSET('Hygiene Data'!$G$11,0,10*ROW('Hygiene Data'!G3)))</f>
        <v/>
      </c>
      <c r="DY9" s="290" t="str">
        <f ca="true">+IF(OFFSET('Hygiene Data'!$G$12,0,10*ROW('Hygiene Data'!G3))="","",OFFSET('Hygiene Data'!$G$12,0,10*ROW('Hygiene Data'!G3)))</f>
        <v/>
      </c>
      <c r="DZ9" s="290" t="str">
        <f ca="true">+IF(OFFSET('Hygiene Data'!$G$13,0,10*ROW('Hygiene Data'!G3))="","",OFFSET('Hygiene Data'!$G$13,0,10*ROW('Hygiene Data'!G3)))</f>
        <v/>
      </c>
      <c r="EA9" s="290" t="str">
        <f ca="true">+IF(OFFSET('Hygiene Data'!$H$11,0,10*ROW('Hygiene Data'!H3))="","",OFFSET('Hygiene Data'!$H$11,0,10*ROW('Hygiene Data'!H3)))</f>
        <v/>
      </c>
      <c r="EB9" s="290" t="str">
        <f ca="true">+IF(OFFSET('Hygiene Data'!$H$12,0,10*ROW('Hygiene Data'!H3))="","",OFFSET('Hygiene Data'!$H$12,0,10*ROW('Hygiene Data'!H3)))</f>
        <v>Yes</v>
      </c>
      <c r="EC9" s="290" t="str">
        <f ca="true">+IF(OFFSET('Hygiene Data'!$H$13,0,10*ROW('Hygiene Data'!H3))="","",OFFSET('Hygiene Data'!$H$13,0,10*ROW('Hygiene Data'!H3)))</f>
        <v/>
      </c>
      <c r="ED9" s="290" t="str">
        <f ca="true">+IF(OFFSET('Hygiene Data'!$I$11,0,10*ROW('Hygiene Data'!I3))="","",OFFSET('Hygiene Data'!$I$11,0,10*ROW('Hygiene Data'!I3)))</f>
        <v/>
      </c>
      <c r="EE9" s="290" t="str">
        <f ca="true">+IF(OFFSET('Hygiene Data'!$I$12,0,10*ROW('Hygiene Data'!I3))="","",OFFSET('Hygiene Data'!$I$12,0,10*ROW('Hygiene Data'!I3)))</f>
        <v>Yes</v>
      </c>
      <c r="EF9" s="290"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CRI_2006_LLECE</v>
      </c>
      <c r="B10" s="36" t="str">
        <f ca="true">+IF(OFFSET('Water Data'!$C$2,0,10*ROW('Water Data'!F4))="","",OFFSET('Water Data'!$C$2,0,10*ROW('Water Data'!F4)))</f>
        <v>Survey</v>
      </c>
      <c r="C10" s="346">
        <f t="shared" ca="true" si="0"/>
        <v>2006</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89.583333333333343</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97</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84</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89.583333333333343</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str">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[76]</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str">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[84]</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str">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[69]</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str">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[76]</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90"/>
      <c r="BS10" s="290" t="str">
        <f ca="true">+IF(OFFSET('Water Data'!$D$27,0,10*ROW('Water Data'!D4))="","",OFFSET('Water Data'!$D$27,0,10*ROW('Water Data'!D4)))</f>
        <v/>
      </c>
      <c r="BT10" s="290" t="str">
        <f ca="true">+IF(OFFSET('Water Data'!$D$28,0,10*ROW('Water Data'!D4))="","",OFFSET('Water Data'!$D$28,0,10*ROW('Water Data'!D4)))</f>
        <v>Yes</v>
      </c>
      <c r="BU10" s="290" t="str">
        <f ca="true">+IF(OFFSET('Water Data'!$D$29,0,10*ROW('Water Data'!D4))="","",OFFSET('Water Data'!$D$29,0,10*ROW('Water Data'!D4)))</f>
        <v/>
      </c>
      <c r="BV10" s="290" t="str">
        <f ca="true">+IF(OFFSET('Water Data'!$E$27,0,10*ROW('Water Data'!E4))="","",OFFSET('Water Data'!$E$27,0,10*ROW('Water Data'!E4)))</f>
        <v/>
      </c>
      <c r="BW10" s="290" t="str">
        <f ca="true">+IF(OFFSET('Water Data'!$E$28,0,10*ROW('Water Data'!E4))="","",OFFSET('Water Data'!$E$28,0,10*ROW('Water Data'!E4)))</f>
        <v>Yes</v>
      </c>
      <c r="BX10" s="290" t="str">
        <f ca="true">+IF(OFFSET('Water Data'!$E$29,0,10*ROW('Water Data'!E4))="","",OFFSET('Water Data'!$E$29,0,10*ROW('Water Data'!E4)))</f>
        <v/>
      </c>
      <c r="BY10" s="290" t="str">
        <f ca="true">+IF(OFFSET('Water Data'!$F$27,0,10*ROW('Water Data'!F4))="","",OFFSET('Water Data'!$F$27,0,10*ROW('Water Data'!F4)))</f>
        <v/>
      </c>
      <c r="BZ10" s="290" t="str">
        <f ca="true">+IF(OFFSET('Water Data'!$F$28,0,10*ROW('Water Data'!F4))="","",OFFSET('Water Data'!$F$28,0,10*ROW('Water Data'!F4)))</f>
        <v>Yes</v>
      </c>
      <c r="CA10" s="290" t="str">
        <f ca="true">+IF(OFFSET('Water Data'!$F$29,0,10*ROW('Water Data'!F4))="","",OFFSET('Water Data'!$F$29,0,10*ROW('Water Data'!F4)))</f>
        <v/>
      </c>
      <c r="CB10" s="290" t="str">
        <f ca="true">+IF(OFFSET('Water Data'!$G$27,0,10*ROW('Water Data'!G4))="","",OFFSET('Water Data'!$G$27,0,10*ROW('Water Data'!G4)))</f>
        <v/>
      </c>
      <c r="CC10" s="290" t="str">
        <f ca="true">+IF(OFFSET('Water Data'!$G$28,0,10*ROW('Water Data'!G4))="","",OFFSET('Water Data'!$G$28,0,10*ROW('Water Data'!G4)))</f>
        <v/>
      </c>
      <c r="CD10" s="290" t="str">
        <f ca="true">+IF(OFFSET('Water Data'!$G$29,0,10*ROW('Water Data'!G4))="","",OFFSET('Water Data'!$G$29,0,10*ROW('Water Data'!G4)))</f>
        <v/>
      </c>
      <c r="CE10" s="290" t="str">
        <f ca="true">+IF(OFFSET('Water Data'!$H$27,0,10*ROW('Water Data'!H4))="","",OFFSET('Water Data'!$H$27,0,10*ROW('Water Data'!H4)))</f>
        <v/>
      </c>
      <c r="CF10" s="290" t="str">
        <f ca="true">+IF(OFFSET('Water Data'!$H$28,0,10*ROW('Water Data'!H4))="","",OFFSET('Water Data'!$H$28,0,10*ROW('Water Data'!H4)))</f>
        <v>Yes</v>
      </c>
      <c r="CG10" s="290" t="str">
        <f ca="true">+IF(OFFSET('Water Data'!$H$29,0,10*ROW('Water Data'!H4))="","",OFFSET('Water Data'!$H$29,0,10*ROW('Water Data'!H4)))</f>
        <v/>
      </c>
      <c r="CH10" s="290" t="str">
        <f ca="true">+IF(OFFSET('Water Data'!$I$27,0,10*ROW('Water Data'!I4))="","",OFFSET('Water Data'!$I$27,0,10*ROW('Water Data'!I4)))</f>
        <v/>
      </c>
      <c r="CI10" s="290" t="str">
        <f ca="true">+IF(OFFSET('Water Data'!$I$28,0,10*ROW('Water Data'!I4))="","",OFFSET('Water Data'!$I$28,0,10*ROW('Water Data'!I4)))</f>
        <v/>
      </c>
      <c r="CJ10" s="290" t="str">
        <f ca="true">+IF(OFFSET('Water Data'!$I$29,0,10*ROW('Water Data'!I4))="","",OFFSET('Water Data'!$I$29,0,10*ROW('Water Data'!I4)))</f>
        <v/>
      </c>
      <c r="CK10" s="290" t="str">
        <f ca="true">+IF(OFFSET('Sanitation Data'!$D$28,0,10*ROW('Sanitation Data'!D4))="","",OFFSET('Sanitation Data'!$D$28,0,10*ROW('Sanitation Data'!D4)))</f>
        <v/>
      </c>
      <c r="CL10" s="290" t="str">
        <f ca="true">+IF(OFFSET('Sanitation Data'!$D$29,0,10*ROW('Sanitation Data'!D4))="","",OFFSET('Sanitation Data'!$D$29,0,10*ROW('Sanitation Data'!D4)))</f>
        <v>No</v>
      </c>
      <c r="CM10" s="290" t="str">
        <f ca="true">+IF(OFFSET('Sanitation Data'!$D$30,0,10*ROW('Sanitation Data'!D4))="","",OFFSET('Sanitation Data'!$D$30,0,10*ROW('Sanitation Data'!D4)))</f>
        <v/>
      </c>
      <c r="CN10" s="290" t="str">
        <f ca="true">+IF(OFFSET('Sanitation Data'!$D$31,0,10*ROW('Sanitation Data'!D4))="","",OFFSET('Sanitation Data'!$D$31,0,10*ROW('Sanitation Data'!D4)))</f>
        <v/>
      </c>
      <c r="CO10" s="290" t="str">
        <f ca="true">+IF(OFFSET('Sanitation Data'!$D$32,0,10*ROW('Sanitation Data'!D4))="","",OFFSET('Sanitation Data'!$D$32,0,10*ROW('Sanitation Data'!D4)))</f>
        <v/>
      </c>
      <c r="CP10" s="290" t="str">
        <f ca="true">+IF(OFFSET('Sanitation Data'!$E$28,0,10*ROW('Sanitation Data'!E4))="","",OFFSET('Sanitation Data'!$E$28,0,10*ROW('Sanitation Data'!E4)))</f>
        <v/>
      </c>
      <c r="CQ10" s="290" t="str">
        <f ca="true">+IF(OFFSET('Sanitation Data'!$E$29,0,10*ROW('Sanitation Data'!E4))="","",OFFSET('Sanitation Data'!$E$29,0,10*ROW('Sanitation Data'!E4)))</f>
        <v>No</v>
      </c>
      <c r="CR10" s="290" t="str">
        <f ca="true">+IF(OFFSET('Sanitation Data'!$E$30,0,10*ROW('Sanitation Data'!E4))="","",OFFSET('Sanitation Data'!$E$30,0,10*ROW('Sanitation Data'!E4)))</f>
        <v/>
      </c>
      <c r="CS10" s="290" t="str">
        <f ca="true">+IF(OFFSET('Sanitation Data'!$E$31,0,10*ROW('Sanitation Data'!E4))="","",OFFSET('Sanitation Data'!$E$31,0,10*ROW('Sanitation Data'!E4)))</f>
        <v/>
      </c>
      <c r="CT10" s="290" t="str">
        <f ca="true">+IF(OFFSET('Sanitation Data'!$E$32,0,10*ROW('Sanitation Data'!E4))="","",OFFSET('Sanitation Data'!$E$32,0,10*ROW('Sanitation Data'!E4)))</f>
        <v/>
      </c>
      <c r="CU10" s="290" t="str">
        <f ca="true">+IF(OFFSET('Sanitation Data'!$F$28,0,10*ROW('Sanitation Data'!F4))="","",OFFSET('Sanitation Data'!$F$28,0,10*ROW('Sanitation Data'!F4)))</f>
        <v/>
      </c>
      <c r="CV10" s="290" t="str">
        <f ca="true">+IF(OFFSET('Sanitation Data'!$F$29,0,10*ROW('Sanitation Data'!F4))="","",OFFSET('Sanitation Data'!$F$29,0,10*ROW('Sanitation Data'!F4)))</f>
        <v>No</v>
      </c>
      <c r="CW10" s="290" t="str">
        <f ca="true">+IF(OFFSET('Sanitation Data'!$F$30,0,10*ROW('Sanitation Data'!F4))="","",OFFSET('Sanitation Data'!$F$30,0,10*ROW('Sanitation Data'!F4)))</f>
        <v/>
      </c>
      <c r="CX10" s="290" t="str">
        <f ca="true">+IF(OFFSET('Sanitation Data'!$F$31,0,10*ROW('Sanitation Data'!F4))="","",OFFSET('Sanitation Data'!$F$31,0,10*ROW('Sanitation Data'!F4)))</f>
        <v/>
      </c>
      <c r="CY10" s="290" t="str">
        <f ca="true">+IF(OFFSET('Sanitation Data'!$F$32,0,10*ROW('Sanitation Data'!F4))="","",OFFSET('Sanitation Data'!$F$32,0,10*ROW('Sanitation Data'!F4)))</f>
        <v/>
      </c>
      <c r="CZ10" s="290" t="str">
        <f ca="true">+IF(OFFSET('Sanitation Data'!$G$28,0,10*ROW('Sanitation Data'!G4))="","",OFFSET('Sanitation Data'!$G$28,0,10*ROW('Sanitation Data'!G4)))</f>
        <v/>
      </c>
      <c r="DA10" s="290" t="str">
        <f ca="true">+IF(OFFSET('Sanitation Data'!$G$29,0,10*ROW('Sanitation Data'!G4))="","",OFFSET('Sanitation Data'!$G$29,0,10*ROW('Sanitation Data'!G4)))</f>
        <v/>
      </c>
      <c r="DB10" s="290" t="str">
        <f ca="true">+IF(OFFSET('Sanitation Data'!$G$30,0,10*ROW('Sanitation Data'!G4))="","",OFFSET('Sanitation Data'!$G$30,0,10*ROW('Sanitation Data'!G4)))</f>
        <v/>
      </c>
      <c r="DC10" s="290" t="str">
        <f ca="true">+IF(OFFSET('Sanitation Data'!$G$31,0,10*ROW('Sanitation Data'!G4))="","",OFFSET('Sanitation Data'!$G$31,0,10*ROW('Sanitation Data'!G4)))</f>
        <v/>
      </c>
      <c r="DD10" s="290" t="str">
        <f ca="true">+IF(OFFSET('Sanitation Data'!$G$32,0,10*ROW('Sanitation Data'!G4))="","",OFFSET('Sanitation Data'!$G$32,0,10*ROW('Sanitation Data'!G4)))</f>
        <v/>
      </c>
      <c r="DE10" s="290" t="str">
        <f ca="true">+IF(OFFSET('Sanitation Data'!$H$28,0,10*ROW('Sanitation Data'!H4))="","",OFFSET('Sanitation Data'!$H$28,0,10*ROW('Sanitation Data'!H4)))</f>
        <v/>
      </c>
      <c r="DF10" s="290" t="str">
        <f ca="true">+IF(OFFSET('Sanitation Data'!$H$29,0,10*ROW('Sanitation Data'!H4))="","",OFFSET('Sanitation Data'!$H$29,0,10*ROW('Sanitation Data'!H4)))</f>
        <v>No</v>
      </c>
      <c r="DG10" s="290" t="str">
        <f ca="true">+IF(OFFSET('Sanitation Data'!$H$30,0,10*ROW('Sanitation Data'!H4))="","",OFFSET('Sanitation Data'!$H$30,0,10*ROW('Sanitation Data'!H4)))</f>
        <v/>
      </c>
      <c r="DH10" s="290" t="str">
        <f ca="true">+IF(OFFSET('Sanitation Data'!$H$31,0,10*ROW('Sanitation Data'!H4))="","",OFFSET('Sanitation Data'!$H$31,0,10*ROW('Sanitation Data'!H4)))</f>
        <v/>
      </c>
      <c r="DI10" s="290" t="str">
        <f ca="true">+IF(OFFSET('Sanitation Data'!$H$32,0,10*ROW('Sanitation Data'!H4))="","",OFFSET('Sanitation Data'!$H$32,0,10*ROW('Sanitation Data'!H4)))</f>
        <v/>
      </c>
      <c r="DJ10" s="290" t="str">
        <f ca="true">+IF(OFFSET('Sanitation Data'!$I$28,0,10*ROW('Sanitation Data'!I4))="","",OFFSET('Sanitation Data'!$I$28,0,10*ROW('Sanitation Data'!I4)))</f>
        <v/>
      </c>
      <c r="DK10" s="290" t="str">
        <f ca="true">+IF(OFFSET('Sanitation Data'!$I$29,0,10*ROW('Sanitation Data'!I4))="","",OFFSET('Sanitation Data'!$I$29,0,10*ROW('Sanitation Data'!I4)))</f>
        <v/>
      </c>
      <c r="DL10" s="290" t="str">
        <f ca="true">+IF(OFFSET('Sanitation Data'!$I$30,0,10*ROW('Sanitation Data'!I4))="","",OFFSET('Sanitation Data'!$I$30,0,10*ROW('Sanitation Data'!I4)))</f>
        <v/>
      </c>
      <c r="DM10" s="290" t="str">
        <f ca="true">+IF(OFFSET('Sanitation Data'!$I$31,0,10*ROW('Sanitation Data'!I4))="","",OFFSET('Sanitation Data'!$I$31,0,10*ROW('Sanitation Data'!I4)))</f>
        <v/>
      </c>
      <c r="DN10" s="290" t="str">
        <f ca="true">+IF(OFFSET('Sanitation Data'!$I$32,0,10*ROW('Sanitation Data'!I4))="","",OFFSET('Sanitation Data'!$I$32,0,10*ROW('Sanitation Data'!I4)))</f>
        <v/>
      </c>
      <c r="DO10" s="290" t="str">
        <f ca="true">+IF(OFFSET('Hygiene Data'!$D$11,0,10*ROW('Hygiene Data'!D4))="","",OFFSET('Hygiene Data'!$D$11,0,10*ROW('Hygiene Data'!D4)))</f>
        <v/>
      </c>
      <c r="DP10" s="290" t="str">
        <f ca="true">+IF(OFFSET('Hygiene Data'!$D$12,0,10*ROW('Hygiene Data'!D4))="","",OFFSET('Hygiene Data'!$D$12,0,10*ROW('Hygiene Data'!D4)))</f>
        <v/>
      </c>
      <c r="DQ10" s="290" t="str">
        <f ca="true">+IF(OFFSET('Hygiene Data'!$D$13,0,10*ROW('Hygiene Data'!D4))="","",OFFSET('Hygiene Data'!$D$13,0,10*ROW('Hygiene Data'!D4)))</f>
        <v/>
      </c>
      <c r="DR10" s="290" t="str">
        <f ca="true">+IF(OFFSET('Hygiene Data'!$E$11,0,10*ROW('Hygiene Data'!E4))="","",OFFSET('Hygiene Data'!$E$11,0,10*ROW('Hygiene Data'!E4)))</f>
        <v/>
      </c>
      <c r="DS10" s="290" t="str">
        <f ca="true">+IF(OFFSET('Hygiene Data'!$E$12,0,10*ROW('Hygiene Data'!E4))="","",OFFSET('Hygiene Data'!$E$12,0,10*ROW('Hygiene Data'!E4)))</f>
        <v/>
      </c>
      <c r="DT10" s="290" t="str">
        <f ca="true">+IF(OFFSET('Hygiene Data'!$E$13,0,10*ROW('Hygiene Data'!E4))="","",OFFSET('Hygiene Data'!$E$13,0,10*ROW('Hygiene Data'!E4)))</f>
        <v/>
      </c>
      <c r="DU10" s="290" t="str">
        <f ca="true">+IF(OFFSET('Hygiene Data'!$F$11,0,10*ROW('Hygiene Data'!F4))="","",OFFSET('Hygiene Data'!$F$11,0,10*ROW('Hygiene Data'!F4)))</f>
        <v/>
      </c>
      <c r="DV10" s="290" t="str">
        <f ca="true">+IF(OFFSET('Hygiene Data'!$F$12,0,10*ROW('Hygiene Data'!F4))="","",OFFSET('Hygiene Data'!$F$12,0,10*ROW('Hygiene Data'!F4)))</f>
        <v/>
      </c>
      <c r="DW10" s="290" t="str">
        <f ca="true">+IF(OFFSET('Hygiene Data'!$F$13,0,10*ROW('Hygiene Data'!F4))="","",OFFSET('Hygiene Data'!$F$13,0,10*ROW('Hygiene Data'!F4)))</f>
        <v/>
      </c>
      <c r="DX10" s="290" t="str">
        <f ca="true">+IF(OFFSET('Hygiene Data'!$G$11,0,10*ROW('Hygiene Data'!G4))="","",OFFSET('Hygiene Data'!$G$11,0,10*ROW('Hygiene Data'!G4)))</f>
        <v/>
      </c>
      <c r="DY10" s="290" t="str">
        <f ca="true">+IF(OFFSET('Hygiene Data'!$G$12,0,10*ROW('Hygiene Data'!G4))="","",OFFSET('Hygiene Data'!$G$12,0,10*ROW('Hygiene Data'!G4)))</f>
        <v/>
      </c>
      <c r="DZ10" s="290" t="str">
        <f ca="true">+IF(OFFSET('Hygiene Data'!$G$13,0,10*ROW('Hygiene Data'!G4))="","",OFFSET('Hygiene Data'!$G$13,0,10*ROW('Hygiene Data'!G4)))</f>
        <v/>
      </c>
      <c r="EA10" s="290" t="str">
        <f ca="true">+IF(OFFSET('Hygiene Data'!$H$11,0,10*ROW('Hygiene Data'!H4))="","",OFFSET('Hygiene Data'!$H$11,0,10*ROW('Hygiene Data'!H4)))</f>
        <v/>
      </c>
      <c r="EB10" s="290" t="str">
        <f ca="true">+IF(OFFSET('Hygiene Data'!$H$12,0,10*ROW('Hygiene Data'!H4))="","",OFFSET('Hygiene Data'!$H$12,0,10*ROW('Hygiene Data'!H4)))</f>
        <v/>
      </c>
      <c r="EC10" s="290" t="str">
        <f ca="true">+IF(OFFSET('Hygiene Data'!$H$13,0,10*ROW('Hygiene Data'!H4))="","",OFFSET('Hygiene Data'!$H$13,0,10*ROW('Hygiene Data'!H4)))</f>
        <v/>
      </c>
      <c r="ED10" s="290" t="str">
        <f ca="true">+IF(OFFSET('Hygiene Data'!$I$11,0,10*ROW('Hygiene Data'!I4))="","",OFFSET('Hygiene Data'!$I$11,0,10*ROW('Hygiene Data'!I4)))</f>
        <v/>
      </c>
      <c r="EE10" s="290" t="str">
        <f ca="true">+IF(OFFSET('Hygiene Data'!$I$12,0,10*ROW('Hygiene Data'!I4))="","",OFFSET('Hygiene Data'!$I$12,0,10*ROW('Hygiene Data'!I4)))</f>
        <v/>
      </c>
      <c r="EF10" s="290"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CRI_2007_EMIS</v>
      </c>
      <c r="B11" s="36" t="str">
        <f ca="true">+IF(OFFSET('Water Data'!$C$2,0,10*ROW('Water Data'!F5))="","",OFFSET('Water Data'!$C$2,0,10*ROW('Water Data'!F5)))</f>
        <v>EMIS</v>
      </c>
      <c r="C11" s="346">
        <f t="shared" ca="true" si="0"/>
        <v>2007</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54.646166597596356</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54.6</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54.4</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54.4</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55.9</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55.9</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58.74616659759635</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58.5</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60</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90"/>
      <c r="BS11" s="290" t="str">
        <f ca="true">+IF(OFFSET('Water Data'!$D$27,0,10*ROW('Water Data'!D5))="","",OFFSET('Water Data'!$D$27,0,10*ROW('Water Data'!D5)))</f>
        <v/>
      </c>
      <c r="BT11" s="290" t="str">
        <f ca="true">+IF(OFFSET('Water Data'!$D$28,0,10*ROW('Water Data'!D5))="","",OFFSET('Water Data'!$D$28,0,10*ROW('Water Data'!D5)))</f>
        <v/>
      </c>
      <c r="BU11" s="290" t="str">
        <f ca="true">+IF(OFFSET('Water Data'!$D$29,0,10*ROW('Water Data'!D5))="","",OFFSET('Water Data'!$D$29,0,10*ROW('Water Data'!D5)))</f>
        <v/>
      </c>
      <c r="BV11" s="290" t="str">
        <f ca="true">+IF(OFFSET('Water Data'!$E$27,0,10*ROW('Water Data'!E5))="","",OFFSET('Water Data'!$E$27,0,10*ROW('Water Data'!E5)))</f>
        <v/>
      </c>
      <c r="BW11" s="290" t="str">
        <f ca="true">+IF(OFFSET('Water Data'!$E$28,0,10*ROW('Water Data'!E5))="","",OFFSET('Water Data'!$E$28,0,10*ROW('Water Data'!E5)))</f>
        <v/>
      </c>
      <c r="BX11" s="290" t="str">
        <f ca="true">+IF(OFFSET('Water Data'!$E$29,0,10*ROW('Water Data'!E5))="","",OFFSET('Water Data'!$E$29,0,10*ROW('Water Data'!E5)))</f>
        <v/>
      </c>
      <c r="BY11" s="290" t="str">
        <f ca="true">+IF(OFFSET('Water Data'!$F$27,0,10*ROW('Water Data'!F5))="","",OFFSET('Water Data'!$F$27,0,10*ROW('Water Data'!F5)))</f>
        <v/>
      </c>
      <c r="BZ11" s="290" t="str">
        <f ca="true">+IF(OFFSET('Water Data'!$F$28,0,10*ROW('Water Data'!F5))="","",OFFSET('Water Data'!$F$28,0,10*ROW('Water Data'!F5)))</f>
        <v/>
      </c>
      <c r="CA11" s="290" t="str">
        <f ca="true">+IF(OFFSET('Water Data'!$F$29,0,10*ROW('Water Data'!F5))="","",OFFSET('Water Data'!$F$29,0,10*ROW('Water Data'!F5)))</f>
        <v/>
      </c>
      <c r="CB11" s="290" t="str">
        <f ca="true">+IF(OFFSET('Water Data'!$G$27,0,10*ROW('Water Data'!G5))="","",OFFSET('Water Data'!$G$27,0,10*ROW('Water Data'!G5)))</f>
        <v/>
      </c>
      <c r="CC11" s="290" t="str">
        <f ca="true">+IF(OFFSET('Water Data'!$G$28,0,10*ROW('Water Data'!G5))="","",OFFSET('Water Data'!$G$28,0,10*ROW('Water Data'!G5)))</f>
        <v/>
      </c>
      <c r="CD11" s="290" t="str">
        <f ca="true">+IF(OFFSET('Water Data'!$G$29,0,10*ROW('Water Data'!G5))="","",OFFSET('Water Data'!$G$29,0,10*ROW('Water Data'!G5)))</f>
        <v/>
      </c>
      <c r="CE11" s="290" t="str">
        <f ca="true">+IF(OFFSET('Water Data'!$H$27,0,10*ROW('Water Data'!H5))="","",OFFSET('Water Data'!$H$27,0,10*ROW('Water Data'!H5)))</f>
        <v/>
      </c>
      <c r="CF11" s="290" t="str">
        <f ca="true">+IF(OFFSET('Water Data'!$H$28,0,10*ROW('Water Data'!H5))="","",OFFSET('Water Data'!$H$28,0,10*ROW('Water Data'!H5)))</f>
        <v/>
      </c>
      <c r="CG11" s="290" t="str">
        <f ca="true">+IF(OFFSET('Water Data'!$H$29,0,10*ROW('Water Data'!H5))="","",OFFSET('Water Data'!$H$29,0,10*ROW('Water Data'!H5)))</f>
        <v/>
      </c>
      <c r="CH11" s="290" t="str">
        <f ca="true">+IF(OFFSET('Water Data'!$I$27,0,10*ROW('Water Data'!I5))="","",OFFSET('Water Data'!$I$27,0,10*ROW('Water Data'!I5)))</f>
        <v/>
      </c>
      <c r="CI11" s="290" t="str">
        <f ca="true">+IF(OFFSET('Water Data'!$I$28,0,10*ROW('Water Data'!I5))="","",OFFSET('Water Data'!$I$28,0,10*ROW('Water Data'!I5)))</f>
        <v/>
      </c>
      <c r="CJ11" s="290" t="str">
        <f ca="true">+IF(OFFSET('Water Data'!$I$29,0,10*ROW('Water Data'!I5))="","",OFFSET('Water Data'!$I$29,0,10*ROW('Water Data'!I5)))</f>
        <v/>
      </c>
      <c r="CK11" s="290" t="str">
        <f ca="true">+IF(OFFSET('Sanitation Data'!$D$28,0,10*ROW('Sanitation Data'!D5))="","",OFFSET('Sanitation Data'!$D$28,0,10*ROW('Sanitation Data'!D5)))</f>
        <v/>
      </c>
      <c r="CL11" s="290" t="str">
        <f ca="true">+IF(OFFSET('Sanitation Data'!$D$29,0,10*ROW('Sanitation Data'!D5))="","",OFFSET('Sanitation Data'!$D$29,0,10*ROW('Sanitation Data'!D5)))</f>
        <v/>
      </c>
      <c r="CM11" s="290" t="str">
        <f ca="true">+IF(OFFSET('Sanitation Data'!$D$30,0,10*ROW('Sanitation Data'!D5))="","",OFFSET('Sanitation Data'!$D$30,0,10*ROW('Sanitation Data'!D5)))</f>
        <v>Yes</v>
      </c>
      <c r="CN11" s="290" t="str">
        <f ca="true">+IF(OFFSET('Sanitation Data'!$D$31,0,10*ROW('Sanitation Data'!D5))="","",OFFSET('Sanitation Data'!$D$31,0,10*ROW('Sanitation Data'!D5)))</f>
        <v/>
      </c>
      <c r="CO11" s="290" t="str">
        <f ca="true">+IF(OFFSET('Sanitation Data'!$D$32,0,10*ROW('Sanitation Data'!D5))="","",OFFSET('Sanitation Data'!$D$32,0,10*ROW('Sanitation Data'!D5)))</f>
        <v>Yes</v>
      </c>
      <c r="CP11" s="290" t="str">
        <f ca="true">+IF(OFFSET('Sanitation Data'!$E$28,0,10*ROW('Sanitation Data'!E5))="","",OFFSET('Sanitation Data'!$E$28,0,10*ROW('Sanitation Data'!E5)))</f>
        <v/>
      </c>
      <c r="CQ11" s="290" t="str">
        <f ca="true">+IF(OFFSET('Sanitation Data'!$E$29,0,10*ROW('Sanitation Data'!E5))="","",OFFSET('Sanitation Data'!$E$29,0,10*ROW('Sanitation Data'!E5)))</f>
        <v/>
      </c>
      <c r="CR11" s="290" t="str">
        <f ca="true">+IF(OFFSET('Sanitation Data'!$E$30,0,10*ROW('Sanitation Data'!E5))="","",OFFSET('Sanitation Data'!$E$30,0,10*ROW('Sanitation Data'!E5)))</f>
        <v/>
      </c>
      <c r="CS11" s="290" t="str">
        <f ca="true">+IF(OFFSET('Sanitation Data'!$E$31,0,10*ROW('Sanitation Data'!E5))="","",OFFSET('Sanitation Data'!$E$31,0,10*ROW('Sanitation Data'!E5)))</f>
        <v/>
      </c>
      <c r="CT11" s="290" t="str">
        <f ca="true">+IF(OFFSET('Sanitation Data'!$E$32,0,10*ROW('Sanitation Data'!E5))="","",OFFSET('Sanitation Data'!$E$32,0,10*ROW('Sanitation Data'!E5)))</f>
        <v/>
      </c>
      <c r="CU11" s="290" t="str">
        <f ca="true">+IF(OFFSET('Sanitation Data'!$F$28,0,10*ROW('Sanitation Data'!F5))="","",OFFSET('Sanitation Data'!$F$28,0,10*ROW('Sanitation Data'!F5)))</f>
        <v/>
      </c>
      <c r="CV11" s="290" t="str">
        <f ca="true">+IF(OFFSET('Sanitation Data'!$F$29,0,10*ROW('Sanitation Data'!F5))="","",OFFSET('Sanitation Data'!$F$29,0,10*ROW('Sanitation Data'!F5)))</f>
        <v/>
      </c>
      <c r="CW11" s="290" t="str">
        <f ca="true">+IF(OFFSET('Sanitation Data'!$F$30,0,10*ROW('Sanitation Data'!F5))="","",OFFSET('Sanitation Data'!$F$30,0,10*ROW('Sanitation Data'!F5)))</f>
        <v/>
      </c>
      <c r="CX11" s="290" t="str">
        <f ca="true">+IF(OFFSET('Sanitation Data'!$F$31,0,10*ROW('Sanitation Data'!F5))="","",OFFSET('Sanitation Data'!$F$31,0,10*ROW('Sanitation Data'!F5)))</f>
        <v/>
      </c>
      <c r="CY11" s="290" t="str">
        <f ca="true">+IF(OFFSET('Sanitation Data'!$F$32,0,10*ROW('Sanitation Data'!F5))="","",OFFSET('Sanitation Data'!$F$32,0,10*ROW('Sanitation Data'!F5)))</f>
        <v/>
      </c>
      <c r="CZ11" s="290" t="str">
        <f ca="true">+IF(OFFSET('Sanitation Data'!$G$28,0,10*ROW('Sanitation Data'!G5))="","",OFFSET('Sanitation Data'!$G$28,0,10*ROW('Sanitation Data'!G5)))</f>
        <v/>
      </c>
      <c r="DA11" s="290" t="str">
        <f ca="true">+IF(OFFSET('Sanitation Data'!$G$29,0,10*ROW('Sanitation Data'!G5))="","",OFFSET('Sanitation Data'!$G$29,0,10*ROW('Sanitation Data'!G5)))</f>
        <v/>
      </c>
      <c r="DB11" s="290" t="str">
        <f ca="true">+IF(OFFSET('Sanitation Data'!$G$30,0,10*ROW('Sanitation Data'!G5))="","",OFFSET('Sanitation Data'!$G$30,0,10*ROW('Sanitation Data'!G5)))</f>
        <v/>
      </c>
      <c r="DC11" s="290" t="str">
        <f ca="true">+IF(OFFSET('Sanitation Data'!$G$31,0,10*ROW('Sanitation Data'!G5))="","",OFFSET('Sanitation Data'!$G$31,0,10*ROW('Sanitation Data'!G5)))</f>
        <v/>
      </c>
      <c r="DD11" s="290" t="str">
        <f ca="true">+IF(OFFSET('Sanitation Data'!$G$32,0,10*ROW('Sanitation Data'!G5))="","",OFFSET('Sanitation Data'!$G$32,0,10*ROW('Sanitation Data'!G5)))</f>
        <v/>
      </c>
      <c r="DE11" s="290" t="str">
        <f ca="true">+IF(OFFSET('Sanitation Data'!$H$28,0,10*ROW('Sanitation Data'!H5))="","",OFFSET('Sanitation Data'!$H$28,0,10*ROW('Sanitation Data'!H5)))</f>
        <v/>
      </c>
      <c r="DF11" s="290" t="str">
        <f ca="true">+IF(OFFSET('Sanitation Data'!$H$29,0,10*ROW('Sanitation Data'!H5))="","",OFFSET('Sanitation Data'!$H$29,0,10*ROW('Sanitation Data'!H5)))</f>
        <v/>
      </c>
      <c r="DG11" s="290" t="str">
        <f ca="true">+IF(OFFSET('Sanitation Data'!$H$30,0,10*ROW('Sanitation Data'!H5))="","",OFFSET('Sanitation Data'!$H$30,0,10*ROW('Sanitation Data'!H5)))</f>
        <v>Yes</v>
      </c>
      <c r="DH11" s="290" t="str">
        <f ca="true">+IF(OFFSET('Sanitation Data'!$H$31,0,10*ROW('Sanitation Data'!H5))="","",OFFSET('Sanitation Data'!$H$31,0,10*ROW('Sanitation Data'!H5)))</f>
        <v/>
      </c>
      <c r="DI11" s="290" t="str">
        <f ca="true">+IF(OFFSET('Sanitation Data'!$H$32,0,10*ROW('Sanitation Data'!H5))="","",OFFSET('Sanitation Data'!$H$32,0,10*ROW('Sanitation Data'!H5)))</f>
        <v>Yes</v>
      </c>
      <c r="DJ11" s="290" t="str">
        <f ca="true">+IF(OFFSET('Sanitation Data'!$I$28,0,10*ROW('Sanitation Data'!I5))="","",OFFSET('Sanitation Data'!$I$28,0,10*ROW('Sanitation Data'!I5)))</f>
        <v/>
      </c>
      <c r="DK11" s="290" t="str">
        <f ca="true">+IF(OFFSET('Sanitation Data'!$I$29,0,10*ROW('Sanitation Data'!I5))="","",OFFSET('Sanitation Data'!$I$29,0,10*ROW('Sanitation Data'!I5)))</f>
        <v/>
      </c>
      <c r="DL11" s="290" t="str">
        <f ca="true">+IF(OFFSET('Sanitation Data'!$I$30,0,10*ROW('Sanitation Data'!I5))="","",OFFSET('Sanitation Data'!$I$30,0,10*ROW('Sanitation Data'!I5)))</f>
        <v>Yes</v>
      </c>
      <c r="DM11" s="290" t="str">
        <f ca="true">+IF(OFFSET('Sanitation Data'!$I$31,0,10*ROW('Sanitation Data'!I5))="","",OFFSET('Sanitation Data'!$I$31,0,10*ROW('Sanitation Data'!I5)))</f>
        <v/>
      </c>
      <c r="DN11" s="290" t="str">
        <f ca="true">+IF(OFFSET('Sanitation Data'!$I$32,0,10*ROW('Sanitation Data'!I5))="","",OFFSET('Sanitation Data'!$I$32,0,10*ROW('Sanitation Data'!I5)))</f>
        <v>Yes</v>
      </c>
      <c r="DO11" s="290" t="str">
        <f ca="true">+IF(OFFSET('Hygiene Data'!$D$11,0,10*ROW('Hygiene Data'!D5))="","",OFFSET('Hygiene Data'!$D$11,0,10*ROW('Hygiene Data'!D5)))</f>
        <v/>
      </c>
      <c r="DP11" s="290" t="str">
        <f ca="true">+IF(OFFSET('Hygiene Data'!$D$12,0,10*ROW('Hygiene Data'!D5))="","",OFFSET('Hygiene Data'!$D$12,0,10*ROW('Hygiene Data'!D5)))</f>
        <v>Yes</v>
      </c>
      <c r="DQ11" s="290" t="str">
        <f ca="true">+IF(OFFSET('Hygiene Data'!$D$13,0,10*ROW('Hygiene Data'!D5))="","",OFFSET('Hygiene Data'!$D$13,0,10*ROW('Hygiene Data'!D5)))</f>
        <v/>
      </c>
      <c r="DR11" s="290" t="str">
        <f ca="true">+IF(OFFSET('Hygiene Data'!$E$11,0,10*ROW('Hygiene Data'!E5))="","",OFFSET('Hygiene Data'!$E$11,0,10*ROW('Hygiene Data'!E5)))</f>
        <v/>
      </c>
      <c r="DS11" s="290" t="str">
        <f ca="true">+IF(OFFSET('Hygiene Data'!$E$12,0,10*ROW('Hygiene Data'!E5))="","",OFFSET('Hygiene Data'!$E$12,0,10*ROW('Hygiene Data'!E5)))</f>
        <v/>
      </c>
      <c r="DT11" s="290" t="str">
        <f ca="true">+IF(OFFSET('Hygiene Data'!$E$13,0,10*ROW('Hygiene Data'!E5))="","",OFFSET('Hygiene Data'!$E$13,0,10*ROW('Hygiene Data'!E5)))</f>
        <v/>
      </c>
      <c r="DU11" s="290" t="str">
        <f ca="true">+IF(OFFSET('Hygiene Data'!$F$11,0,10*ROW('Hygiene Data'!F5))="","",OFFSET('Hygiene Data'!$F$11,0,10*ROW('Hygiene Data'!F5)))</f>
        <v/>
      </c>
      <c r="DV11" s="290" t="str">
        <f ca="true">+IF(OFFSET('Hygiene Data'!$F$12,0,10*ROW('Hygiene Data'!F5))="","",OFFSET('Hygiene Data'!$F$12,0,10*ROW('Hygiene Data'!F5)))</f>
        <v/>
      </c>
      <c r="DW11" s="290" t="str">
        <f ca="true">+IF(OFFSET('Hygiene Data'!$F$13,0,10*ROW('Hygiene Data'!F5))="","",OFFSET('Hygiene Data'!$F$13,0,10*ROW('Hygiene Data'!F5)))</f>
        <v/>
      </c>
      <c r="DX11" s="290" t="str">
        <f ca="true">+IF(OFFSET('Hygiene Data'!$G$11,0,10*ROW('Hygiene Data'!G5))="","",OFFSET('Hygiene Data'!$G$11,0,10*ROW('Hygiene Data'!G5)))</f>
        <v/>
      </c>
      <c r="DY11" s="290" t="str">
        <f ca="true">+IF(OFFSET('Hygiene Data'!$G$12,0,10*ROW('Hygiene Data'!G5))="","",OFFSET('Hygiene Data'!$G$12,0,10*ROW('Hygiene Data'!G5)))</f>
        <v/>
      </c>
      <c r="DZ11" s="290" t="str">
        <f ca="true">+IF(OFFSET('Hygiene Data'!$G$13,0,10*ROW('Hygiene Data'!G5))="","",OFFSET('Hygiene Data'!$G$13,0,10*ROW('Hygiene Data'!G5)))</f>
        <v/>
      </c>
      <c r="EA11" s="290" t="str">
        <f ca="true">+IF(OFFSET('Hygiene Data'!$H$11,0,10*ROW('Hygiene Data'!H5))="","",OFFSET('Hygiene Data'!$H$11,0,10*ROW('Hygiene Data'!H5)))</f>
        <v/>
      </c>
      <c r="EB11" s="290" t="str">
        <f ca="true">+IF(OFFSET('Hygiene Data'!$H$12,0,10*ROW('Hygiene Data'!H5))="","",OFFSET('Hygiene Data'!$H$12,0,10*ROW('Hygiene Data'!H5)))</f>
        <v>Yes</v>
      </c>
      <c r="EC11" s="290" t="str">
        <f ca="true">+IF(OFFSET('Hygiene Data'!$H$13,0,10*ROW('Hygiene Data'!H5))="","",OFFSET('Hygiene Data'!$H$13,0,10*ROW('Hygiene Data'!H5)))</f>
        <v/>
      </c>
      <c r="ED11" s="290" t="str">
        <f ca="true">+IF(OFFSET('Hygiene Data'!$I$11,0,10*ROW('Hygiene Data'!I5))="","",OFFSET('Hygiene Data'!$I$11,0,10*ROW('Hygiene Data'!I5)))</f>
        <v/>
      </c>
      <c r="EE11" s="290" t="str">
        <f ca="true">+IF(OFFSET('Hygiene Data'!$I$12,0,10*ROW('Hygiene Data'!I5))="","",OFFSET('Hygiene Data'!$I$12,0,10*ROW('Hygiene Data'!I5)))</f>
        <v>Yes</v>
      </c>
      <c r="EF11" s="290"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CRI_2008_EMIS</v>
      </c>
      <c r="B12" s="36" t="str">
        <f ca="true">+IF(OFFSET('Water Data'!$C$2,0,10*ROW('Water Data'!F6))="","",OFFSET('Water Data'!$C$2,0,10*ROW('Water Data'!F6)))</f>
        <v>EMIS</v>
      </c>
      <c r="C12" s="346">
        <f t="shared" ca="true" si="0"/>
        <v>2008</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52.366625463535229</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52.4</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52.4</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52.4</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52.2</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52.2</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58.966872682323853</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58.8</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59.8</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90"/>
      <c r="BS12" s="290" t="str">
        <f ca="true">+IF(OFFSET('Water Data'!$D$27,0,10*ROW('Water Data'!D6))="","",OFFSET('Water Data'!$D$27,0,10*ROW('Water Data'!D6)))</f>
        <v/>
      </c>
      <c r="BT12" s="290" t="str">
        <f ca="true">+IF(OFFSET('Water Data'!$D$28,0,10*ROW('Water Data'!D6))="","",OFFSET('Water Data'!$D$28,0,10*ROW('Water Data'!D6)))</f>
        <v/>
      </c>
      <c r="BU12" s="290" t="str">
        <f ca="true">+IF(OFFSET('Water Data'!$D$29,0,10*ROW('Water Data'!D6))="","",OFFSET('Water Data'!$D$29,0,10*ROW('Water Data'!D6)))</f>
        <v/>
      </c>
      <c r="BV12" s="290" t="str">
        <f ca="true">+IF(OFFSET('Water Data'!$E$27,0,10*ROW('Water Data'!E6))="","",OFFSET('Water Data'!$E$27,0,10*ROW('Water Data'!E6)))</f>
        <v/>
      </c>
      <c r="BW12" s="290" t="str">
        <f ca="true">+IF(OFFSET('Water Data'!$E$28,0,10*ROW('Water Data'!E6))="","",OFFSET('Water Data'!$E$28,0,10*ROW('Water Data'!E6)))</f>
        <v/>
      </c>
      <c r="BX12" s="290" t="str">
        <f ca="true">+IF(OFFSET('Water Data'!$E$29,0,10*ROW('Water Data'!E6))="","",OFFSET('Water Data'!$E$29,0,10*ROW('Water Data'!E6)))</f>
        <v/>
      </c>
      <c r="BY12" s="290" t="str">
        <f ca="true">+IF(OFFSET('Water Data'!$F$27,0,10*ROW('Water Data'!F6))="","",OFFSET('Water Data'!$F$27,0,10*ROW('Water Data'!F6)))</f>
        <v/>
      </c>
      <c r="BZ12" s="290" t="str">
        <f ca="true">+IF(OFFSET('Water Data'!$F$28,0,10*ROW('Water Data'!F6))="","",OFFSET('Water Data'!$F$28,0,10*ROW('Water Data'!F6)))</f>
        <v/>
      </c>
      <c r="CA12" s="290" t="str">
        <f ca="true">+IF(OFFSET('Water Data'!$F$29,0,10*ROW('Water Data'!F6))="","",OFFSET('Water Data'!$F$29,0,10*ROW('Water Data'!F6)))</f>
        <v/>
      </c>
      <c r="CB12" s="290" t="str">
        <f ca="true">+IF(OFFSET('Water Data'!$G$27,0,10*ROW('Water Data'!G6))="","",OFFSET('Water Data'!$G$27,0,10*ROW('Water Data'!G6)))</f>
        <v/>
      </c>
      <c r="CC12" s="290" t="str">
        <f ca="true">+IF(OFFSET('Water Data'!$G$28,0,10*ROW('Water Data'!G6))="","",OFFSET('Water Data'!$G$28,0,10*ROW('Water Data'!G6)))</f>
        <v/>
      </c>
      <c r="CD12" s="290" t="str">
        <f ca="true">+IF(OFFSET('Water Data'!$G$29,0,10*ROW('Water Data'!G6))="","",OFFSET('Water Data'!$G$29,0,10*ROW('Water Data'!G6)))</f>
        <v/>
      </c>
      <c r="CE12" s="290" t="str">
        <f ca="true">+IF(OFFSET('Water Data'!$H$27,0,10*ROW('Water Data'!H6))="","",OFFSET('Water Data'!$H$27,0,10*ROW('Water Data'!H6)))</f>
        <v/>
      </c>
      <c r="CF12" s="290" t="str">
        <f ca="true">+IF(OFFSET('Water Data'!$H$28,0,10*ROW('Water Data'!H6))="","",OFFSET('Water Data'!$H$28,0,10*ROW('Water Data'!H6)))</f>
        <v/>
      </c>
      <c r="CG12" s="290" t="str">
        <f ca="true">+IF(OFFSET('Water Data'!$H$29,0,10*ROW('Water Data'!H6))="","",OFFSET('Water Data'!$H$29,0,10*ROW('Water Data'!H6)))</f>
        <v/>
      </c>
      <c r="CH12" s="290" t="str">
        <f ca="true">+IF(OFFSET('Water Data'!$I$27,0,10*ROW('Water Data'!I6))="","",OFFSET('Water Data'!$I$27,0,10*ROW('Water Data'!I6)))</f>
        <v/>
      </c>
      <c r="CI12" s="290" t="str">
        <f ca="true">+IF(OFFSET('Water Data'!$I$28,0,10*ROW('Water Data'!I6))="","",OFFSET('Water Data'!$I$28,0,10*ROW('Water Data'!I6)))</f>
        <v/>
      </c>
      <c r="CJ12" s="290" t="str">
        <f ca="true">+IF(OFFSET('Water Data'!$I$29,0,10*ROW('Water Data'!I6))="","",OFFSET('Water Data'!$I$29,0,10*ROW('Water Data'!I6)))</f>
        <v/>
      </c>
      <c r="CK12" s="290" t="str">
        <f ca="true">+IF(OFFSET('Sanitation Data'!$D$28,0,10*ROW('Sanitation Data'!D6))="","",OFFSET('Sanitation Data'!$D$28,0,10*ROW('Sanitation Data'!D6)))</f>
        <v/>
      </c>
      <c r="CL12" s="290" t="str">
        <f ca="true">+IF(OFFSET('Sanitation Data'!$D$29,0,10*ROW('Sanitation Data'!D6))="","",OFFSET('Sanitation Data'!$D$29,0,10*ROW('Sanitation Data'!D6)))</f>
        <v/>
      </c>
      <c r="CM12" s="290" t="str">
        <f ca="true">+IF(OFFSET('Sanitation Data'!$D$30,0,10*ROW('Sanitation Data'!D6))="","",OFFSET('Sanitation Data'!$D$30,0,10*ROW('Sanitation Data'!D6)))</f>
        <v>Yes</v>
      </c>
      <c r="CN12" s="290" t="str">
        <f ca="true">+IF(OFFSET('Sanitation Data'!$D$31,0,10*ROW('Sanitation Data'!D6))="","",OFFSET('Sanitation Data'!$D$31,0,10*ROW('Sanitation Data'!D6)))</f>
        <v/>
      </c>
      <c r="CO12" s="290" t="str">
        <f ca="true">+IF(OFFSET('Sanitation Data'!$D$32,0,10*ROW('Sanitation Data'!D6))="","",OFFSET('Sanitation Data'!$D$32,0,10*ROW('Sanitation Data'!D6)))</f>
        <v>Yes</v>
      </c>
      <c r="CP12" s="290" t="str">
        <f ca="true">+IF(OFFSET('Sanitation Data'!$E$28,0,10*ROW('Sanitation Data'!E6))="","",OFFSET('Sanitation Data'!$E$28,0,10*ROW('Sanitation Data'!E6)))</f>
        <v/>
      </c>
      <c r="CQ12" s="290" t="str">
        <f ca="true">+IF(OFFSET('Sanitation Data'!$E$29,0,10*ROW('Sanitation Data'!E6))="","",OFFSET('Sanitation Data'!$E$29,0,10*ROW('Sanitation Data'!E6)))</f>
        <v/>
      </c>
      <c r="CR12" s="290" t="str">
        <f ca="true">+IF(OFFSET('Sanitation Data'!$E$30,0,10*ROW('Sanitation Data'!E6))="","",OFFSET('Sanitation Data'!$E$30,0,10*ROW('Sanitation Data'!E6)))</f>
        <v/>
      </c>
      <c r="CS12" s="290" t="str">
        <f ca="true">+IF(OFFSET('Sanitation Data'!$E$31,0,10*ROW('Sanitation Data'!E6))="","",OFFSET('Sanitation Data'!$E$31,0,10*ROW('Sanitation Data'!E6)))</f>
        <v/>
      </c>
      <c r="CT12" s="290" t="str">
        <f ca="true">+IF(OFFSET('Sanitation Data'!$E$32,0,10*ROW('Sanitation Data'!E6))="","",OFFSET('Sanitation Data'!$E$32,0,10*ROW('Sanitation Data'!E6)))</f>
        <v/>
      </c>
      <c r="CU12" s="290" t="str">
        <f ca="true">+IF(OFFSET('Sanitation Data'!$F$28,0,10*ROW('Sanitation Data'!F6))="","",OFFSET('Sanitation Data'!$F$28,0,10*ROW('Sanitation Data'!F6)))</f>
        <v/>
      </c>
      <c r="CV12" s="290" t="str">
        <f ca="true">+IF(OFFSET('Sanitation Data'!$F$29,0,10*ROW('Sanitation Data'!F6))="","",OFFSET('Sanitation Data'!$F$29,0,10*ROW('Sanitation Data'!F6)))</f>
        <v/>
      </c>
      <c r="CW12" s="290" t="str">
        <f ca="true">+IF(OFFSET('Sanitation Data'!$F$30,0,10*ROW('Sanitation Data'!F6))="","",OFFSET('Sanitation Data'!$F$30,0,10*ROW('Sanitation Data'!F6)))</f>
        <v/>
      </c>
      <c r="CX12" s="290" t="str">
        <f ca="true">+IF(OFFSET('Sanitation Data'!$F$31,0,10*ROW('Sanitation Data'!F6))="","",OFFSET('Sanitation Data'!$F$31,0,10*ROW('Sanitation Data'!F6)))</f>
        <v/>
      </c>
      <c r="CY12" s="290" t="str">
        <f ca="true">+IF(OFFSET('Sanitation Data'!$F$32,0,10*ROW('Sanitation Data'!F6))="","",OFFSET('Sanitation Data'!$F$32,0,10*ROW('Sanitation Data'!F6)))</f>
        <v/>
      </c>
      <c r="CZ12" s="290" t="str">
        <f ca="true">+IF(OFFSET('Sanitation Data'!$G$28,0,10*ROW('Sanitation Data'!G6))="","",OFFSET('Sanitation Data'!$G$28,0,10*ROW('Sanitation Data'!G6)))</f>
        <v/>
      </c>
      <c r="DA12" s="290" t="str">
        <f ca="true">+IF(OFFSET('Sanitation Data'!$G$29,0,10*ROW('Sanitation Data'!G6))="","",OFFSET('Sanitation Data'!$G$29,0,10*ROW('Sanitation Data'!G6)))</f>
        <v/>
      </c>
      <c r="DB12" s="290" t="str">
        <f ca="true">+IF(OFFSET('Sanitation Data'!$G$30,0,10*ROW('Sanitation Data'!G6))="","",OFFSET('Sanitation Data'!$G$30,0,10*ROW('Sanitation Data'!G6)))</f>
        <v/>
      </c>
      <c r="DC12" s="290" t="str">
        <f ca="true">+IF(OFFSET('Sanitation Data'!$G$31,0,10*ROW('Sanitation Data'!G6))="","",OFFSET('Sanitation Data'!$G$31,0,10*ROW('Sanitation Data'!G6)))</f>
        <v/>
      </c>
      <c r="DD12" s="290" t="str">
        <f ca="true">+IF(OFFSET('Sanitation Data'!$G$32,0,10*ROW('Sanitation Data'!G6))="","",OFFSET('Sanitation Data'!$G$32,0,10*ROW('Sanitation Data'!G6)))</f>
        <v/>
      </c>
      <c r="DE12" s="290" t="str">
        <f ca="true">+IF(OFFSET('Sanitation Data'!$H$28,0,10*ROW('Sanitation Data'!H6))="","",OFFSET('Sanitation Data'!$H$28,0,10*ROW('Sanitation Data'!H6)))</f>
        <v/>
      </c>
      <c r="DF12" s="290" t="str">
        <f ca="true">+IF(OFFSET('Sanitation Data'!$H$29,0,10*ROW('Sanitation Data'!H6))="","",OFFSET('Sanitation Data'!$H$29,0,10*ROW('Sanitation Data'!H6)))</f>
        <v/>
      </c>
      <c r="DG12" s="290" t="str">
        <f ca="true">+IF(OFFSET('Sanitation Data'!$H$30,0,10*ROW('Sanitation Data'!H6))="","",OFFSET('Sanitation Data'!$H$30,0,10*ROW('Sanitation Data'!H6)))</f>
        <v>Yes</v>
      </c>
      <c r="DH12" s="290" t="str">
        <f ca="true">+IF(OFFSET('Sanitation Data'!$H$31,0,10*ROW('Sanitation Data'!H6))="","",OFFSET('Sanitation Data'!$H$31,0,10*ROW('Sanitation Data'!H6)))</f>
        <v/>
      </c>
      <c r="DI12" s="290" t="str">
        <f ca="true">+IF(OFFSET('Sanitation Data'!$H$32,0,10*ROW('Sanitation Data'!H6))="","",OFFSET('Sanitation Data'!$H$32,0,10*ROW('Sanitation Data'!H6)))</f>
        <v>Yes</v>
      </c>
      <c r="DJ12" s="290" t="str">
        <f ca="true">+IF(OFFSET('Sanitation Data'!$I$28,0,10*ROW('Sanitation Data'!I6))="","",OFFSET('Sanitation Data'!$I$28,0,10*ROW('Sanitation Data'!I6)))</f>
        <v/>
      </c>
      <c r="DK12" s="290" t="str">
        <f ca="true">+IF(OFFSET('Sanitation Data'!$I$29,0,10*ROW('Sanitation Data'!I6))="","",OFFSET('Sanitation Data'!$I$29,0,10*ROW('Sanitation Data'!I6)))</f>
        <v/>
      </c>
      <c r="DL12" s="290" t="str">
        <f ca="true">+IF(OFFSET('Sanitation Data'!$I$30,0,10*ROW('Sanitation Data'!I6))="","",OFFSET('Sanitation Data'!$I$30,0,10*ROW('Sanitation Data'!I6)))</f>
        <v>Yes</v>
      </c>
      <c r="DM12" s="290" t="str">
        <f ca="true">+IF(OFFSET('Sanitation Data'!$I$31,0,10*ROW('Sanitation Data'!I6))="","",OFFSET('Sanitation Data'!$I$31,0,10*ROW('Sanitation Data'!I6)))</f>
        <v/>
      </c>
      <c r="DN12" s="290" t="str">
        <f ca="true">+IF(OFFSET('Sanitation Data'!$I$32,0,10*ROW('Sanitation Data'!I6))="","",OFFSET('Sanitation Data'!$I$32,0,10*ROW('Sanitation Data'!I6)))</f>
        <v>Yes</v>
      </c>
      <c r="DO12" s="290" t="str">
        <f ca="true">+IF(OFFSET('Hygiene Data'!$D$11,0,10*ROW('Hygiene Data'!D6))="","",OFFSET('Hygiene Data'!$D$11,0,10*ROW('Hygiene Data'!D6)))</f>
        <v/>
      </c>
      <c r="DP12" s="290" t="str">
        <f ca="true">+IF(OFFSET('Hygiene Data'!$D$12,0,10*ROW('Hygiene Data'!D6))="","",OFFSET('Hygiene Data'!$D$12,0,10*ROW('Hygiene Data'!D6)))</f>
        <v>Yes</v>
      </c>
      <c r="DQ12" s="290" t="str">
        <f ca="true">+IF(OFFSET('Hygiene Data'!$D$13,0,10*ROW('Hygiene Data'!D6))="","",OFFSET('Hygiene Data'!$D$13,0,10*ROW('Hygiene Data'!D6)))</f>
        <v/>
      </c>
      <c r="DR12" s="290" t="str">
        <f ca="true">+IF(OFFSET('Hygiene Data'!$E$11,0,10*ROW('Hygiene Data'!E6))="","",OFFSET('Hygiene Data'!$E$11,0,10*ROW('Hygiene Data'!E6)))</f>
        <v/>
      </c>
      <c r="DS12" s="290" t="str">
        <f ca="true">+IF(OFFSET('Hygiene Data'!$E$12,0,10*ROW('Hygiene Data'!E6))="","",OFFSET('Hygiene Data'!$E$12,0,10*ROW('Hygiene Data'!E6)))</f>
        <v/>
      </c>
      <c r="DT12" s="290" t="str">
        <f ca="true">+IF(OFFSET('Hygiene Data'!$E$13,0,10*ROW('Hygiene Data'!E6))="","",OFFSET('Hygiene Data'!$E$13,0,10*ROW('Hygiene Data'!E6)))</f>
        <v/>
      </c>
      <c r="DU12" s="290" t="str">
        <f ca="true">+IF(OFFSET('Hygiene Data'!$F$11,0,10*ROW('Hygiene Data'!F6))="","",OFFSET('Hygiene Data'!$F$11,0,10*ROW('Hygiene Data'!F6)))</f>
        <v/>
      </c>
      <c r="DV12" s="290" t="str">
        <f ca="true">+IF(OFFSET('Hygiene Data'!$F$12,0,10*ROW('Hygiene Data'!F6))="","",OFFSET('Hygiene Data'!$F$12,0,10*ROW('Hygiene Data'!F6)))</f>
        <v/>
      </c>
      <c r="DW12" s="290" t="str">
        <f ca="true">+IF(OFFSET('Hygiene Data'!$F$13,0,10*ROW('Hygiene Data'!F6))="","",OFFSET('Hygiene Data'!$F$13,0,10*ROW('Hygiene Data'!F6)))</f>
        <v/>
      </c>
      <c r="DX12" s="290" t="str">
        <f ca="true">+IF(OFFSET('Hygiene Data'!$G$11,0,10*ROW('Hygiene Data'!G6))="","",OFFSET('Hygiene Data'!$G$11,0,10*ROW('Hygiene Data'!G6)))</f>
        <v/>
      </c>
      <c r="DY12" s="290" t="str">
        <f ca="true">+IF(OFFSET('Hygiene Data'!$G$12,0,10*ROW('Hygiene Data'!G6))="","",OFFSET('Hygiene Data'!$G$12,0,10*ROW('Hygiene Data'!G6)))</f>
        <v/>
      </c>
      <c r="DZ12" s="290" t="str">
        <f ca="true">+IF(OFFSET('Hygiene Data'!$G$13,0,10*ROW('Hygiene Data'!G6))="","",OFFSET('Hygiene Data'!$G$13,0,10*ROW('Hygiene Data'!G6)))</f>
        <v/>
      </c>
      <c r="EA12" s="290" t="str">
        <f ca="true">+IF(OFFSET('Hygiene Data'!$H$11,0,10*ROW('Hygiene Data'!H6))="","",OFFSET('Hygiene Data'!$H$11,0,10*ROW('Hygiene Data'!H6)))</f>
        <v/>
      </c>
      <c r="EB12" s="290" t="str">
        <f ca="true">+IF(OFFSET('Hygiene Data'!$H$12,0,10*ROW('Hygiene Data'!H6))="","",OFFSET('Hygiene Data'!$H$12,0,10*ROW('Hygiene Data'!H6)))</f>
        <v>Yes</v>
      </c>
      <c r="EC12" s="290" t="str">
        <f ca="true">+IF(OFFSET('Hygiene Data'!$H$13,0,10*ROW('Hygiene Data'!H6))="","",OFFSET('Hygiene Data'!$H$13,0,10*ROW('Hygiene Data'!H6)))</f>
        <v/>
      </c>
      <c r="ED12" s="290" t="str">
        <f ca="true">+IF(OFFSET('Hygiene Data'!$I$11,0,10*ROW('Hygiene Data'!I6))="","",OFFSET('Hygiene Data'!$I$11,0,10*ROW('Hygiene Data'!I6)))</f>
        <v/>
      </c>
      <c r="EE12" s="290" t="str">
        <f ca="true">+IF(OFFSET('Hygiene Data'!$I$12,0,10*ROW('Hygiene Data'!I6))="","",OFFSET('Hygiene Data'!$I$12,0,10*ROW('Hygiene Data'!I6)))</f>
        <v>Yes</v>
      </c>
      <c r="EF12" s="290"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CRI_2009_EMIS</v>
      </c>
      <c r="B13" s="36" t="str">
        <f ca="true">+IF(OFFSET('Water Data'!$C$2,0,10*ROW('Water Data'!F7))="","",OFFSET('Water Data'!$C$2,0,10*ROW('Water Data'!F7)))</f>
        <v>EMIS</v>
      </c>
      <c r="C13" s="346">
        <f t="shared" ca="true" si="0"/>
        <v>2009</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51.801611915935517</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51.8</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51.7</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51.7</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52.3</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52.3</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58.969353193225871</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55.9</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58.4</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90"/>
      <c r="BS13" s="290" t="str">
        <f ca="true">+IF(OFFSET('Water Data'!$D$27,0,10*ROW('Water Data'!D7))="","",OFFSET('Water Data'!$D$27,0,10*ROW('Water Data'!D7)))</f>
        <v/>
      </c>
      <c r="BT13" s="290" t="str">
        <f ca="true">+IF(OFFSET('Water Data'!$D$28,0,10*ROW('Water Data'!D7))="","",OFFSET('Water Data'!$D$28,0,10*ROW('Water Data'!D7)))</f>
        <v/>
      </c>
      <c r="BU13" s="290" t="str">
        <f ca="true">+IF(OFFSET('Water Data'!$D$29,0,10*ROW('Water Data'!D7))="","",OFFSET('Water Data'!$D$29,0,10*ROW('Water Data'!D7)))</f>
        <v/>
      </c>
      <c r="BV13" s="290" t="str">
        <f ca="true">+IF(OFFSET('Water Data'!$E$27,0,10*ROW('Water Data'!E7))="","",OFFSET('Water Data'!$E$27,0,10*ROW('Water Data'!E7)))</f>
        <v/>
      </c>
      <c r="BW13" s="290" t="str">
        <f ca="true">+IF(OFFSET('Water Data'!$E$28,0,10*ROW('Water Data'!E7))="","",OFFSET('Water Data'!$E$28,0,10*ROW('Water Data'!E7)))</f>
        <v/>
      </c>
      <c r="BX13" s="290" t="str">
        <f ca="true">+IF(OFFSET('Water Data'!$E$29,0,10*ROW('Water Data'!E7))="","",OFFSET('Water Data'!$E$29,0,10*ROW('Water Data'!E7)))</f>
        <v/>
      </c>
      <c r="BY13" s="290" t="str">
        <f ca="true">+IF(OFFSET('Water Data'!$F$27,0,10*ROW('Water Data'!F7))="","",OFFSET('Water Data'!$F$27,0,10*ROW('Water Data'!F7)))</f>
        <v/>
      </c>
      <c r="BZ13" s="290" t="str">
        <f ca="true">+IF(OFFSET('Water Data'!$F$28,0,10*ROW('Water Data'!F7))="","",OFFSET('Water Data'!$F$28,0,10*ROW('Water Data'!F7)))</f>
        <v/>
      </c>
      <c r="CA13" s="290" t="str">
        <f ca="true">+IF(OFFSET('Water Data'!$F$29,0,10*ROW('Water Data'!F7))="","",OFFSET('Water Data'!$F$29,0,10*ROW('Water Data'!F7)))</f>
        <v/>
      </c>
      <c r="CB13" s="290" t="str">
        <f ca="true">+IF(OFFSET('Water Data'!$G$27,0,10*ROW('Water Data'!G7))="","",OFFSET('Water Data'!$G$27,0,10*ROW('Water Data'!G7)))</f>
        <v/>
      </c>
      <c r="CC13" s="290" t="str">
        <f ca="true">+IF(OFFSET('Water Data'!$G$28,0,10*ROW('Water Data'!G7))="","",OFFSET('Water Data'!$G$28,0,10*ROW('Water Data'!G7)))</f>
        <v/>
      </c>
      <c r="CD13" s="290" t="str">
        <f ca="true">+IF(OFFSET('Water Data'!$G$29,0,10*ROW('Water Data'!G7))="","",OFFSET('Water Data'!$G$29,0,10*ROW('Water Data'!G7)))</f>
        <v/>
      </c>
      <c r="CE13" s="290" t="str">
        <f ca="true">+IF(OFFSET('Water Data'!$H$27,0,10*ROW('Water Data'!H7))="","",OFFSET('Water Data'!$H$27,0,10*ROW('Water Data'!H7)))</f>
        <v/>
      </c>
      <c r="CF13" s="290" t="str">
        <f ca="true">+IF(OFFSET('Water Data'!$H$28,0,10*ROW('Water Data'!H7))="","",OFFSET('Water Data'!$H$28,0,10*ROW('Water Data'!H7)))</f>
        <v/>
      </c>
      <c r="CG13" s="290" t="str">
        <f ca="true">+IF(OFFSET('Water Data'!$H$29,0,10*ROW('Water Data'!H7))="","",OFFSET('Water Data'!$H$29,0,10*ROW('Water Data'!H7)))</f>
        <v/>
      </c>
      <c r="CH13" s="290" t="str">
        <f ca="true">+IF(OFFSET('Water Data'!$I$27,0,10*ROW('Water Data'!I7))="","",OFFSET('Water Data'!$I$27,0,10*ROW('Water Data'!I7)))</f>
        <v/>
      </c>
      <c r="CI13" s="290" t="str">
        <f ca="true">+IF(OFFSET('Water Data'!$I$28,0,10*ROW('Water Data'!I7))="","",OFFSET('Water Data'!$I$28,0,10*ROW('Water Data'!I7)))</f>
        <v/>
      </c>
      <c r="CJ13" s="290" t="str">
        <f ca="true">+IF(OFFSET('Water Data'!$I$29,0,10*ROW('Water Data'!I7))="","",OFFSET('Water Data'!$I$29,0,10*ROW('Water Data'!I7)))</f>
        <v/>
      </c>
      <c r="CK13" s="290" t="str">
        <f ca="true">+IF(OFFSET('Sanitation Data'!$D$28,0,10*ROW('Sanitation Data'!D7))="","",OFFSET('Sanitation Data'!$D$28,0,10*ROW('Sanitation Data'!D7)))</f>
        <v/>
      </c>
      <c r="CL13" s="290" t="str">
        <f ca="true">+IF(OFFSET('Sanitation Data'!$D$29,0,10*ROW('Sanitation Data'!D7))="","",OFFSET('Sanitation Data'!$D$29,0,10*ROW('Sanitation Data'!D7)))</f>
        <v/>
      </c>
      <c r="CM13" s="290" t="str">
        <f ca="true">+IF(OFFSET('Sanitation Data'!$D$30,0,10*ROW('Sanitation Data'!D7))="","",OFFSET('Sanitation Data'!$D$30,0,10*ROW('Sanitation Data'!D7)))</f>
        <v>Yes</v>
      </c>
      <c r="CN13" s="290" t="str">
        <f ca="true">+IF(OFFSET('Sanitation Data'!$D$31,0,10*ROW('Sanitation Data'!D7))="","",OFFSET('Sanitation Data'!$D$31,0,10*ROW('Sanitation Data'!D7)))</f>
        <v/>
      </c>
      <c r="CO13" s="290" t="str">
        <f ca="true">+IF(OFFSET('Sanitation Data'!$D$32,0,10*ROW('Sanitation Data'!D7))="","",OFFSET('Sanitation Data'!$D$32,0,10*ROW('Sanitation Data'!D7)))</f>
        <v>Yes</v>
      </c>
      <c r="CP13" s="290" t="str">
        <f ca="true">+IF(OFFSET('Sanitation Data'!$E$28,0,10*ROW('Sanitation Data'!E7))="","",OFFSET('Sanitation Data'!$E$28,0,10*ROW('Sanitation Data'!E7)))</f>
        <v/>
      </c>
      <c r="CQ13" s="290" t="str">
        <f ca="true">+IF(OFFSET('Sanitation Data'!$E$29,0,10*ROW('Sanitation Data'!E7))="","",OFFSET('Sanitation Data'!$E$29,0,10*ROW('Sanitation Data'!E7)))</f>
        <v/>
      </c>
      <c r="CR13" s="290" t="str">
        <f ca="true">+IF(OFFSET('Sanitation Data'!$E$30,0,10*ROW('Sanitation Data'!E7))="","",OFFSET('Sanitation Data'!$E$30,0,10*ROW('Sanitation Data'!E7)))</f>
        <v/>
      </c>
      <c r="CS13" s="290" t="str">
        <f ca="true">+IF(OFFSET('Sanitation Data'!$E$31,0,10*ROW('Sanitation Data'!E7))="","",OFFSET('Sanitation Data'!$E$31,0,10*ROW('Sanitation Data'!E7)))</f>
        <v/>
      </c>
      <c r="CT13" s="290" t="str">
        <f ca="true">+IF(OFFSET('Sanitation Data'!$E$32,0,10*ROW('Sanitation Data'!E7))="","",OFFSET('Sanitation Data'!$E$32,0,10*ROW('Sanitation Data'!E7)))</f>
        <v/>
      </c>
      <c r="CU13" s="290" t="str">
        <f ca="true">+IF(OFFSET('Sanitation Data'!$F$28,0,10*ROW('Sanitation Data'!F7))="","",OFFSET('Sanitation Data'!$F$28,0,10*ROW('Sanitation Data'!F7)))</f>
        <v/>
      </c>
      <c r="CV13" s="290" t="str">
        <f ca="true">+IF(OFFSET('Sanitation Data'!$F$29,0,10*ROW('Sanitation Data'!F7))="","",OFFSET('Sanitation Data'!$F$29,0,10*ROW('Sanitation Data'!F7)))</f>
        <v/>
      </c>
      <c r="CW13" s="290" t="str">
        <f ca="true">+IF(OFFSET('Sanitation Data'!$F$30,0,10*ROW('Sanitation Data'!F7))="","",OFFSET('Sanitation Data'!$F$30,0,10*ROW('Sanitation Data'!F7)))</f>
        <v/>
      </c>
      <c r="CX13" s="290" t="str">
        <f ca="true">+IF(OFFSET('Sanitation Data'!$F$31,0,10*ROW('Sanitation Data'!F7))="","",OFFSET('Sanitation Data'!$F$31,0,10*ROW('Sanitation Data'!F7)))</f>
        <v/>
      </c>
      <c r="CY13" s="290" t="str">
        <f ca="true">+IF(OFFSET('Sanitation Data'!$F$32,0,10*ROW('Sanitation Data'!F7))="","",OFFSET('Sanitation Data'!$F$32,0,10*ROW('Sanitation Data'!F7)))</f>
        <v/>
      </c>
      <c r="CZ13" s="290" t="str">
        <f ca="true">+IF(OFFSET('Sanitation Data'!$G$28,0,10*ROW('Sanitation Data'!G7))="","",OFFSET('Sanitation Data'!$G$28,0,10*ROW('Sanitation Data'!G7)))</f>
        <v/>
      </c>
      <c r="DA13" s="290" t="str">
        <f ca="true">+IF(OFFSET('Sanitation Data'!$G$29,0,10*ROW('Sanitation Data'!G7))="","",OFFSET('Sanitation Data'!$G$29,0,10*ROW('Sanitation Data'!G7)))</f>
        <v/>
      </c>
      <c r="DB13" s="290" t="str">
        <f ca="true">+IF(OFFSET('Sanitation Data'!$G$30,0,10*ROW('Sanitation Data'!G7))="","",OFFSET('Sanitation Data'!$G$30,0,10*ROW('Sanitation Data'!G7)))</f>
        <v/>
      </c>
      <c r="DC13" s="290" t="str">
        <f ca="true">+IF(OFFSET('Sanitation Data'!$G$31,0,10*ROW('Sanitation Data'!G7))="","",OFFSET('Sanitation Data'!$G$31,0,10*ROW('Sanitation Data'!G7)))</f>
        <v/>
      </c>
      <c r="DD13" s="290" t="str">
        <f ca="true">+IF(OFFSET('Sanitation Data'!$G$32,0,10*ROW('Sanitation Data'!G7))="","",OFFSET('Sanitation Data'!$G$32,0,10*ROW('Sanitation Data'!G7)))</f>
        <v/>
      </c>
      <c r="DE13" s="290" t="str">
        <f ca="true">+IF(OFFSET('Sanitation Data'!$H$28,0,10*ROW('Sanitation Data'!H7))="","",OFFSET('Sanitation Data'!$H$28,0,10*ROW('Sanitation Data'!H7)))</f>
        <v/>
      </c>
      <c r="DF13" s="290" t="str">
        <f ca="true">+IF(OFFSET('Sanitation Data'!$H$29,0,10*ROW('Sanitation Data'!H7))="","",OFFSET('Sanitation Data'!$H$29,0,10*ROW('Sanitation Data'!H7)))</f>
        <v/>
      </c>
      <c r="DG13" s="290" t="str">
        <f ca="true">+IF(OFFSET('Sanitation Data'!$H$30,0,10*ROW('Sanitation Data'!H7))="","",OFFSET('Sanitation Data'!$H$30,0,10*ROW('Sanitation Data'!H7)))</f>
        <v>Yes</v>
      </c>
      <c r="DH13" s="290" t="str">
        <f ca="true">+IF(OFFSET('Sanitation Data'!$H$31,0,10*ROW('Sanitation Data'!H7))="","",OFFSET('Sanitation Data'!$H$31,0,10*ROW('Sanitation Data'!H7)))</f>
        <v/>
      </c>
      <c r="DI13" s="290" t="str">
        <f ca="true">+IF(OFFSET('Sanitation Data'!$H$32,0,10*ROW('Sanitation Data'!H7))="","",OFFSET('Sanitation Data'!$H$32,0,10*ROW('Sanitation Data'!H7)))</f>
        <v>Yes</v>
      </c>
      <c r="DJ13" s="290" t="str">
        <f ca="true">+IF(OFFSET('Sanitation Data'!$I$28,0,10*ROW('Sanitation Data'!I7))="","",OFFSET('Sanitation Data'!$I$28,0,10*ROW('Sanitation Data'!I7)))</f>
        <v/>
      </c>
      <c r="DK13" s="290" t="str">
        <f ca="true">+IF(OFFSET('Sanitation Data'!$I$29,0,10*ROW('Sanitation Data'!I7))="","",OFFSET('Sanitation Data'!$I$29,0,10*ROW('Sanitation Data'!I7)))</f>
        <v/>
      </c>
      <c r="DL13" s="290" t="str">
        <f ca="true">+IF(OFFSET('Sanitation Data'!$I$30,0,10*ROW('Sanitation Data'!I7))="","",OFFSET('Sanitation Data'!$I$30,0,10*ROW('Sanitation Data'!I7)))</f>
        <v>Yes</v>
      </c>
      <c r="DM13" s="290" t="str">
        <f ca="true">+IF(OFFSET('Sanitation Data'!$I$31,0,10*ROW('Sanitation Data'!I7))="","",OFFSET('Sanitation Data'!$I$31,0,10*ROW('Sanitation Data'!I7)))</f>
        <v/>
      </c>
      <c r="DN13" s="290" t="str">
        <f ca="true">+IF(OFFSET('Sanitation Data'!$I$32,0,10*ROW('Sanitation Data'!I7))="","",OFFSET('Sanitation Data'!$I$32,0,10*ROW('Sanitation Data'!I7)))</f>
        <v>Yes</v>
      </c>
      <c r="DO13" s="290" t="str">
        <f ca="true">+IF(OFFSET('Hygiene Data'!$D$11,0,10*ROW('Hygiene Data'!D7))="","",OFFSET('Hygiene Data'!$D$11,0,10*ROW('Hygiene Data'!D7)))</f>
        <v/>
      </c>
      <c r="DP13" s="290" t="str">
        <f ca="true">+IF(OFFSET('Hygiene Data'!$D$12,0,10*ROW('Hygiene Data'!D7))="","",OFFSET('Hygiene Data'!$D$12,0,10*ROW('Hygiene Data'!D7)))</f>
        <v>Yes</v>
      </c>
      <c r="DQ13" s="290" t="str">
        <f ca="true">+IF(OFFSET('Hygiene Data'!$D$13,0,10*ROW('Hygiene Data'!D7))="","",OFFSET('Hygiene Data'!$D$13,0,10*ROW('Hygiene Data'!D7)))</f>
        <v/>
      </c>
      <c r="DR13" s="290" t="str">
        <f ca="true">+IF(OFFSET('Hygiene Data'!$E$11,0,10*ROW('Hygiene Data'!E7))="","",OFFSET('Hygiene Data'!$E$11,0,10*ROW('Hygiene Data'!E7)))</f>
        <v/>
      </c>
      <c r="DS13" s="290" t="str">
        <f ca="true">+IF(OFFSET('Hygiene Data'!$E$12,0,10*ROW('Hygiene Data'!E7))="","",OFFSET('Hygiene Data'!$E$12,0,10*ROW('Hygiene Data'!E7)))</f>
        <v/>
      </c>
      <c r="DT13" s="290" t="str">
        <f ca="true">+IF(OFFSET('Hygiene Data'!$E$13,0,10*ROW('Hygiene Data'!E7))="","",OFFSET('Hygiene Data'!$E$13,0,10*ROW('Hygiene Data'!E7)))</f>
        <v/>
      </c>
      <c r="DU13" s="290" t="str">
        <f ca="true">+IF(OFFSET('Hygiene Data'!$F$11,0,10*ROW('Hygiene Data'!F7))="","",OFFSET('Hygiene Data'!$F$11,0,10*ROW('Hygiene Data'!F7)))</f>
        <v/>
      </c>
      <c r="DV13" s="290" t="str">
        <f ca="true">+IF(OFFSET('Hygiene Data'!$F$12,0,10*ROW('Hygiene Data'!F7))="","",OFFSET('Hygiene Data'!$F$12,0,10*ROW('Hygiene Data'!F7)))</f>
        <v/>
      </c>
      <c r="DW13" s="290" t="str">
        <f ca="true">+IF(OFFSET('Hygiene Data'!$F$13,0,10*ROW('Hygiene Data'!F7))="","",OFFSET('Hygiene Data'!$F$13,0,10*ROW('Hygiene Data'!F7)))</f>
        <v/>
      </c>
      <c r="DX13" s="290" t="str">
        <f ca="true">+IF(OFFSET('Hygiene Data'!$G$11,0,10*ROW('Hygiene Data'!G7))="","",OFFSET('Hygiene Data'!$G$11,0,10*ROW('Hygiene Data'!G7)))</f>
        <v/>
      </c>
      <c r="DY13" s="290" t="str">
        <f ca="true">+IF(OFFSET('Hygiene Data'!$G$12,0,10*ROW('Hygiene Data'!G7))="","",OFFSET('Hygiene Data'!$G$12,0,10*ROW('Hygiene Data'!G7)))</f>
        <v/>
      </c>
      <c r="DZ13" s="290" t="str">
        <f ca="true">+IF(OFFSET('Hygiene Data'!$G$13,0,10*ROW('Hygiene Data'!G7))="","",OFFSET('Hygiene Data'!$G$13,0,10*ROW('Hygiene Data'!G7)))</f>
        <v/>
      </c>
      <c r="EA13" s="290" t="str">
        <f ca="true">+IF(OFFSET('Hygiene Data'!$H$11,0,10*ROW('Hygiene Data'!H7))="","",OFFSET('Hygiene Data'!$H$11,0,10*ROW('Hygiene Data'!H7)))</f>
        <v/>
      </c>
      <c r="EB13" s="290" t="str">
        <f ca="true">+IF(OFFSET('Hygiene Data'!$H$12,0,10*ROW('Hygiene Data'!H7))="","",OFFSET('Hygiene Data'!$H$12,0,10*ROW('Hygiene Data'!H7)))</f>
        <v>Yes</v>
      </c>
      <c r="EC13" s="290" t="str">
        <f ca="true">+IF(OFFSET('Hygiene Data'!$H$13,0,10*ROW('Hygiene Data'!H7))="","",OFFSET('Hygiene Data'!$H$13,0,10*ROW('Hygiene Data'!H7)))</f>
        <v/>
      </c>
      <c r="ED13" s="290" t="str">
        <f ca="true">+IF(OFFSET('Hygiene Data'!$I$11,0,10*ROW('Hygiene Data'!I7))="","",OFFSET('Hygiene Data'!$I$11,0,10*ROW('Hygiene Data'!I7)))</f>
        <v/>
      </c>
      <c r="EE13" s="290" t="str">
        <f ca="true">+IF(OFFSET('Hygiene Data'!$I$12,0,10*ROW('Hygiene Data'!I7))="","",OFFSET('Hygiene Data'!$I$12,0,10*ROW('Hygiene Data'!I7)))</f>
        <v>Yes</v>
      </c>
      <c r="EF13" s="290"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CRI_2010_EMIS</v>
      </c>
      <c r="B14" s="36" t="str">
        <f ca="true">+IF(OFFSET('Water Data'!$C$2,0,10*ROW('Water Data'!F8))="","",OFFSET('Water Data'!$C$2,0,10*ROW('Water Data'!F8)))</f>
        <v>EMIS</v>
      </c>
      <c r="C14" s="346">
        <f t="shared" ca="true" si="0"/>
        <v>2010</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55.056707317073183</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55.1</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54.2</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54.2</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59.2</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59.2</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61.794085365853654</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61.4</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63.7</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90"/>
      <c r="BS14" s="290" t="str">
        <f ca="true">+IF(OFFSET('Water Data'!$D$27,0,10*ROW('Water Data'!D8))="","",OFFSET('Water Data'!$D$27,0,10*ROW('Water Data'!D8)))</f>
        <v/>
      </c>
      <c r="BT14" s="290" t="str">
        <f ca="true">+IF(OFFSET('Water Data'!$D$28,0,10*ROW('Water Data'!D8))="","",OFFSET('Water Data'!$D$28,0,10*ROW('Water Data'!D8)))</f>
        <v/>
      </c>
      <c r="BU14" s="290" t="str">
        <f ca="true">+IF(OFFSET('Water Data'!$D$29,0,10*ROW('Water Data'!D8))="","",OFFSET('Water Data'!$D$29,0,10*ROW('Water Data'!D8)))</f>
        <v/>
      </c>
      <c r="BV14" s="290" t="str">
        <f ca="true">+IF(OFFSET('Water Data'!$E$27,0,10*ROW('Water Data'!E8))="","",OFFSET('Water Data'!$E$27,0,10*ROW('Water Data'!E8)))</f>
        <v/>
      </c>
      <c r="BW14" s="290" t="str">
        <f ca="true">+IF(OFFSET('Water Data'!$E$28,0,10*ROW('Water Data'!E8))="","",OFFSET('Water Data'!$E$28,0,10*ROW('Water Data'!E8)))</f>
        <v/>
      </c>
      <c r="BX14" s="290" t="str">
        <f ca="true">+IF(OFFSET('Water Data'!$E$29,0,10*ROW('Water Data'!E8))="","",OFFSET('Water Data'!$E$29,0,10*ROW('Water Data'!E8)))</f>
        <v/>
      </c>
      <c r="BY14" s="290" t="str">
        <f ca="true">+IF(OFFSET('Water Data'!$F$27,0,10*ROW('Water Data'!F8))="","",OFFSET('Water Data'!$F$27,0,10*ROW('Water Data'!F8)))</f>
        <v/>
      </c>
      <c r="BZ14" s="290" t="str">
        <f ca="true">+IF(OFFSET('Water Data'!$F$28,0,10*ROW('Water Data'!F8))="","",OFFSET('Water Data'!$F$28,0,10*ROW('Water Data'!F8)))</f>
        <v/>
      </c>
      <c r="CA14" s="290" t="str">
        <f ca="true">+IF(OFFSET('Water Data'!$F$29,0,10*ROW('Water Data'!F8))="","",OFFSET('Water Data'!$F$29,0,10*ROW('Water Data'!F8)))</f>
        <v/>
      </c>
      <c r="CB14" s="290" t="str">
        <f ca="true">+IF(OFFSET('Water Data'!$G$27,0,10*ROW('Water Data'!G8))="","",OFFSET('Water Data'!$G$27,0,10*ROW('Water Data'!G8)))</f>
        <v/>
      </c>
      <c r="CC14" s="290" t="str">
        <f ca="true">+IF(OFFSET('Water Data'!$G$28,0,10*ROW('Water Data'!G8))="","",OFFSET('Water Data'!$G$28,0,10*ROW('Water Data'!G8)))</f>
        <v/>
      </c>
      <c r="CD14" s="290" t="str">
        <f ca="true">+IF(OFFSET('Water Data'!$G$29,0,10*ROW('Water Data'!G8))="","",OFFSET('Water Data'!$G$29,0,10*ROW('Water Data'!G8)))</f>
        <v/>
      </c>
      <c r="CE14" s="290" t="str">
        <f ca="true">+IF(OFFSET('Water Data'!$H$27,0,10*ROW('Water Data'!H8))="","",OFFSET('Water Data'!$H$27,0,10*ROW('Water Data'!H8)))</f>
        <v/>
      </c>
      <c r="CF14" s="290" t="str">
        <f ca="true">+IF(OFFSET('Water Data'!$H$28,0,10*ROW('Water Data'!H8))="","",OFFSET('Water Data'!$H$28,0,10*ROW('Water Data'!H8)))</f>
        <v/>
      </c>
      <c r="CG14" s="290" t="str">
        <f ca="true">+IF(OFFSET('Water Data'!$H$29,0,10*ROW('Water Data'!H8))="","",OFFSET('Water Data'!$H$29,0,10*ROW('Water Data'!H8)))</f>
        <v/>
      </c>
      <c r="CH14" s="290" t="str">
        <f ca="true">+IF(OFFSET('Water Data'!$I$27,0,10*ROW('Water Data'!I8))="","",OFFSET('Water Data'!$I$27,0,10*ROW('Water Data'!I8)))</f>
        <v/>
      </c>
      <c r="CI14" s="290" t="str">
        <f ca="true">+IF(OFFSET('Water Data'!$I$28,0,10*ROW('Water Data'!I8))="","",OFFSET('Water Data'!$I$28,0,10*ROW('Water Data'!I8)))</f>
        <v/>
      </c>
      <c r="CJ14" s="290" t="str">
        <f ca="true">+IF(OFFSET('Water Data'!$I$29,0,10*ROW('Water Data'!I8))="","",OFFSET('Water Data'!$I$29,0,10*ROW('Water Data'!I8)))</f>
        <v/>
      </c>
      <c r="CK14" s="290" t="str">
        <f ca="true">+IF(OFFSET('Sanitation Data'!$D$28,0,10*ROW('Sanitation Data'!D8))="","",OFFSET('Sanitation Data'!$D$28,0,10*ROW('Sanitation Data'!D8)))</f>
        <v/>
      </c>
      <c r="CL14" s="290" t="str">
        <f ca="true">+IF(OFFSET('Sanitation Data'!$D$29,0,10*ROW('Sanitation Data'!D8))="","",OFFSET('Sanitation Data'!$D$29,0,10*ROW('Sanitation Data'!D8)))</f>
        <v/>
      </c>
      <c r="CM14" s="290" t="str">
        <f ca="true">+IF(OFFSET('Sanitation Data'!$D$30,0,10*ROW('Sanitation Data'!D8))="","",OFFSET('Sanitation Data'!$D$30,0,10*ROW('Sanitation Data'!D8)))</f>
        <v>Yes</v>
      </c>
      <c r="CN14" s="290" t="str">
        <f ca="true">+IF(OFFSET('Sanitation Data'!$D$31,0,10*ROW('Sanitation Data'!D8))="","",OFFSET('Sanitation Data'!$D$31,0,10*ROW('Sanitation Data'!D8)))</f>
        <v/>
      </c>
      <c r="CO14" s="290" t="str">
        <f ca="true">+IF(OFFSET('Sanitation Data'!$D$32,0,10*ROW('Sanitation Data'!D8))="","",OFFSET('Sanitation Data'!$D$32,0,10*ROW('Sanitation Data'!D8)))</f>
        <v>Yes</v>
      </c>
      <c r="CP14" s="290" t="str">
        <f ca="true">+IF(OFFSET('Sanitation Data'!$E$28,0,10*ROW('Sanitation Data'!E8))="","",OFFSET('Sanitation Data'!$E$28,0,10*ROW('Sanitation Data'!E8)))</f>
        <v/>
      </c>
      <c r="CQ14" s="290" t="str">
        <f ca="true">+IF(OFFSET('Sanitation Data'!$E$29,0,10*ROW('Sanitation Data'!E8))="","",OFFSET('Sanitation Data'!$E$29,0,10*ROW('Sanitation Data'!E8)))</f>
        <v/>
      </c>
      <c r="CR14" s="290" t="str">
        <f ca="true">+IF(OFFSET('Sanitation Data'!$E$30,0,10*ROW('Sanitation Data'!E8))="","",OFFSET('Sanitation Data'!$E$30,0,10*ROW('Sanitation Data'!E8)))</f>
        <v/>
      </c>
      <c r="CS14" s="290" t="str">
        <f ca="true">+IF(OFFSET('Sanitation Data'!$E$31,0,10*ROW('Sanitation Data'!E8))="","",OFFSET('Sanitation Data'!$E$31,0,10*ROW('Sanitation Data'!E8)))</f>
        <v/>
      </c>
      <c r="CT14" s="290" t="str">
        <f ca="true">+IF(OFFSET('Sanitation Data'!$E$32,0,10*ROW('Sanitation Data'!E8))="","",OFFSET('Sanitation Data'!$E$32,0,10*ROW('Sanitation Data'!E8)))</f>
        <v/>
      </c>
      <c r="CU14" s="290" t="str">
        <f ca="true">+IF(OFFSET('Sanitation Data'!$F$28,0,10*ROW('Sanitation Data'!F8))="","",OFFSET('Sanitation Data'!$F$28,0,10*ROW('Sanitation Data'!F8)))</f>
        <v/>
      </c>
      <c r="CV14" s="290" t="str">
        <f ca="true">+IF(OFFSET('Sanitation Data'!$F$29,0,10*ROW('Sanitation Data'!F8))="","",OFFSET('Sanitation Data'!$F$29,0,10*ROW('Sanitation Data'!F8)))</f>
        <v/>
      </c>
      <c r="CW14" s="290" t="str">
        <f ca="true">+IF(OFFSET('Sanitation Data'!$F$30,0,10*ROW('Sanitation Data'!F8))="","",OFFSET('Sanitation Data'!$F$30,0,10*ROW('Sanitation Data'!F8)))</f>
        <v/>
      </c>
      <c r="CX14" s="290" t="str">
        <f ca="true">+IF(OFFSET('Sanitation Data'!$F$31,0,10*ROW('Sanitation Data'!F8))="","",OFFSET('Sanitation Data'!$F$31,0,10*ROW('Sanitation Data'!F8)))</f>
        <v/>
      </c>
      <c r="CY14" s="290" t="str">
        <f ca="true">+IF(OFFSET('Sanitation Data'!$F$32,0,10*ROW('Sanitation Data'!F8))="","",OFFSET('Sanitation Data'!$F$32,0,10*ROW('Sanitation Data'!F8)))</f>
        <v/>
      </c>
      <c r="CZ14" s="290" t="str">
        <f ca="true">+IF(OFFSET('Sanitation Data'!$G$28,0,10*ROW('Sanitation Data'!G8))="","",OFFSET('Sanitation Data'!$G$28,0,10*ROW('Sanitation Data'!G8)))</f>
        <v/>
      </c>
      <c r="DA14" s="290" t="str">
        <f ca="true">+IF(OFFSET('Sanitation Data'!$G$29,0,10*ROW('Sanitation Data'!G8))="","",OFFSET('Sanitation Data'!$G$29,0,10*ROW('Sanitation Data'!G8)))</f>
        <v/>
      </c>
      <c r="DB14" s="290" t="str">
        <f ca="true">+IF(OFFSET('Sanitation Data'!$G$30,0,10*ROW('Sanitation Data'!G8))="","",OFFSET('Sanitation Data'!$G$30,0,10*ROW('Sanitation Data'!G8)))</f>
        <v/>
      </c>
      <c r="DC14" s="290" t="str">
        <f ca="true">+IF(OFFSET('Sanitation Data'!$G$31,0,10*ROW('Sanitation Data'!G8))="","",OFFSET('Sanitation Data'!$G$31,0,10*ROW('Sanitation Data'!G8)))</f>
        <v/>
      </c>
      <c r="DD14" s="290" t="str">
        <f ca="true">+IF(OFFSET('Sanitation Data'!$G$32,0,10*ROW('Sanitation Data'!G8))="","",OFFSET('Sanitation Data'!$G$32,0,10*ROW('Sanitation Data'!G8)))</f>
        <v/>
      </c>
      <c r="DE14" s="290" t="str">
        <f ca="true">+IF(OFFSET('Sanitation Data'!$H$28,0,10*ROW('Sanitation Data'!H8))="","",OFFSET('Sanitation Data'!$H$28,0,10*ROW('Sanitation Data'!H8)))</f>
        <v/>
      </c>
      <c r="DF14" s="290" t="str">
        <f ca="true">+IF(OFFSET('Sanitation Data'!$H$29,0,10*ROW('Sanitation Data'!H8))="","",OFFSET('Sanitation Data'!$H$29,0,10*ROW('Sanitation Data'!H8)))</f>
        <v/>
      </c>
      <c r="DG14" s="290" t="str">
        <f ca="true">+IF(OFFSET('Sanitation Data'!$H$30,0,10*ROW('Sanitation Data'!H8))="","",OFFSET('Sanitation Data'!$H$30,0,10*ROW('Sanitation Data'!H8)))</f>
        <v>Yes</v>
      </c>
      <c r="DH14" s="290" t="str">
        <f ca="true">+IF(OFFSET('Sanitation Data'!$H$31,0,10*ROW('Sanitation Data'!H8))="","",OFFSET('Sanitation Data'!$H$31,0,10*ROW('Sanitation Data'!H8)))</f>
        <v/>
      </c>
      <c r="DI14" s="290" t="str">
        <f ca="true">+IF(OFFSET('Sanitation Data'!$H$32,0,10*ROW('Sanitation Data'!H8))="","",OFFSET('Sanitation Data'!$H$32,0,10*ROW('Sanitation Data'!H8)))</f>
        <v>Yes</v>
      </c>
      <c r="DJ14" s="290" t="str">
        <f ca="true">+IF(OFFSET('Sanitation Data'!$I$28,0,10*ROW('Sanitation Data'!I8))="","",OFFSET('Sanitation Data'!$I$28,0,10*ROW('Sanitation Data'!I8)))</f>
        <v/>
      </c>
      <c r="DK14" s="290" t="str">
        <f ca="true">+IF(OFFSET('Sanitation Data'!$I$29,0,10*ROW('Sanitation Data'!I8))="","",OFFSET('Sanitation Data'!$I$29,0,10*ROW('Sanitation Data'!I8)))</f>
        <v/>
      </c>
      <c r="DL14" s="290" t="str">
        <f ca="true">+IF(OFFSET('Sanitation Data'!$I$30,0,10*ROW('Sanitation Data'!I8))="","",OFFSET('Sanitation Data'!$I$30,0,10*ROW('Sanitation Data'!I8)))</f>
        <v>Yes</v>
      </c>
      <c r="DM14" s="290" t="str">
        <f ca="true">+IF(OFFSET('Sanitation Data'!$I$31,0,10*ROW('Sanitation Data'!I8))="","",OFFSET('Sanitation Data'!$I$31,0,10*ROW('Sanitation Data'!I8)))</f>
        <v/>
      </c>
      <c r="DN14" s="290" t="str">
        <f ca="true">+IF(OFFSET('Sanitation Data'!$I$32,0,10*ROW('Sanitation Data'!I8))="","",OFFSET('Sanitation Data'!$I$32,0,10*ROW('Sanitation Data'!I8)))</f>
        <v>Yes</v>
      </c>
      <c r="DO14" s="290" t="str">
        <f ca="true">+IF(OFFSET('Hygiene Data'!$D$11,0,10*ROW('Hygiene Data'!D8))="","",OFFSET('Hygiene Data'!$D$11,0,10*ROW('Hygiene Data'!D8)))</f>
        <v/>
      </c>
      <c r="DP14" s="290" t="str">
        <f ca="true">+IF(OFFSET('Hygiene Data'!$D$12,0,10*ROW('Hygiene Data'!D8))="","",OFFSET('Hygiene Data'!$D$12,0,10*ROW('Hygiene Data'!D8)))</f>
        <v>Yes</v>
      </c>
      <c r="DQ14" s="290" t="str">
        <f ca="true">+IF(OFFSET('Hygiene Data'!$D$13,0,10*ROW('Hygiene Data'!D8))="","",OFFSET('Hygiene Data'!$D$13,0,10*ROW('Hygiene Data'!D8)))</f>
        <v/>
      </c>
      <c r="DR14" s="290" t="str">
        <f ca="true">+IF(OFFSET('Hygiene Data'!$E$11,0,10*ROW('Hygiene Data'!E8))="","",OFFSET('Hygiene Data'!$E$11,0,10*ROW('Hygiene Data'!E8)))</f>
        <v/>
      </c>
      <c r="DS14" s="290" t="str">
        <f ca="true">+IF(OFFSET('Hygiene Data'!$E$12,0,10*ROW('Hygiene Data'!E8))="","",OFFSET('Hygiene Data'!$E$12,0,10*ROW('Hygiene Data'!E8)))</f>
        <v/>
      </c>
      <c r="DT14" s="290" t="str">
        <f ca="true">+IF(OFFSET('Hygiene Data'!$E$13,0,10*ROW('Hygiene Data'!E8))="","",OFFSET('Hygiene Data'!$E$13,0,10*ROW('Hygiene Data'!E8)))</f>
        <v/>
      </c>
      <c r="DU14" s="290" t="str">
        <f ca="true">+IF(OFFSET('Hygiene Data'!$F$11,0,10*ROW('Hygiene Data'!F8))="","",OFFSET('Hygiene Data'!$F$11,0,10*ROW('Hygiene Data'!F8)))</f>
        <v/>
      </c>
      <c r="DV14" s="290" t="str">
        <f ca="true">+IF(OFFSET('Hygiene Data'!$F$12,0,10*ROW('Hygiene Data'!F8))="","",OFFSET('Hygiene Data'!$F$12,0,10*ROW('Hygiene Data'!F8)))</f>
        <v/>
      </c>
      <c r="DW14" s="290" t="str">
        <f ca="true">+IF(OFFSET('Hygiene Data'!$F$13,0,10*ROW('Hygiene Data'!F8))="","",OFFSET('Hygiene Data'!$F$13,0,10*ROW('Hygiene Data'!F8)))</f>
        <v/>
      </c>
      <c r="DX14" s="290" t="str">
        <f ca="true">+IF(OFFSET('Hygiene Data'!$G$11,0,10*ROW('Hygiene Data'!G8))="","",OFFSET('Hygiene Data'!$G$11,0,10*ROW('Hygiene Data'!G8)))</f>
        <v/>
      </c>
      <c r="DY14" s="290" t="str">
        <f ca="true">+IF(OFFSET('Hygiene Data'!$G$12,0,10*ROW('Hygiene Data'!G8))="","",OFFSET('Hygiene Data'!$G$12,0,10*ROW('Hygiene Data'!G8)))</f>
        <v/>
      </c>
      <c r="DZ14" s="290" t="str">
        <f ca="true">+IF(OFFSET('Hygiene Data'!$G$13,0,10*ROW('Hygiene Data'!G8))="","",OFFSET('Hygiene Data'!$G$13,0,10*ROW('Hygiene Data'!G8)))</f>
        <v/>
      </c>
      <c r="EA14" s="290" t="str">
        <f ca="true">+IF(OFFSET('Hygiene Data'!$H$11,0,10*ROW('Hygiene Data'!H8))="","",OFFSET('Hygiene Data'!$H$11,0,10*ROW('Hygiene Data'!H8)))</f>
        <v/>
      </c>
      <c r="EB14" s="290" t="str">
        <f ca="true">+IF(OFFSET('Hygiene Data'!$H$12,0,10*ROW('Hygiene Data'!H8))="","",OFFSET('Hygiene Data'!$H$12,0,10*ROW('Hygiene Data'!H8)))</f>
        <v>Yes</v>
      </c>
      <c r="EC14" s="290" t="str">
        <f ca="true">+IF(OFFSET('Hygiene Data'!$H$13,0,10*ROW('Hygiene Data'!H8))="","",OFFSET('Hygiene Data'!$H$13,0,10*ROW('Hygiene Data'!H8)))</f>
        <v/>
      </c>
      <c r="ED14" s="290" t="str">
        <f ca="true">+IF(OFFSET('Hygiene Data'!$I$11,0,10*ROW('Hygiene Data'!I8))="","",OFFSET('Hygiene Data'!$I$11,0,10*ROW('Hygiene Data'!I8)))</f>
        <v/>
      </c>
      <c r="EE14" s="290" t="str">
        <f ca="true">+IF(OFFSET('Hygiene Data'!$I$12,0,10*ROW('Hygiene Data'!I8))="","",OFFSET('Hygiene Data'!$I$12,0,10*ROW('Hygiene Data'!I8)))</f>
        <v>Yes</v>
      </c>
      <c r="EF14" s="290"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CRI_2011_EMIS</v>
      </c>
      <c r="B15" s="36" t="str">
        <f ca="true">+IF(OFFSET('Water Data'!$C$2,0,10*ROW('Water Data'!F9))="","",OFFSET('Water Data'!$C$2,0,10*ROW('Water Data'!F9)))</f>
        <v>EMIS</v>
      </c>
      <c r="C15" s="346">
        <f t="shared" ca="true" si="0"/>
        <v>2011</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56.869487750556793</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56.9</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56.5</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56.5</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58.6</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58.6</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63.605567928730508</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63.5</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64.099999999999994</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90"/>
      <c r="BS15" s="290" t="str">
        <f ca="true">+IF(OFFSET('Water Data'!$D$27,0,10*ROW('Water Data'!D9))="","",OFFSET('Water Data'!$D$27,0,10*ROW('Water Data'!D9)))</f>
        <v/>
      </c>
      <c r="BT15" s="290" t="str">
        <f ca="true">+IF(OFFSET('Water Data'!$D$28,0,10*ROW('Water Data'!D9))="","",OFFSET('Water Data'!$D$28,0,10*ROW('Water Data'!D9)))</f>
        <v/>
      </c>
      <c r="BU15" s="290" t="str">
        <f ca="true">+IF(OFFSET('Water Data'!$D$29,0,10*ROW('Water Data'!D9))="","",OFFSET('Water Data'!$D$29,0,10*ROW('Water Data'!D9)))</f>
        <v/>
      </c>
      <c r="BV15" s="290" t="str">
        <f ca="true">+IF(OFFSET('Water Data'!$E$27,0,10*ROW('Water Data'!E9))="","",OFFSET('Water Data'!$E$27,0,10*ROW('Water Data'!E9)))</f>
        <v/>
      </c>
      <c r="BW15" s="290" t="str">
        <f ca="true">+IF(OFFSET('Water Data'!$E$28,0,10*ROW('Water Data'!E9))="","",OFFSET('Water Data'!$E$28,0,10*ROW('Water Data'!E9)))</f>
        <v/>
      </c>
      <c r="BX15" s="290" t="str">
        <f ca="true">+IF(OFFSET('Water Data'!$E$29,0,10*ROW('Water Data'!E9))="","",OFFSET('Water Data'!$E$29,0,10*ROW('Water Data'!E9)))</f>
        <v/>
      </c>
      <c r="BY15" s="290" t="str">
        <f ca="true">+IF(OFFSET('Water Data'!$F$27,0,10*ROW('Water Data'!F9))="","",OFFSET('Water Data'!$F$27,0,10*ROW('Water Data'!F9)))</f>
        <v/>
      </c>
      <c r="BZ15" s="290" t="str">
        <f ca="true">+IF(OFFSET('Water Data'!$F$28,0,10*ROW('Water Data'!F9))="","",OFFSET('Water Data'!$F$28,0,10*ROW('Water Data'!F9)))</f>
        <v/>
      </c>
      <c r="CA15" s="290" t="str">
        <f ca="true">+IF(OFFSET('Water Data'!$F$29,0,10*ROW('Water Data'!F9))="","",OFFSET('Water Data'!$F$29,0,10*ROW('Water Data'!F9)))</f>
        <v/>
      </c>
      <c r="CB15" s="290" t="str">
        <f ca="true">+IF(OFFSET('Water Data'!$G$27,0,10*ROW('Water Data'!G9))="","",OFFSET('Water Data'!$G$27,0,10*ROW('Water Data'!G9)))</f>
        <v/>
      </c>
      <c r="CC15" s="290" t="str">
        <f ca="true">+IF(OFFSET('Water Data'!$G$28,0,10*ROW('Water Data'!G9))="","",OFFSET('Water Data'!$G$28,0,10*ROW('Water Data'!G9)))</f>
        <v/>
      </c>
      <c r="CD15" s="290" t="str">
        <f ca="true">+IF(OFFSET('Water Data'!$G$29,0,10*ROW('Water Data'!G9))="","",OFFSET('Water Data'!$G$29,0,10*ROW('Water Data'!G9)))</f>
        <v/>
      </c>
      <c r="CE15" s="290" t="str">
        <f ca="true">+IF(OFFSET('Water Data'!$H$27,0,10*ROW('Water Data'!H9))="","",OFFSET('Water Data'!$H$27,0,10*ROW('Water Data'!H9)))</f>
        <v/>
      </c>
      <c r="CF15" s="290" t="str">
        <f ca="true">+IF(OFFSET('Water Data'!$H$28,0,10*ROW('Water Data'!H9))="","",OFFSET('Water Data'!$H$28,0,10*ROW('Water Data'!H9)))</f>
        <v/>
      </c>
      <c r="CG15" s="290" t="str">
        <f ca="true">+IF(OFFSET('Water Data'!$H$29,0,10*ROW('Water Data'!H9))="","",OFFSET('Water Data'!$H$29,0,10*ROW('Water Data'!H9)))</f>
        <v/>
      </c>
      <c r="CH15" s="290" t="str">
        <f ca="true">+IF(OFFSET('Water Data'!$I$27,0,10*ROW('Water Data'!I9))="","",OFFSET('Water Data'!$I$27,0,10*ROW('Water Data'!I9)))</f>
        <v/>
      </c>
      <c r="CI15" s="290" t="str">
        <f ca="true">+IF(OFFSET('Water Data'!$I$28,0,10*ROW('Water Data'!I9))="","",OFFSET('Water Data'!$I$28,0,10*ROW('Water Data'!I9)))</f>
        <v/>
      </c>
      <c r="CJ15" s="290" t="str">
        <f ca="true">+IF(OFFSET('Water Data'!$I$29,0,10*ROW('Water Data'!I9))="","",OFFSET('Water Data'!$I$29,0,10*ROW('Water Data'!I9)))</f>
        <v/>
      </c>
      <c r="CK15" s="290" t="str">
        <f ca="true">+IF(OFFSET('Sanitation Data'!$D$28,0,10*ROW('Sanitation Data'!D9))="","",OFFSET('Sanitation Data'!$D$28,0,10*ROW('Sanitation Data'!D9)))</f>
        <v/>
      </c>
      <c r="CL15" s="290" t="str">
        <f ca="true">+IF(OFFSET('Sanitation Data'!$D$29,0,10*ROW('Sanitation Data'!D9))="","",OFFSET('Sanitation Data'!$D$29,0,10*ROW('Sanitation Data'!D9)))</f>
        <v/>
      </c>
      <c r="CM15" s="290" t="str">
        <f ca="true">+IF(OFFSET('Sanitation Data'!$D$30,0,10*ROW('Sanitation Data'!D9))="","",OFFSET('Sanitation Data'!$D$30,0,10*ROW('Sanitation Data'!D9)))</f>
        <v>Yes</v>
      </c>
      <c r="CN15" s="290" t="str">
        <f ca="true">+IF(OFFSET('Sanitation Data'!$D$31,0,10*ROW('Sanitation Data'!D9))="","",OFFSET('Sanitation Data'!$D$31,0,10*ROW('Sanitation Data'!D9)))</f>
        <v/>
      </c>
      <c r="CO15" s="290" t="str">
        <f ca="true">+IF(OFFSET('Sanitation Data'!$D$32,0,10*ROW('Sanitation Data'!D9))="","",OFFSET('Sanitation Data'!$D$32,0,10*ROW('Sanitation Data'!D9)))</f>
        <v>Yes</v>
      </c>
      <c r="CP15" s="290" t="str">
        <f ca="true">+IF(OFFSET('Sanitation Data'!$E$28,0,10*ROW('Sanitation Data'!E9))="","",OFFSET('Sanitation Data'!$E$28,0,10*ROW('Sanitation Data'!E9)))</f>
        <v/>
      </c>
      <c r="CQ15" s="290" t="str">
        <f ca="true">+IF(OFFSET('Sanitation Data'!$E$29,0,10*ROW('Sanitation Data'!E9))="","",OFFSET('Sanitation Data'!$E$29,0,10*ROW('Sanitation Data'!E9)))</f>
        <v/>
      </c>
      <c r="CR15" s="290" t="str">
        <f ca="true">+IF(OFFSET('Sanitation Data'!$E$30,0,10*ROW('Sanitation Data'!E9))="","",OFFSET('Sanitation Data'!$E$30,0,10*ROW('Sanitation Data'!E9)))</f>
        <v/>
      </c>
      <c r="CS15" s="290" t="str">
        <f ca="true">+IF(OFFSET('Sanitation Data'!$E$31,0,10*ROW('Sanitation Data'!E9))="","",OFFSET('Sanitation Data'!$E$31,0,10*ROW('Sanitation Data'!E9)))</f>
        <v/>
      </c>
      <c r="CT15" s="290" t="str">
        <f ca="true">+IF(OFFSET('Sanitation Data'!$E$32,0,10*ROW('Sanitation Data'!E9))="","",OFFSET('Sanitation Data'!$E$32,0,10*ROW('Sanitation Data'!E9)))</f>
        <v/>
      </c>
      <c r="CU15" s="290" t="str">
        <f ca="true">+IF(OFFSET('Sanitation Data'!$F$28,0,10*ROW('Sanitation Data'!F9))="","",OFFSET('Sanitation Data'!$F$28,0,10*ROW('Sanitation Data'!F9)))</f>
        <v/>
      </c>
      <c r="CV15" s="290" t="str">
        <f ca="true">+IF(OFFSET('Sanitation Data'!$F$29,0,10*ROW('Sanitation Data'!F9))="","",OFFSET('Sanitation Data'!$F$29,0,10*ROW('Sanitation Data'!F9)))</f>
        <v/>
      </c>
      <c r="CW15" s="290" t="str">
        <f ca="true">+IF(OFFSET('Sanitation Data'!$F$30,0,10*ROW('Sanitation Data'!F9))="","",OFFSET('Sanitation Data'!$F$30,0,10*ROW('Sanitation Data'!F9)))</f>
        <v/>
      </c>
      <c r="CX15" s="290" t="str">
        <f ca="true">+IF(OFFSET('Sanitation Data'!$F$31,0,10*ROW('Sanitation Data'!F9))="","",OFFSET('Sanitation Data'!$F$31,0,10*ROW('Sanitation Data'!F9)))</f>
        <v/>
      </c>
      <c r="CY15" s="290" t="str">
        <f ca="true">+IF(OFFSET('Sanitation Data'!$F$32,0,10*ROW('Sanitation Data'!F9))="","",OFFSET('Sanitation Data'!$F$32,0,10*ROW('Sanitation Data'!F9)))</f>
        <v/>
      </c>
      <c r="CZ15" s="290" t="str">
        <f ca="true">+IF(OFFSET('Sanitation Data'!$G$28,0,10*ROW('Sanitation Data'!G9))="","",OFFSET('Sanitation Data'!$G$28,0,10*ROW('Sanitation Data'!G9)))</f>
        <v/>
      </c>
      <c r="DA15" s="290" t="str">
        <f ca="true">+IF(OFFSET('Sanitation Data'!$G$29,0,10*ROW('Sanitation Data'!G9))="","",OFFSET('Sanitation Data'!$G$29,0,10*ROW('Sanitation Data'!G9)))</f>
        <v/>
      </c>
      <c r="DB15" s="290" t="str">
        <f ca="true">+IF(OFFSET('Sanitation Data'!$G$30,0,10*ROW('Sanitation Data'!G9))="","",OFFSET('Sanitation Data'!$G$30,0,10*ROW('Sanitation Data'!G9)))</f>
        <v/>
      </c>
      <c r="DC15" s="290" t="str">
        <f ca="true">+IF(OFFSET('Sanitation Data'!$G$31,0,10*ROW('Sanitation Data'!G9))="","",OFFSET('Sanitation Data'!$G$31,0,10*ROW('Sanitation Data'!G9)))</f>
        <v/>
      </c>
      <c r="DD15" s="290" t="str">
        <f ca="true">+IF(OFFSET('Sanitation Data'!$G$32,0,10*ROW('Sanitation Data'!G9))="","",OFFSET('Sanitation Data'!$G$32,0,10*ROW('Sanitation Data'!G9)))</f>
        <v/>
      </c>
      <c r="DE15" s="290" t="str">
        <f ca="true">+IF(OFFSET('Sanitation Data'!$H$28,0,10*ROW('Sanitation Data'!H9))="","",OFFSET('Sanitation Data'!$H$28,0,10*ROW('Sanitation Data'!H9)))</f>
        <v/>
      </c>
      <c r="DF15" s="290" t="str">
        <f ca="true">+IF(OFFSET('Sanitation Data'!$H$29,0,10*ROW('Sanitation Data'!H9))="","",OFFSET('Sanitation Data'!$H$29,0,10*ROW('Sanitation Data'!H9)))</f>
        <v/>
      </c>
      <c r="DG15" s="290" t="str">
        <f ca="true">+IF(OFFSET('Sanitation Data'!$H$30,0,10*ROW('Sanitation Data'!H9))="","",OFFSET('Sanitation Data'!$H$30,0,10*ROW('Sanitation Data'!H9)))</f>
        <v>Yes</v>
      </c>
      <c r="DH15" s="290" t="str">
        <f ca="true">+IF(OFFSET('Sanitation Data'!$H$31,0,10*ROW('Sanitation Data'!H9))="","",OFFSET('Sanitation Data'!$H$31,0,10*ROW('Sanitation Data'!H9)))</f>
        <v/>
      </c>
      <c r="DI15" s="290" t="str">
        <f ca="true">+IF(OFFSET('Sanitation Data'!$H$32,0,10*ROW('Sanitation Data'!H9))="","",OFFSET('Sanitation Data'!$H$32,0,10*ROW('Sanitation Data'!H9)))</f>
        <v>Yes</v>
      </c>
      <c r="DJ15" s="290" t="str">
        <f ca="true">+IF(OFFSET('Sanitation Data'!$I$28,0,10*ROW('Sanitation Data'!I9))="","",OFFSET('Sanitation Data'!$I$28,0,10*ROW('Sanitation Data'!I9)))</f>
        <v/>
      </c>
      <c r="DK15" s="290" t="str">
        <f ca="true">+IF(OFFSET('Sanitation Data'!$I$29,0,10*ROW('Sanitation Data'!I9))="","",OFFSET('Sanitation Data'!$I$29,0,10*ROW('Sanitation Data'!I9)))</f>
        <v/>
      </c>
      <c r="DL15" s="290" t="str">
        <f ca="true">+IF(OFFSET('Sanitation Data'!$I$30,0,10*ROW('Sanitation Data'!I9))="","",OFFSET('Sanitation Data'!$I$30,0,10*ROW('Sanitation Data'!I9)))</f>
        <v>Yes</v>
      </c>
      <c r="DM15" s="290" t="str">
        <f ca="true">+IF(OFFSET('Sanitation Data'!$I$31,0,10*ROW('Sanitation Data'!I9))="","",OFFSET('Sanitation Data'!$I$31,0,10*ROW('Sanitation Data'!I9)))</f>
        <v/>
      </c>
      <c r="DN15" s="290" t="str">
        <f ca="true">+IF(OFFSET('Sanitation Data'!$I$32,0,10*ROW('Sanitation Data'!I9))="","",OFFSET('Sanitation Data'!$I$32,0,10*ROW('Sanitation Data'!I9)))</f>
        <v>Yes</v>
      </c>
      <c r="DO15" s="290" t="str">
        <f ca="true">+IF(OFFSET('Hygiene Data'!$D$11,0,10*ROW('Hygiene Data'!D9))="","",OFFSET('Hygiene Data'!$D$11,0,10*ROW('Hygiene Data'!D9)))</f>
        <v/>
      </c>
      <c r="DP15" s="290" t="str">
        <f ca="true">+IF(OFFSET('Hygiene Data'!$D$12,0,10*ROW('Hygiene Data'!D9))="","",OFFSET('Hygiene Data'!$D$12,0,10*ROW('Hygiene Data'!D9)))</f>
        <v>Yes</v>
      </c>
      <c r="DQ15" s="290" t="str">
        <f ca="true">+IF(OFFSET('Hygiene Data'!$D$13,0,10*ROW('Hygiene Data'!D9))="","",OFFSET('Hygiene Data'!$D$13,0,10*ROW('Hygiene Data'!D9)))</f>
        <v/>
      </c>
      <c r="DR15" s="290" t="str">
        <f ca="true">+IF(OFFSET('Hygiene Data'!$E$11,0,10*ROW('Hygiene Data'!E9))="","",OFFSET('Hygiene Data'!$E$11,0,10*ROW('Hygiene Data'!E9)))</f>
        <v/>
      </c>
      <c r="DS15" s="290" t="str">
        <f ca="true">+IF(OFFSET('Hygiene Data'!$E$12,0,10*ROW('Hygiene Data'!E9))="","",OFFSET('Hygiene Data'!$E$12,0,10*ROW('Hygiene Data'!E9)))</f>
        <v/>
      </c>
      <c r="DT15" s="290" t="str">
        <f ca="true">+IF(OFFSET('Hygiene Data'!$E$13,0,10*ROW('Hygiene Data'!E9))="","",OFFSET('Hygiene Data'!$E$13,0,10*ROW('Hygiene Data'!E9)))</f>
        <v/>
      </c>
      <c r="DU15" s="290" t="str">
        <f ca="true">+IF(OFFSET('Hygiene Data'!$F$11,0,10*ROW('Hygiene Data'!F9))="","",OFFSET('Hygiene Data'!$F$11,0,10*ROW('Hygiene Data'!F9)))</f>
        <v/>
      </c>
      <c r="DV15" s="290" t="str">
        <f ca="true">+IF(OFFSET('Hygiene Data'!$F$12,0,10*ROW('Hygiene Data'!F9))="","",OFFSET('Hygiene Data'!$F$12,0,10*ROW('Hygiene Data'!F9)))</f>
        <v/>
      </c>
      <c r="DW15" s="290" t="str">
        <f ca="true">+IF(OFFSET('Hygiene Data'!$F$13,0,10*ROW('Hygiene Data'!F9))="","",OFFSET('Hygiene Data'!$F$13,0,10*ROW('Hygiene Data'!F9)))</f>
        <v/>
      </c>
      <c r="DX15" s="290" t="str">
        <f ca="true">+IF(OFFSET('Hygiene Data'!$G$11,0,10*ROW('Hygiene Data'!G9))="","",OFFSET('Hygiene Data'!$G$11,0,10*ROW('Hygiene Data'!G9)))</f>
        <v/>
      </c>
      <c r="DY15" s="290" t="str">
        <f ca="true">+IF(OFFSET('Hygiene Data'!$G$12,0,10*ROW('Hygiene Data'!G9))="","",OFFSET('Hygiene Data'!$G$12,0,10*ROW('Hygiene Data'!G9)))</f>
        <v/>
      </c>
      <c r="DZ15" s="290" t="str">
        <f ca="true">+IF(OFFSET('Hygiene Data'!$G$13,0,10*ROW('Hygiene Data'!G9))="","",OFFSET('Hygiene Data'!$G$13,0,10*ROW('Hygiene Data'!G9)))</f>
        <v/>
      </c>
      <c r="EA15" s="290" t="str">
        <f ca="true">+IF(OFFSET('Hygiene Data'!$H$11,0,10*ROW('Hygiene Data'!H9))="","",OFFSET('Hygiene Data'!$H$11,0,10*ROW('Hygiene Data'!H9)))</f>
        <v/>
      </c>
      <c r="EB15" s="290" t="str">
        <f ca="true">+IF(OFFSET('Hygiene Data'!$H$12,0,10*ROW('Hygiene Data'!H9))="","",OFFSET('Hygiene Data'!$H$12,0,10*ROW('Hygiene Data'!H9)))</f>
        <v>Yes</v>
      </c>
      <c r="EC15" s="290" t="str">
        <f ca="true">+IF(OFFSET('Hygiene Data'!$H$13,0,10*ROW('Hygiene Data'!H9))="","",OFFSET('Hygiene Data'!$H$13,0,10*ROW('Hygiene Data'!H9)))</f>
        <v/>
      </c>
      <c r="ED15" s="290" t="str">
        <f ca="true">+IF(OFFSET('Hygiene Data'!$I$11,0,10*ROW('Hygiene Data'!I9))="","",OFFSET('Hygiene Data'!$I$11,0,10*ROW('Hygiene Data'!I9)))</f>
        <v/>
      </c>
      <c r="EE15" s="290" t="str">
        <f ca="true">+IF(OFFSET('Hygiene Data'!$I$12,0,10*ROW('Hygiene Data'!I9))="","",OFFSET('Hygiene Data'!$I$12,0,10*ROW('Hygiene Data'!I9)))</f>
        <v>Yes</v>
      </c>
      <c r="EF15" s="290"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CRI_2013_LLECE</v>
      </c>
      <c r="B16" s="36" t="str">
        <f ca="true">+IF(OFFSET('Water Data'!$C$2,0,10*ROW('Water Data'!F10))="","",OFFSET('Water Data'!$C$2,0,10*ROW('Water Data'!F10)))</f>
        <v>Survey</v>
      </c>
      <c r="C16" s="346">
        <f t="shared" ca="true" si="0"/>
        <v>2013</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96.92307692307692</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96.686746987951807</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98.275862068965509</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96.92307692307692</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str">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[75]</v>
      </c>
      <c r="X16" s="97" t="str">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[88]</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str">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[88]</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str">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[79]</v>
      </c>
      <c r="AC16" s="97" t="str">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[88]</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str">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[88]</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str">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[52]</v>
      </c>
      <c r="AH16" s="97" t="str">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[86]</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str">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[86]</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str">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[75]</v>
      </c>
      <c r="AR16" s="97" t="str">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[88]</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str">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[88]</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90"/>
      <c r="BS16" s="290" t="str">
        <f ca="true">+IF(OFFSET('Water Data'!$D$27,0,10*ROW('Water Data'!D10))="","",OFFSET('Water Data'!$D$27,0,10*ROW('Water Data'!D10)))</f>
        <v/>
      </c>
      <c r="BT16" s="290" t="str">
        <f ca="true">+IF(OFFSET('Water Data'!$D$28,0,10*ROW('Water Data'!D10))="","",OFFSET('Water Data'!$D$28,0,10*ROW('Water Data'!D10)))</f>
        <v>Yes</v>
      </c>
      <c r="BU16" s="290" t="str">
        <f ca="true">+IF(OFFSET('Water Data'!$D$29,0,10*ROW('Water Data'!D10))="","",OFFSET('Water Data'!$D$29,0,10*ROW('Water Data'!D10)))</f>
        <v/>
      </c>
      <c r="BV16" s="290" t="str">
        <f ca="true">+IF(OFFSET('Water Data'!$E$27,0,10*ROW('Water Data'!E10))="","",OFFSET('Water Data'!$E$27,0,10*ROW('Water Data'!E10)))</f>
        <v/>
      </c>
      <c r="BW16" s="290" t="str">
        <f ca="true">+IF(OFFSET('Water Data'!$E$28,0,10*ROW('Water Data'!E10))="","",OFFSET('Water Data'!$E$28,0,10*ROW('Water Data'!E10)))</f>
        <v>Yes</v>
      </c>
      <c r="BX16" s="290" t="str">
        <f ca="true">+IF(OFFSET('Water Data'!$E$29,0,10*ROW('Water Data'!E10))="","",OFFSET('Water Data'!$E$29,0,10*ROW('Water Data'!E10)))</f>
        <v/>
      </c>
      <c r="BY16" s="290" t="str">
        <f ca="true">+IF(OFFSET('Water Data'!$F$27,0,10*ROW('Water Data'!F10))="","",OFFSET('Water Data'!$F$27,0,10*ROW('Water Data'!F10)))</f>
        <v/>
      </c>
      <c r="BZ16" s="290" t="str">
        <f ca="true">+IF(OFFSET('Water Data'!$F$28,0,10*ROW('Water Data'!F10))="","",OFFSET('Water Data'!$F$28,0,10*ROW('Water Data'!F10)))</f>
        <v>Yes</v>
      </c>
      <c r="CA16" s="290" t="str">
        <f ca="true">+IF(OFFSET('Water Data'!$F$29,0,10*ROW('Water Data'!F10))="","",OFFSET('Water Data'!$F$29,0,10*ROW('Water Data'!F10)))</f>
        <v/>
      </c>
      <c r="CB16" s="290" t="str">
        <f ca="true">+IF(OFFSET('Water Data'!$G$27,0,10*ROW('Water Data'!G10))="","",OFFSET('Water Data'!$G$27,0,10*ROW('Water Data'!G10)))</f>
        <v/>
      </c>
      <c r="CC16" s="290" t="str">
        <f ca="true">+IF(OFFSET('Water Data'!$G$28,0,10*ROW('Water Data'!G10))="","",OFFSET('Water Data'!$G$28,0,10*ROW('Water Data'!G10)))</f>
        <v/>
      </c>
      <c r="CD16" s="290" t="str">
        <f ca="true">+IF(OFFSET('Water Data'!$G$29,0,10*ROW('Water Data'!G10))="","",OFFSET('Water Data'!$G$29,0,10*ROW('Water Data'!G10)))</f>
        <v/>
      </c>
      <c r="CE16" s="290" t="str">
        <f ca="true">+IF(OFFSET('Water Data'!$H$27,0,10*ROW('Water Data'!H10))="","",OFFSET('Water Data'!$H$27,0,10*ROW('Water Data'!H10)))</f>
        <v/>
      </c>
      <c r="CF16" s="290" t="str">
        <f ca="true">+IF(OFFSET('Water Data'!$H$28,0,10*ROW('Water Data'!H10))="","",OFFSET('Water Data'!$H$28,0,10*ROW('Water Data'!H10)))</f>
        <v>Yes</v>
      </c>
      <c r="CG16" s="290" t="str">
        <f ca="true">+IF(OFFSET('Water Data'!$H$29,0,10*ROW('Water Data'!H10))="","",OFFSET('Water Data'!$H$29,0,10*ROW('Water Data'!H10)))</f>
        <v/>
      </c>
      <c r="CH16" s="290" t="str">
        <f ca="true">+IF(OFFSET('Water Data'!$I$27,0,10*ROW('Water Data'!I10))="","",OFFSET('Water Data'!$I$27,0,10*ROW('Water Data'!I10)))</f>
        <v/>
      </c>
      <c r="CI16" s="290" t="str">
        <f ca="true">+IF(OFFSET('Water Data'!$I$28,0,10*ROW('Water Data'!I10))="","",OFFSET('Water Data'!$I$28,0,10*ROW('Water Data'!I10)))</f>
        <v/>
      </c>
      <c r="CJ16" s="290" t="str">
        <f ca="true">+IF(OFFSET('Water Data'!$I$29,0,10*ROW('Water Data'!I10))="","",OFFSET('Water Data'!$I$29,0,10*ROW('Water Data'!I10)))</f>
        <v/>
      </c>
      <c r="CK16" s="290" t="str">
        <f ca="true">+IF(OFFSET('Sanitation Data'!$D$28,0,10*ROW('Sanitation Data'!D10))="","",OFFSET('Sanitation Data'!$D$28,0,10*ROW('Sanitation Data'!D10)))</f>
        <v/>
      </c>
      <c r="CL16" s="290" t="str">
        <f ca="true">+IF(OFFSET('Sanitation Data'!$D$29,0,10*ROW('Sanitation Data'!D10))="","",OFFSET('Sanitation Data'!$D$29,0,10*ROW('Sanitation Data'!D10)))</f>
        <v>No</v>
      </c>
      <c r="CM16" s="290" t="str">
        <f ca="true">+IF(OFFSET('Sanitation Data'!$D$30,0,10*ROW('Sanitation Data'!D10))="","",OFFSET('Sanitation Data'!$D$30,0,10*ROW('Sanitation Data'!D10)))</f>
        <v>No</v>
      </c>
      <c r="CN16" s="290" t="str">
        <f ca="true">+IF(OFFSET('Sanitation Data'!$D$31,0,10*ROW('Sanitation Data'!D10))="","",OFFSET('Sanitation Data'!$D$31,0,10*ROW('Sanitation Data'!D10)))</f>
        <v/>
      </c>
      <c r="CO16" s="290" t="str">
        <f ca="true">+IF(OFFSET('Sanitation Data'!$D$32,0,10*ROW('Sanitation Data'!D10))="","",OFFSET('Sanitation Data'!$D$32,0,10*ROW('Sanitation Data'!D10)))</f>
        <v>No</v>
      </c>
      <c r="CP16" s="290" t="str">
        <f ca="true">+IF(OFFSET('Sanitation Data'!$E$28,0,10*ROW('Sanitation Data'!E10))="","",OFFSET('Sanitation Data'!$E$28,0,10*ROW('Sanitation Data'!E10)))</f>
        <v/>
      </c>
      <c r="CQ16" s="290" t="str">
        <f ca="true">+IF(OFFSET('Sanitation Data'!$E$29,0,10*ROW('Sanitation Data'!E10))="","",OFFSET('Sanitation Data'!$E$29,0,10*ROW('Sanitation Data'!E10)))</f>
        <v>No</v>
      </c>
      <c r="CR16" s="290" t="str">
        <f ca="true">+IF(OFFSET('Sanitation Data'!$E$30,0,10*ROW('Sanitation Data'!E10))="","",OFFSET('Sanitation Data'!$E$30,0,10*ROW('Sanitation Data'!E10)))</f>
        <v>No</v>
      </c>
      <c r="CS16" s="290" t="str">
        <f ca="true">+IF(OFFSET('Sanitation Data'!$E$31,0,10*ROW('Sanitation Data'!E10))="","",OFFSET('Sanitation Data'!$E$31,0,10*ROW('Sanitation Data'!E10)))</f>
        <v/>
      </c>
      <c r="CT16" s="290" t="str">
        <f ca="true">+IF(OFFSET('Sanitation Data'!$E$32,0,10*ROW('Sanitation Data'!E10))="","",OFFSET('Sanitation Data'!$E$32,0,10*ROW('Sanitation Data'!E10)))</f>
        <v>No</v>
      </c>
      <c r="CU16" s="290" t="str">
        <f ca="true">+IF(OFFSET('Sanitation Data'!$F$28,0,10*ROW('Sanitation Data'!F10))="","",OFFSET('Sanitation Data'!$F$28,0,10*ROW('Sanitation Data'!F10)))</f>
        <v/>
      </c>
      <c r="CV16" s="290" t="str">
        <f ca="true">+IF(OFFSET('Sanitation Data'!$F$29,0,10*ROW('Sanitation Data'!F10))="","",OFFSET('Sanitation Data'!$F$29,0,10*ROW('Sanitation Data'!F10)))</f>
        <v>No</v>
      </c>
      <c r="CW16" s="290" t="str">
        <f ca="true">+IF(OFFSET('Sanitation Data'!$F$30,0,10*ROW('Sanitation Data'!F10))="","",OFFSET('Sanitation Data'!$F$30,0,10*ROW('Sanitation Data'!F10)))</f>
        <v>No</v>
      </c>
      <c r="CX16" s="290" t="str">
        <f ca="true">+IF(OFFSET('Sanitation Data'!$F$31,0,10*ROW('Sanitation Data'!F10))="","",OFFSET('Sanitation Data'!$F$31,0,10*ROW('Sanitation Data'!F10)))</f>
        <v/>
      </c>
      <c r="CY16" s="290" t="str">
        <f ca="true">+IF(OFFSET('Sanitation Data'!$F$32,0,10*ROW('Sanitation Data'!F10))="","",OFFSET('Sanitation Data'!$F$32,0,10*ROW('Sanitation Data'!F10)))</f>
        <v>No</v>
      </c>
      <c r="CZ16" s="290" t="str">
        <f ca="true">+IF(OFFSET('Sanitation Data'!$G$28,0,10*ROW('Sanitation Data'!G10))="","",OFFSET('Sanitation Data'!$G$28,0,10*ROW('Sanitation Data'!G10)))</f>
        <v/>
      </c>
      <c r="DA16" s="290" t="str">
        <f ca="true">+IF(OFFSET('Sanitation Data'!$G$29,0,10*ROW('Sanitation Data'!G10))="","",OFFSET('Sanitation Data'!$G$29,0,10*ROW('Sanitation Data'!G10)))</f>
        <v/>
      </c>
      <c r="DB16" s="290" t="str">
        <f ca="true">+IF(OFFSET('Sanitation Data'!$G$30,0,10*ROW('Sanitation Data'!G10))="","",OFFSET('Sanitation Data'!$G$30,0,10*ROW('Sanitation Data'!G10)))</f>
        <v/>
      </c>
      <c r="DC16" s="290" t="str">
        <f ca="true">+IF(OFFSET('Sanitation Data'!$G$31,0,10*ROW('Sanitation Data'!G10))="","",OFFSET('Sanitation Data'!$G$31,0,10*ROW('Sanitation Data'!G10)))</f>
        <v/>
      </c>
      <c r="DD16" s="290" t="str">
        <f ca="true">+IF(OFFSET('Sanitation Data'!$G$32,0,10*ROW('Sanitation Data'!G10))="","",OFFSET('Sanitation Data'!$G$32,0,10*ROW('Sanitation Data'!G10)))</f>
        <v/>
      </c>
      <c r="DE16" s="290" t="str">
        <f ca="true">+IF(OFFSET('Sanitation Data'!$H$28,0,10*ROW('Sanitation Data'!H10))="","",OFFSET('Sanitation Data'!$H$28,0,10*ROW('Sanitation Data'!H10)))</f>
        <v/>
      </c>
      <c r="DF16" s="290" t="str">
        <f ca="true">+IF(OFFSET('Sanitation Data'!$H$29,0,10*ROW('Sanitation Data'!H10))="","",OFFSET('Sanitation Data'!$H$29,0,10*ROW('Sanitation Data'!H10)))</f>
        <v>No</v>
      </c>
      <c r="DG16" s="290" t="str">
        <f ca="true">+IF(OFFSET('Sanitation Data'!$H$30,0,10*ROW('Sanitation Data'!H10))="","",OFFSET('Sanitation Data'!$H$30,0,10*ROW('Sanitation Data'!H10)))</f>
        <v>No</v>
      </c>
      <c r="DH16" s="290" t="str">
        <f ca="true">+IF(OFFSET('Sanitation Data'!$H$31,0,10*ROW('Sanitation Data'!H10))="","",OFFSET('Sanitation Data'!$H$31,0,10*ROW('Sanitation Data'!H10)))</f>
        <v/>
      </c>
      <c r="DI16" s="290" t="str">
        <f ca="true">+IF(OFFSET('Sanitation Data'!$H$32,0,10*ROW('Sanitation Data'!H10))="","",OFFSET('Sanitation Data'!$H$32,0,10*ROW('Sanitation Data'!H10)))</f>
        <v>No</v>
      </c>
      <c r="DJ16" s="290" t="str">
        <f ca="true">+IF(OFFSET('Sanitation Data'!$I$28,0,10*ROW('Sanitation Data'!I10))="","",OFFSET('Sanitation Data'!$I$28,0,10*ROW('Sanitation Data'!I10)))</f>
        <v/>
      </c>
      <c r="DK16" s="290" t="str">
        <f ca="true">+IF(OFFSET('Sanitation Data'!$I$29,0,10*ROW('Sanitation Data'!I10))="","",OFFSET('Sanitation Data'!$I$29,0,10*ROW('Sanitation Data'!I10)))</f>
        <v/>
      </c>
      <c r="DL16" s="290" t="str">
        <f ca="true">+IF(OFFSET('Sanitation Data'!$I$30,0,10*ROW('Sanitation Data'!I10))="","",OFFSET('Sanitation Data'!$I$30,0,10*ROW('Sanitation Data'!I10)))</f>
        <v/>
      </c>
      <c r="DM16" s="290" t="str">
        <f ca="true">+IF(OFFSET('Sanitation Data'!$I$31,0,10*ROW('Sanitation Data'!I10))="","",OFFSET('Sanitation Data'!$I$31,0,10*ROW('Sanitation Data'!I10)))</f>
        <v/>
      </c>
      <c r="DN16" s="290" t="str">
        <f ca="true">+IF(OFFSET('Sanitation Data'!$I$32,0,10*ROW('Sanitation Data'!I10))="","",OFFSET('Sanitation Data'!$I$32,0,10*ROW('Sanitation Data'!I10)))</f>
        <v/>
      </c>
      <c r="DO16" s="290" t="str">
        <f ca="true">+IF(OFFSET('Hygiene Data'!$D$11,0,10*ROW('Hygiene Data'!D10))="","",OFFSET('Hygiene Data'!$D$11,0,10*ROW('Hygiene Data'!D10)))</f>
        <v/>
      </c>
      <c r="DP16" s="290" t="str">
        <f ca="true">+IF(OFFSET('Hygiene Data'!$D$12,0,10*ROW('Hygiene Data'!D10))="","",OFFSET('Hygiene Data'!$D$12,0,10*ROW('Hygiene Data'!D10)))</f>
        <v/>
      </c>
      <c r="DQ16" s="290" t="str">
        <f ca="true">+IF(OFFSET('Hygiene Data'!$D$13,0,10*ROW('Hygiene Data'!D10))="","",OFFSET('Hygiene Data'!$D$13,0,10*ROW('Hygiene Data'!D10)))</f>
        <v/>
      </c>
      <c r="DR16" s="290" t="str">
        <f ca="true">+IF(OFFSET('Hygiene Data'!$E$11,0,10*ROW('Hygiene Data'!E10))="","",OFFSET('Hygiene Data'!$E$11,0,10*ROW('Hygiene Data'!E10)))</f>
        <v/>
      </c>
      <c r="DS16" s="290" t="str">
        <f ca="true">+IF(OFFSET('Hygiene Data'!$E$12,0,10*ROW('Hygiene Data'!E10))="","",OFFSET('Hygiene Data'!$E$12,0,10*ROW('Hygiene Data'!E10)))</f>
        <v/>
      </c>
      <c r="DT16" s="290" t="str">
        <f ca="true">+IF(OFFSET('Hygiene Data'!$E$13,0,10*ROW('Hygiene Data'!E10))="","",OFFSET('Hygiene Data'!$E$13,0,10*ROW('Hygiene Data'!E10)))</f>
        <v/>
      </c>
      <c r="DU16" s="290" t="str">
        <f ca="true">+IF(OFFSET('Hygiene Data'!$F$11,0,10*ROW('Hygiene Data'!F10))="","",OFFSET('Hygiene Data'!$F$11,0,10*ROW('Hygiene Data'!F10)))</f>
        <v/>
      </c>
      <c r="DV16" s="290" t="str">
        <f ca="true">+IF(OFFSET('Hygiene Data'!$F$12,0,10*ROW('Hygiene Data'!F10))="","",OFFSET('Hygiene Data'!$F$12,0,10*ROW('Hygiene Data'!F10)))</f>
        <v/>
      </c>
      <c r="DW16" s="290" t="str">
        <f ca="true">+IF(OFFSET('Hygiene Data'!$F$13,0,10*ROW('Hygiene Data'!F10))="","",OFFSET('Hygiene Data'!$F$13,0,10*ROW('Hygiene Data'!F10)))</f>
        <v/>
      </c>
      <c r="DX16" s="290" t="str">
        <f ca="true">+IF(OFFSET('Hygiene Data'!$G$11,0,10*ROW('Hygiene Data'!G10))="","",OFFSET('Hygiene Data'!$G$11,0,10*ROW('Hygiene Data'!G10)))</f>
        <v/>
      </c>
      <c r="DY16" s="290" t="str">
        <f ca="true">+IF(OFFSET('Hygiene Data'!$G$12,0,10*ROW('Hygiene Data'!G10))="","",OFFSET('Hygiene Data'!$G$12,0,10*ROW('Hygiene Data'!G10)))</f>
        <v/>
      </c>
      <c r="DZ16" s="290" t="str">
        <f ca="true">+IF(OFFSET('Hygiene Data'!$G$13,0,10*ROW('Hygiene Data'!G10))="","",OFFSET('Hygiene Data'!$G$13,0,10*ROW('Hygiene Data'!G10)))</f>
        <v/>
      </c>
      <c r="EA16" s="290" t="str">
        <f ca="true">+IF(OFFSET('Hygiene Data'!$H$11,0,10*ROW('Hygiene Data'!H10))="","",OFFSET('Hygiene Data'!$H$11,0,10*ROW('Hygiene Data'!H10)))</f>
        <v/>
      </c>
      <c r="EB16" s="290" t="str">
        <f ca="true">+IF(OFFSET('Hygiene Data'!$H$12,0,10*ROW('Hygiene Data'!H10))="","",OFFSET('Hygiene Data'!$H$12,0,10*ROW('Hygiene Data'!H10)))</f>
        <v/>
      </c>
      <c r="EC16" s="290" t="str">
        <f ca="true">+IF(OFFSET('Hygiene Data'!$H$13,0,10*ROW('Hygiene Data'!H10))="","",OFFSET('Hygiene Data'!$H$13,0,10*ROW('Hygiene Data'!H10)))</f>
        <v/>
      </c>
      <c r="ED16" s="290" t="str">
        <f ca="true">+IF(OFFSET('Hygiene Data'!$I$11,0,10*ROW('Hygiene Data'!I10))="","",OFFSET('Hygiene Data'!$I$11,0,10*ROW('Hygiene Data'!I10)))</f>
        <v/>
      </c>
      <c r="EE16" s="290" t="str">
        <f ca="true">+IF(OFFSET('Hygiene Data'!$I$12,0,10*ROW('Hygiene Data'!I10))="","",OFFSET('Hygiene Data'!$I$12,0,10*ROW('Hygiene Data'!I10)))</f>
        <v/>
      </c>
      <c r="EF16" s="290"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CRI_2014_EMIS</v>
      </c>
      <c r="B17" s="36" t="str">
        <f ca="true">+IF(OFFSET('Water Data'!$C$2,0,10*ROW('Water Data'!F11))="","",OFFSET('Water Data'!$C$2,0,10*ROW('Water Data'!F11)))</f>
        <v>EMIS</v>
      </c>
      <c r="C17" s="346">
        <f t="shared" ca="true" si="0"/>
        <v>2014</v>
      </c>
      <c r="D17" s="96">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99.664628131781413</v>
      </c>
      <c r="E17" s="96">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87.729335174590659</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99.673439767779385</v>
      </c>
      <c r="H17" s="96">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82.692307692307708</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99.654128837008216</v>
      </c>
      <c r="K17" s="96">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93.731085170773895</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96.875</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99.603371343579568</v>
      </c>
      <c r="Q17" s="96">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86.130391670798218</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99.883585564610016</v>
      </c>
      <c r="T17" s="96">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93.364377182770667</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99.644900374827387</v>
      </c>
      <c r="W17" s="97">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96.804103373446438</v>
      </c>
      <c r="X17" s="97">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67.725389623199845</v>
      </c>
      <c r="Y17" s="97">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81.33754192148352</v>
      </c>
      <c r="Z17" s="97">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59.380548431643319</v>
      </c>
      <c r="AA17" s="97">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99.528301886792448</v>
      </c>
      <c r="AB17" s="97">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96.407837445573293</v>
      </c>
      <c r="AC17" s="97">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61.429608127721337</v>
      </c>
      <c r="AD17" s="97">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74.637155297532644</v>
      </c>
      <c r="AE17" s="97">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49.56458635703919</v>
      </c>
      <c r="AF17" s="97">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99.783830523130135</v>
      </c>
      <c r="AG17" s="97">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97.276264591439684</v>
      </c>
      <c r="AH17" s="97">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75.226977950713362</v>
      </c>
      <c r="AI17" s="97">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89.321227842628616</v>
      </c>
      <c r="AJ17" s="97">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71.076523994811936</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96.022727272727266</v>
      </c>
      <c r="AM17" s="97">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81.25</v>
      </c>
      <c r="AN17" s="97">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96.022727272727266</v>
      </c>
      <c r="AO17" s="97">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78.977272727272734</v>
      </c>
      <c r="AP17" s="97">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99.652949925632129</v>
      </c>
      <c r="AQ17" s="97">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96.975706494794238</v>
      </c>
      <c r="AR17" s="97">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65.171046108081313</v>
      </c>
      <c r="AS17" s="97">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78.507684680218148</v>
      </c>
      <c r="AT17" s="97">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55.478433316807141</v>
      </c>
      <c r="AU17" s="97">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99.534342258440049</v>
      </c>
      <c r="AV17" s="97">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96.158323632130376</v>
      </c>
      <c r="AW17" s="97">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76.949941792782312</v>
      </c>
      <c r="AX17" s="97">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91.618160651920846</v>
      </c>
      <c r="AY17" s="97">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73.690337601862637</v>
      </c>
      <c r="AZ17" s="98">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79.483132767804307</v>
      </c>
      <c r="BA17" s="98">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59.755375813769973</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72.64150943396227</v>
      </c>
      <c r="BD17" s="98">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51.523947750362844</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87.635105923043668</v>
      </c>
      <c r="BG17" s="98">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69.563337656722865</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95.454545454545453</v>
      </c>
      <c r="BJ17" s="98">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79.545454545454547</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76.574119980168561</v>
      </c>
      <c r="BM17" s="98">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55.974219137332668</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89.87194412107101</v>
      </c>
      <c r="BP17" s="98">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73.457508731082655</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90"/>
      <c r="BS17" s="290" t="str">
        <f ca="true">+IF(OFFSET('Water Data'!$D$27,0,10*ROW('Water Data'!D11))="","",OFFSET('Water Data'!$D$27,0,10*ROW('Water Data'!D11)))</f>
        <v>Yes</v>
      </c>
      <c r="BT17" s="290" t="str">
        <f ca="true">+IF(OFFSET('Water Data'!$D$28,0,10*ROW('Water Data'!D11))="","",OFFSET('Water Data'!$D$28,0,10*ROW('Water Data'!D11)))</f>
        <v>Yes</v>
      </c>
      <c r="BU17" s="290" t="str">
        <f ca="true">+IF(OFFSET('Water Data'!$D$29,0,10*ROW('Water Data'!D11))="","",OFFSET('Water Data'!$D$29,0,10*ROW('Water Data'!D11)))</f>
        <v/>
      </c>
      <c r="BV17" s="290" t="str">
        <f ca="true">+IF(OFFSET('Water Data'!$E$27,0,10*ROW('Water Data'!E11))="","",OFFSET('Water Data'!$E$27,0,10*ROW('Water Data'!E11)))</f>
        <v>Yes</v>
      </c>
      <c r="BW17" s="290" t="str">
        <f ca="true">+IF(OFFSET('Water Data'!$E$28,0,10*ROW('Water Data'!E11))="","",OFFSET('Water Data'!$E$28,0,10*ROW('Water Data'!E11)))</f>
        <v>Yes</v>
      </c>
      <c r="BX17" s="290" t="str">
        <f ca="true">+IF(OFFSET('Water Data'!$E$29,0,10*ROW('Water Data'!E11))="","",OFFSET('Water Data'!$E$29,0,10*ROW('Water Data'!E11)))</f>
        <v/>
      </c>
      <c r="BY17" s="290" t="str">
        <f ca="true">+IF(OFFSET('Water Data'!$F$27,0,10*ROW('Water Data'!F11))="","",OFFSET('Water Data'!$F$27,0,10*ROW('Water Data'!F11)))</f>
        <v>Yes</v>
      </c>
      <c r="BZ17" s="290" t="str">
        <f ca="true">+IF(OFFSET('Water Data'!$F$28,0,10*ROW('Water Data'!F11))="","",OFFSET('Water Data'!$F$28,0,10*ROW('Water Data'!F11)))</f>
        <v>Yes</v>
      </c>
      <c r="CA17" s="290" t="str">
        <f ca="true">+IF(OFFSET('Water Data'!$F$29,0,10*ROW('Water Data'!F11))="","",OFFSET('Water Data'!$F$29,0,10*ROW('Water Data'!F11)))</f>
        <v/>
      </c>
      <c r="CB17" s="290" t="str">
        <f ca="true">+IF(OFFSET('Water Data'!$G$27,0,10*ROW('Water Data'!G11))="","",OFFSET('Water Data'!$G$27,0,10*ROW('Water Data'!G11)))</f>
        <v/>
      </c>
      <c r="CC17" s="290" t="str">
        <f ca="true">+IF(OFFSET('Water Data'!$G$28,0,10*ROW('Water Data'!G11))="","",OFFSET('Water Data'!$G$28,0,10*ROW('Water Data'!G11)))</f>
        <v>Yes</v>
      </c>
      <c r="CD17" s="290" t="str">
        <f ca="true">+IF(OFFSET('Water Data'!$G$29,0,10*ROW('Water Data'!G11))="","",OFFSET('Water Data'!$G$29,0,10*ROW('Water Data'!G11)))</f>
        <v/>
      </c>
      <c r="CE17" s="290" t="str">
        <f ca="true">+IF(OFFSET('Water Data'!$H$27,0,10*ROW('Water Data'!H11))="","",OFFSET('Water Data'!$H$27,0,10*ROW('Water Data'!H11)))</f>
        <v>Yes</v>
      </c>
      <c r="CF17" s="290" t="str">
        <f ca="true">+IF(OFFSET('Water Data'!$H$28,0,10*ROW('Water Data'!H11))="","",OFFSET('Water Data'!$H$28,0,10*ROW('Water Data'!H11)))</f>
        <v>Yes</v>
      </c>
      <c r="CG17" s="290" t="str">
        <f ca="true">+IF(OFFSET('Water Data'!$H$29,0,10*ROW('Water Data'!H11))="","",OFFSET('Water Data'!$H$29,0,10*ROW('Water Data'!H11)))</f>
        <v/>
      </c>
      <c r="CH17" s="290" t="str">
        <f ca="true">+IF(OFFSET('Water Data'!$I$27,0,10*ROW('Water Data'!I11))="","",OFFSET('Water Data'!$I$27,0,10*ROW('Water Data'!I11)))</f>
        <v>Yes</v>
      </c>
      <c r="CI17" s="290" t="str">
        <f ca="true">+IF(OFFSET('Water Data'!$I$28,0,10*ROW('Water Data'!I11))="","",OFFSET('Water Data'!$I$28,0,10*ROW('Water Data'!I11)))</f>
        <v>Yes</v>
      </c>
      <c r="CJ17" s="290" t="str">
        <f ca="true">+IF(OFFSET('Water Data'!$I$29,0,10*ROW('Water Data'!I11))="","",OFFSET('Water Data'!$I$29,0,10*ROW('Water Data'!I11)))</f>
        <v/>
      </c>
      <c r="CK17" s="290" t="str">
        <f ca="true">+IF(OFFSET('Sanitation Data'!$D$28,0,10*ROW('Sanitation Data'!D11))="","",OFFSET('Sanitation Data'!$D$28,0,10*ROW('Sanitation Data'!D11)))</f>
        <v>Yes</v>
      </c>
      <c r="CL17" s="290" t="str">
        <f ca="true">+IF(OFFSET('Sanitation Data'!$D$29,0,10*ROW('Sanitation Data'!D11))="","",OFFSET('Sanitation Data'!$D$29,0,10*ROW('Sanitation Data'!D11)))</f>
        <v>Yes</v>
      </c>
      <c r="CM17" s="290" t="str">
        <f ca="true">+IF(OFFSET('Sanitation Data'!$D$30,0,10*ROW('Sanitation Data'!D11))="","",OFFSET('Sanitation Data'!$D$30,0,10*ROW('Sanitation Data'!D11)))</f>
        <v>Yes</v>
      </c>
      <c r="CN17" s="290" t="str">
        <f ca="true">+IF(OFFSET('Sanitation Data'!$D$31,0,10*ROW('Sanitation Data'!D11))="","",OFFSET('Sanitation Data'!$D$31,0,10*ROW('Sanitation Data'!D11)))</f>
        <v>Yes</v>
      </c>
      <c r="CO17" s="290" t="str">
        <f ca="true">+IF(OFFSET('Sanitation Data'!$D$32,0,10*ROW('Sanitation Data'!D11))="","",OFFSET('Sanitation Data'!$D$32,0,10*ROW('Sanitation Data'!D11)))</f>
        <v>Yes</v>
      </c>
      <c r="CP17" s="290" t="str">
        <f ca="true">+IF(OFFSET('Sanitation Data'!$E$28,0,10*ROW('Sanitation Data'!E11))="","",OFFSET('Sanitation Data'!$E$28,0,10*ROW('Sanitation Data'!E11)))</f>
        <v>Yes</v>
      </c>
      <c r="CQ17" s="290" t="str">
        <f ca="true">+IF(OFFSET('Sanitation Data'!$E$29,0,10*ROW('Sanitation Data'!E11))="","",OFFSET('Sanitation Data'!$E$29,0,10*ROW('Sanitation Data'!E11)))</f>
        <v>Yes</v>
      </c>
      <c r="CR17" s="290" t="str">
        <f ca="true">+IF(OFFSET('Sanitation Data'!$E$30,0,10*ROW('Sanitation Data'!E11))="","",OFFSET('Sanitation Data'!$E$30,0,10*ROW('Sanitation Data'!E11)))</f>
        <v>Yes</v>
      </c>
      <c r="CS17" s="290" t="str">
        <f ca="true">+IF(OFFSET('Sanitation Data'!$E$31,0,10*ROW('Sanitation Data'!E11))="","",OFFSET('Sanitation Data'!$E$31,0,10*ROW('Sanitation Data'!E11)))</f>
        <v>Yes</v>
      </c>
      <c r="CT17" s="290" t="str">
        <f ca="true">+IF(OFFSET('Sanitation Data'!$E$32,0,10*ROW('Sanitation Data'!E11))="","",OFFSET('Sanitation Data'!$E$32,0,10*ROW('Sanitation Data'!E11)))</f>
        <v>Yes</v>
      </c>
      <c r="CU17" s="290" t="str">
        <f ca="true">+IF(OFFSET('Sanitation Data'!$F$28,0,10*ROW('Sanitation Data'!F11))="","",OFFSET('Sanitation Data'!$F$28,0,10*ROW('Sanitation Data'!F11)))</f>
        <v>Yes</v>
      </c>
      <c r="CV17" s="290" t="str">
        <f ca="true">+IF(OFFSET('Sanitation Data'!$F$29,0,10*ROW('Sanitation Data'!F11))="","",OFFSET('Sanitation Data'!$F$29,0,10*ROW('Sanitation Data'!F11)))</f>
        <v>Yes</v>
      </c>
      <c r="CW17" s="290" t="str">
        <f ca="true">+IF(OFFSET('Sanitation Data'!$F$30,0,10*ROW('Sanitation Data'!F11))="","",OFFSET('Sanitation Data'!$F$30,0,10*ROW('Sanitation Data'!F11)))</f>
        <v>Yes</v>
      </c>
      <c r="CX17" s="290" t="str">
        <f ca="true">+IF(OFFSET('Sanitation Data'!$F$31,0,10*ROW('Sanitation Data'!F11))="","",OFFSET('Sanitation Data'!$F$31,0,10*ROW('Sanitation Data'!F11)))</f>
        <v>Yes</v>
      </c>
      <c r="CY17" s="290" t="str">
        <f ca="true">+IF(OFFSET('Sanitation Data'!$F$32,0,10*ROW('Sanitation Data'!F11))="","",OFFSET('Sanitation Data'!$F$32,0,10*ROW('Sanitation Data'!F11)))</f>
        <v>Yes</v>
      </c>
      <c r="CZ17" s="290" t="str">
        <f ca="true">+IF(OFFSET('Sanitation Data'!$G$28,0,10*ROW('Sanitation Data'!G11))="","",OFFSET('Sanitation Data'!$G$28,0,10*ROW('Sanitation Data'!G11)))</f>
        <v/>
      </c>
      <c r="DA17" s="290" t="str">
        <f ca="true">+IF(OFFSET('Sanitation Data'!$G$29,0,10*ROW('Sanitation Data'!G11))="","",OFFSET('Sanitation Data'!$G$29,0,10*ROW('Sanitation Data'!G11)))</f>
        <v>Yes</v>
      </c>
      <c r="DB17" s="290" t="str">
        <f ca="true">+IF(OFFSET('Sanitation Data'!$G$30,0,10*ROW('Sanitation Data'!G11))="","",OFFSET('Sanitation Data'!$G$30,0,10*ROW('Sanitation Data'!G11)))</f>
        <v>Yes</v>
      </c>
      <c r="DC17" s="290" t="str">
        <f ca="true">+IF(OFFSET('Sanitation Data'!$G$31,0,10*ROW('Sanitation Data'!G11))="","",OFFSET('Sanitation Data'!$G$31,0,10*ROW('Sanitation Data'!G11)))</f>
        <v>Yes</v>
      </c>
      <c r="DD17" s="290" t="str">
        <f ca="true">+IF(OFFSET('Sanitation Data'!$G$32,0,10*ROW('Sanitation Data'!G11))="","",OFFSET('Sanitation Data'!$G$32,0,10*ROW('Sanitation Data'!G11)))</f>
        <v>Yes</v>
      </c>
      <c r="DE17" s="290" t="str">
        <f ca="true">+IF(OFFSET('Sanitation Data'!$H$28,0,10*ROW('Sanitation Data'!H11))="","",OFFSET('Sanitation Data'!$H$28,0,10*ROW('Sanitation Data'!H11)))</f>
        <v>Yes</v>
      </c>
      <c r="DF17" s="290" t="str">
        <f ca="true">+IF(OFFSET('Sanitation Data'!$H$29,0,10*ROW('Sanitation Data'!H11))="","",OFFSET('Sanitation Data'!$H$29,0,10*ROW('Sanitation Data'!H11)))</f>
        <v>Yes</v>
      </c>
      <c r="DG17" s="290" t="str">
        <f ca="true">+IF(OFFSET('Sanitation Data'!$H$30,0,10*ROW('Sanitation Data'!H11))="","",OFFSET('Sanitation Data'!$H$30,0,10*ROW('Sanitation Data'!H11)))</f>
        <v>Yes</v>
      </c>
      <c r="DH17" s="290" t="str">
        <f ca="true">+IF(OFFSET('Sanitation Data'!$H$31,0,10*ROW('Sanitation Data'!H11))="","",OFFSET('Sanitation Data'!$H$31,0,10*ROW('Sanitation Data'!H11)))</f>
        <v>Yes</v>
      </c>
      <c r="DI17" s="290" t="str">
        <f ca="true">+IF(OFFSET('Sanitation Data'!$H$32,0,10*ROW('Sanitation Data'!H11))="","",OFFSET('Sanitation Data'!$H$32,0,10*ROW('Sanitation Data'!H11)))</f>
        <v>Yes</v>
      </c>
      <c r="DJ17" s="290" t="str">
        <f ca="true">+IF(OFFSET('Sanitation Data'!$I$28,0,10*ROW('Sanitation Data'!I11))="","",OFFSET('Sanitation Data'!$I$28,0,10*ROW('Sanitation Data'!I11)))</f>
        <v>Yes</v>
      </c>
      <c r="DK17" s="290" t="str">
        <f ca="true">+IF(OFFSET('Sanitation Data'!$I$29,0,10*ROW('Sanitation Data'!I11))="","",OFFSET('Sanitation Data'!$I$29,0,10*ROW('Sanitation Data'!I11)))</f>
        <v>Yes</v>
      </c>
      <c r="DL17" s="290" t="str">
        <f ca="true">+IF(OFFSET('Sanitation Data'!$I$30,0,10*ROW('Sanitation Data'!I11))="","",OFFSET('Sanitation Data'!$I$30,0,10*ROW('Sanitation Data'!I11)))</f>
        <v>Yes</v>
      </c>
      <c r="DM17" s="290" t="str">
        <f ca="true">+IF(OFFSET('Sanitation Data'!$I$31,0,10*ROW('Sanitation Data'!I11))="","",OFFSET('Sanitation Data'!$I$31,0,10*ROW('Sanitation Data'!I11)))</f>
        <v>Yes</v>
      </c>
      <c r="DN17" s="290" t="str">
        <f ca="true">+IF(OFFSET('Sanitation Data'!$I$32,0,10*ROW('Sanitation Data'!I11))="","",OFFSET('Sanitation Data'!$I$32,0,10*ROW('Sanitation Data'!I11)))</f>
        <v>Yes</v>
      </c>
      <c r="DO17" s="290" t="str">
        <f ca="true">+IF(OFFSET('Hygiene Data'!$D$11,0,10*ROW('Hygiene Data'!D11))="","",OFFSET('Hygiene Data'!$D$11,0,10*ROW('Hygiene Data'!D11)))</f>
        <v>Yes</v>
      </c>
      <c r="DP17" s="290" t="str">
        <f ca="true">+IF(OFFSET('Hygiene Data'!$D$12,0,10*ROW('Hygiene Data'!D11))="","",OFFSET('Hygiene Data'!$D$12,0,10*ROW('Hygiene Data'!D11)))</f>
        <v>Yes</v>
      </c>
      <c r="DQ17" s="290" t="str">
        <f ca="true">+IF(OFFSET('Hygiene Data'!$D$13,0,10*ROW('Hygiene Data'!D11))="","",OFFSET('Hygiene Data'!$D$13,0,10*ROW('Hygiene Data'!D11)))</f>
        <v/>
      </c>
      <c r="DR17" s="290" t="str">
        <f ca="true">+IF(OFFSET('Hygiene Data'!$E$11,0,10*ROW('Hygiene Data'!E11))="","",OFFSET('Hygiene Data'!$E$11,0,10*ROW('Hygiene Data'!E11)))</f>
        <v>Yes</v>
      </c>
      <c r="DS17" s="290" t="str">
        <f ca="true">+IF(OFFSET('Hygiene Data'!$E$12,0,10*ROW('Hygiene Data'!E11))="","",OFFSET('Hygiene Data'!$E$12,0,10*ROW('Hygiene Data'!E11)))</f>
        <v>Yes</v>
      </c>
      <c r="DT17" s="290" t="str">
        <f ca="true">+IF(OFFSET('Hygiene Data'!$E$13,0,10*ROW('Hygiene Data'!E11))="","",OFFSET('Hygiene Data'!$E$13,0,10*ROW('Hygiene Data'!E11)))</f>
        <v/>
      </c>
      <c r="DU17" s="290" t="str">
        <f ca="true">+IF(OFFSET('Hygiene Data'!$F$11,0,10*ROW('Hygiene Data'!F11))="","",OFFSET('Hygiene Data'!$F$11,0,10*ROW('Hygiene Data'!F11)))</f>
        <v>Yes</v>
      </c>
      <c r="DV17" s="290" t="str">
        <f ca="true">+IF(OFFSET('Hygiene Data'!$F$12,0,10*ROW('Hygiene Data'!F11))="","",OFFSET('Hygiene Data'!$F$12,0,10*ROW('Hygiene Data'!F11)))</f>
        <v>Yes</v>
      </c>
      <c r="DW17" s="290" t="str">
        <f ca="true">+IF(OFFSET('Hygiene Data'!$F$13,0,10*ROW('Hygiene Data'!F11))="","",OFFSET('Hygiene Data'!$F$13,0,10*ROW('Hygiene Data'!F11)))</f>
        <v/>
      </c>
      <c r="DX17" s="290" t="str">
        <f ca="true">+IF(OFFSET('Hygiene Data'!$G$11,0,10*ROW('Hygiene Data'!G11))="","",OFFSET('Hygiene Data'!$G$11,0,10*ROW('Hygiene Data'!G11)))</f>
        <v>Yes</v>
      </c>
      <c r="DY17" s="290" t="str">
        <f ca="true">+IF(OFFSET('Hygiene Data'!$G$12,0,10*ROW('Hygiene Data'!G11))="","",OFFSET('Hygiene Data'!$G$12,0,10*ROW('Hygiene Data'!G11)))</f>
        <v>Yes</v>
      </c>
      <c r="DZ17" s="290" t="str">
        <f ca="true">+IF(OFFSET('Hygiene Data'!$G$13,0,10*ROW('Hygiene Data'!G11))="","",OFFSET('Hygiene Data'!$G$13,0,10*ROW('Hygiene Data'!G11)))</f>
        <v/>
      </c>
      <c r="EA17" s="290" t="str">
        <f ca="true">+IF(OFFSET('Hygiene Data'!$H$11,0,10*ROW('Hygiene Data'!H11))="","",OFFSET('Hygiene Data'!$H$11,0,10*ROW('Hygiene Data'!H11)))</f>
        <v>Yes</v>
      </c>
      <c r="EB17" s="290" t="str">
        <f ca="true">+IF(OFFSET('Hygiene Data'!$H$12,0,10*ROW('Hygiene Data'!H11))="","",OFFSET('Hygiene Data'!$H$12,0,10*ROW('Hygiene Data'!H11)))</f>
        <v>Yes</v>
      </c>
      <c r="EC17" s="290" t="str">
        <f ca="true">+IF(OFFSET('Hygiene Data'!$H$13,0,10*ROW('Hygiene Data'!H11))="","",OFFSET('Hygiene Data'!$H$13,0,10*ROW('Hygiene Data'!H11)))</f>
        <v/>
      </c>
      <c r="ED17" s="290" t="str">
        <f ca="true">+IF(OFFSET('Hygiene Data'!$I$11,0,10*ROW('Hygiene Data'!I11))="","",OFFSET('Hygiene Data'!$I$11,0,10*ROW('Hygiene Data'!I11)))</f>
        <v>Yes</v>
      </c>
      <c r="EE17" s="290" t="str">
        <f ca="true">+IF(OFFSET('Hygiene Data'!$I$12,0,10*ROW('Hygiene Data'!I11))="","",OFFSET('Hygiene Data'!$I$12,0,10*ROW('Hygiene Data'!I11)))</f>
        <v>Yes</v>
      </c>
      <c r="EF17" s="290"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CRI_2015_EMIS</v>
      </c>
      <c r="B18" s="36" t="str">
        <f ca="true">+IF(OFFSET('Water Data'!$C$2,0,10*ROW('Water Data'!F12))="","",OFFSET('Water Data'!$C$2,0,10*ROW('Water Data'!F12)))</f>
        <v>EMIS</v>
      </c>
      <c r="C18" s="346">
        <f t="shared" ca="true" si="0"/>
        <v>2015</v>
      </c>
      <c r="D18" s="96">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99.763686490744391</v>
      </c>
      <c r="E18" s="96">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87.928318235525808</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99.710459645313065</v>
      </c>
      <c r="H18" s="96">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82.808541440463273</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99.827213822894166</v>
      </c>
      <c r="K18" s="96">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94.038876889848808</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99.122807017543863</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99.777227722772281</v>
      </c>
      <c r="Q18" s="96">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86.138613861386119</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99.653979238754332</v>
      </c>
      <c r="T18" s="96">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94.059976931949251</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99.90153603781016</v>
      </c>
      <c r="W18" s="97">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96.947617172115017</v>
      </c>
      <c r="X18" s="97">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83.497439936983056</v>
      </c>
      <c r="Y18" s="97">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80.523828278849948</v>
      </c>
      <c r="Z18" s="97">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72.331626624655371</v>
      </c>
      <c r="AA18" s="97">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99.927614911328263</v>
      </c>
      <c r="AB18" s="97">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96.56170828809266</v>
      </c>
      <c r="AC18" s="97">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79.189287006876583</v>
      </c>
      <c r="AD18" s="97">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73.796597900832424</v>
      </c>
      <c r="AE18" s="97">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63.517915309446252</v>
      </c>
      <c r="AF18" s="97">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99.870410367170621</v>
      </c>
      <c r="AG18" s="97">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97.408207343412528</v>
      </c>
      <c r="AH18" s="97">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88.639308855291574</v>
      </c>
      <c r="AI18" s="97">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88.552915766738664</v>
      </c>
      <c r="AJ18" s="97">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82.850971922246217</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97.076023391812868</v>
      </c>
      <c r="AM18" s="97">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93.567251461988292</v>
      </c>
      <c r="AN18" s="97">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94.152046783625735</v>
      </c>
      <c r="AO18" s="97">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91.228070175438589</v>
      </c>
      <c r="AP18" s="97">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99.900990099009903</v>
      </c>
      <c r="AQ18" s="97">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96.745049504950501</v>
      </c>
      <c r="AR18" s="97">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81.485148514851474</v>
      </c>
      <c r="AS18" s="97">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77.376237623762378</v>
      </c>
      <c r="AT18" s="97">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68.316831683168317</v>
      </c>
      <c r="AU18" s="97">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99.884659746251444</v>
      </c>
      <c r="AV18" s="97">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97.866205305651661</v>
      </c>
      <c r="AW18" s="97">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90.888119953863907</v>
      </c>
      <c r="AX18" s="97">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92.502883506343707</v>
      </c>
      <c r="AY18" s="97">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87.312572087658594</v>
      </c>
      <c r="AZ18" s="98">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79.99212288302482</v>
      </c>
      <c r="BA18" s="98">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74.891689641591171</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74.629026420557352</v>
      </c>
      <c r="BD18" s="98">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68.548678972131739</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86.393088552915771</v>
      </c>
      <c r="BG18" s="98">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82.462203023758093</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88.304093567251456</v>
      </c>
      <c r="BJ18" s="98">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87.134502923976612</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77.252475247524757</v>
      </c>
      <c r="BM18" s="98">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71.806930693069305</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91.118800461361019</v>
      </c>
      <c r="BP18" s="98">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86.851211072664356</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90"/>
      <c r="BS18" s="290" t="str">
        <f ca="true">+IF(OFFSET('Water Data'!$D$27,0,10*ROW('Water Data'!D12))="","",OFFSET('Water Data'!$D$27,0,10*ROW('Water Data'!D12)))</f>
        <v>Yes</v>
      </c>
      <c r="BT18" s="290" t="str">
        <f ca="true">+IF(OFFSET('Water Data'!$D$28,0,10*ROW('Water Data'!D12))="","",OFFSET('Water Data'!$D$28,0,10*ROW('Water Data'!D12)))</f>
        <v>Yes</v>
      </c>
      <c r="BU18" s="290" t="str">
        <f ca="true">+IF(OFFSET('Water Data'!$D$29,0,10*ROW('Water Data'!D12))="","",OFFSET('Water Data'!$D$29,0,10*ROW('Water Data'!D12)))</f>
        <v/>
      </c>
      <c r="BV18" s="290" t="str">
        <f ca="true">+IF(OFFSET('Water Data'!$E$27,0,10*ROW('Water Data'!E12))="","",OFFSET('Water Data'!$E$27,0,10*ROW('Water Data'!E12)))</f>
        <v>Yes</v>
      </c>
      <c r="BW18" s="290" t="str">
        <f ca="true">+IF(OFFSET('Water Data'!$E$28,0,10*ROW('Water Data'!E12))="","",OFFSET('Water Data'!$E$28,0,10*ROW('Water Data'!E12)))</f>
        <v>Yes</v>
      </c>
      <c r="BX18" s="290" t="str">
        <f ca="true">+IF(OFFSET('Water Data'!$E$29,0,10*ROW('Water Data'!E12))="","",OFFSET('Water Data'!$E$29,0,10*ROW('Water Data'!E12)))</f>
        <v/>
      </c>
      <c r="BY18" s="290" t="str">
        <f ca="true">+IF(OFFSET('Water Data'!$F$27,0,10*ROW('Water Data'!F12))="","",OFFSET('Water Data'!$F$27,0,10*ROW('Water Data'!F12)))</f>
        <v>Yes</v>
      </c>
      <c r="BZ18" s="290" t="str">
        <f ca="true">+IF(OFFSET('Water Data'!$F$28,0,10*ROW('Water Data'!F12))="","",OFFSET('Water Data'!$F$28,0,10*ROW('Water Data'!F12)))</f>
        <v>Yes</v>
      </c>
      <c r="CA18" s="290" t="str">
        <f ca="true">+IF(OFFSET('Water Data'!$F$29,0,10*ROW('Water Data'!F12))="","",OFFSET('Water Data'!$F$29,0,10*ROW('Water Data'!F12)))</f>
        <v/>
      </c>
      <c r="CB18" s="290" t="str">
        <f ca="true">+IF(OFFSET('Water Data'!$G$27,0,10*ROW('Water Data'!G12))="","",OFFSET('Water Data'!$G$27,0,10*ROW('Water Data'!G12)))</f>
        <v/>
      </c>
      <c r="CC18" s="290" t="str">
        <f ca="true">+IF(OFFSET('Water Data'!$G$28,0,10*ROW('Water Data'!G12))="","",OFFSET('Water Data'!$G$28,0,10*ROW('Water Data'!G12)))</f>
        <v>Yes</v>
      </c>
      <c r="CD18" s="290" t="str">
        <f ca="true">+IF(OFFSET('Water Data'!$G$29,0,10*ROW('Water Data'!G12))="","",OFFSET('Water Data'!$G$29,0,10*ROW('Water Data'!G12)))</f>
        <v/>
      </c>
      <c r="CE18" s="290" t="str">
        <f ca="true">+IF(OFFSET('Water Data'!$H$27,0,10*ROW('Water Data'!H12))="","",OFFSET('Water Data'!$H$27,0,10*ROW('Water Data'!H12)))</f>
        <v>Yes</v>
      </c>
      <c r="CF18" s="290" t="str">
        <f ca="true">+IF(OFFSET('Water Data'!$H$28,0,10*ROW('Water Data'!H12))="","",OFFSET('Water Data'!$H$28,0,10*ROW('Water Data'!H12)))</f>
        <v>Yes</v>
      </c>
      <c r="CG18" s="290" t="str">
        <f ca="true">+IF(OFFSET('Water Data'!$H$29,0,10*ROW('Water Data'!H12))="","",OFFSET('Water Data'!$H$29,0,10*ROW('Water Data'!H12)))</f>
        <v/>
      </c>
      <c r="CH18" s="290" t="str">
        <f ca="true">+IF(OFFSET('Water Data'!$I$27,0,10*ROW('Water Data'!I12))="","",OFFSET('Water Data'!$I$27,0,10*ROW('Water Data'!I12)))</f>
        <v>Yes</v>
      </c>
      <c r="CI18" s="290" t="str">
        <f ca="true">+IF(OFFSET('Water Data'!$I$28,0,10*ROW('Water Data'!I12))="","",OFFSET('Water Data'!$I$28,0,10*ROW('Water Data'!I12)))</f>
        <v>Yes</v>
      </c>
      <c r="CJ18" s="290" t="str">
        <f ca="true">+IF(OFFSET('Water Data'!$I$29,0,10*ROW('Water Data'!I12))="","",OFFSET('Water Data'!$I$29,0,10*ROW('Water Data'!I12)))</f>
        <v/>
      </c>
      <c r="CK18" s="290" t="str">
        <f ca="true">+IF(OFFSET('Sanitation Data'!$D$28,0,10*ROW('Sanitation Data'!D12))="","",OFFSET('Sanitation Data'!$D$28,0,10*ROW('Sanitation Data'!D12)))</f>
        <v>Yes</v>
      </c>
      <c r="CL18" s="290" t="str">
        <f ca="true">+IF(OFFSET('Sanitation Data'!$D$29,0,10*ROW('Sanitation Data'!D12))="","",OFFSET('Sanitation Data'!$D$29,0,10*ROW('Sanitation Data'!D12)))</f>
        <v>Yes</v>
      </c>
      <c r="CM18" s="290" t="str">
        <f ca="true">+IF(OFFSET('Sanitation Data'!$D$30,0,10*ROW('Sanitation Data'!D12))="","",OFFSET('Sanitation Data'!$D$30,0,10*ROW('Sanitation Data'!D12)))</f>
        <v>Yes</v>
      </c>
      <c r="CN18" s="290" t="str">
        <f ca="true">+IF(OFFSET('Sanitation Data'!$D$31,0,10*ROW('Sanitation Data'!D12))="","",OFFSET('Sanitation Data'!$D$31,0,10*ROW('Sanitation Data'!D12)))</f>
        <v>Yes</v>
      </c>
      <c r="CO18" s="290" t="str">
        <f ca="true">+IF(OFFSET('Sanitation Data'!$D$32,0,10*ROW('Sanitation Data'!D12))="","",OFFSET('Sanitation Data'!$D$32,0,10*ROW('Sanitation Data'!D12)))</f>
        <v>Yes</v>
      </c>
      <c r="CP18" s="290" t="str">
        <f ca="true">+IF(OFFSET('Sanitation Data'!$E$28,0,10*ROW('Sanitation Data'!E12))="","",OFFSET('Sanitation Data'!$E$28,0,10*ROW('Sanitation Data'!E12)))</f>
        <v>Yes</v>
      </c>
      <c r="CQ18" s="290" t="str">
        <f ca="true">+IF(OFFSET('Sanitation Data'!$E$29,0,10*ROW('Sanitation Data'!E12))="","",OFFSET('Sanitation Data'!$E$29,0,10*ROW('Sanitation Data'!E12)))</f>
        <v>Yes</v>
      </c>
      <c r="CR18" s="290" t="str">
        <f ca="true">+IF(OFFSET('Sanitation Data'!$E$30,0,10*ROW('Sanitation Data'!E12))="","",OFFSET('Sanitation Data'!$E$30,0,10*ROW('Sanitation Data'!E12)))</f>
        <v>Yes</v>
      </c>
      <c r="CS18" s="290" t="str">
        <f ca="true">+IF(OFFSET('Sanitation Data'!$E$31,0,10*ROW('Sanitation Data'!E12))="","",OFFSET('Sanitation Data'!$E$31,0,10*ROW('Sanitation Data'!E12)))</f>
        <v>Yes</v>
      </c>
      <c r="CT18" s="290" t="str">
        <f ca="true">+IF(OFFSET('Sanitation Data'!$E$32,0,10*ROW('Sanitation Data'!E12))="","",OFFSET('Sanitation Data'!$E$32,0,10*ROW('Sanitation Data'!E12)))</f>
        <v>Yes</v>
      </c>
      <c r="CU18" s="290" t="str">
        <f ca="true">+IF(OFFSET('Sanitation Data'!$F$28,0,10*ROW('Sanitation Data'!F12))="","",OFFSET('Sanitation Data'!$F$28,0,10*ROW('Sanitation Data'!F12)))</f>
        <v>Yes</v>
      </c>
      <c r="CV18" s="290" t="str">
        <f ca="true">+IF(OFFSET('Sanitation Data'!$F$29,0,10*ROW('Sanitation Data'!F12))="","",OFFSET('Sanitation Data'!$F$29,0,10*ROW('Sanitation Data'!F12)))</f>
        <v>Yes</v>
      </c>
      <c r="CW18" s="290" t="str">
        <f ca="true">+IF(OFFSET('Sanitation Data'!$F$30,0,10*ROW('Sanitation Data'!F12))="","",OFFSET('Sanitation Data'!$F$30,0,10*ROW('Sanitation Data'!F12)))</f>
        <v>Yes</v>
      </c>
      <c r="CX18" s="290" t="str">
        <f ca="true">+IF(OFFSET('Sanitation Data'!$F$31,0,10*ROW('Sanitation Data'!F12))="","",OFFSET('Sanitation Data'!$F$31,0,10*ROW('Sanitation Data'!F12)))</f>
        <v>Yes</v>
      </c>
      <c r="CY18" s="290" t="str">
        <f ca="true">+IF(OFFSET('Sanitation Data'!$F$32,0,10*ROW('Sanitation Data'!F12))="","",OFFSET('Sanitation Data'!$F$32,0,10*ROW('Sanitation Data'!F12)))</f>
        <v>Yes</v>
      </c>
      <c r="CZ18" s="290" t="str">
        <f ca="true">+IF(OFFSET('Sanitation Data'!$G$28,0,10*ROW('Sanitation Data'!G12))="","",OFFSET('Sanitation Data'!$G$28,0,10*ROW('Sanitation Data'!G12)))</f>
        <v/>
      </c>
      <c r="DA18" s="290" t="str">
        <f ca="true">+IF(OFFSET('Sanitation Data'!$G$29,0,10*ROW('Sanitation Data'!G12))="","",OFFSET('Sanitation Data'!$G$29,0,10*ROW('Sanitation Data'!G12)))</f>
        <v>Yes</v>
      </c>
      <c r="DB18" s="290" t="str">
        <f ca="true">+IF(OFFSET('Sanitation Data'!$G$30,0,10*ROW('Sanitation Data'!G12))="","",OFFSET('Sanitation Data'!$G$30,0,10*ROW('Sanitation Data'!G12)))</f>
        <v>Yes</v>
      </c>
      <c r="DC18" s="290" t="str">
        <f ca="true">+IF(OFFSET('Sanitation Data'!$G$31,0,10*ROW('Sanitation Data'!G12))="","",OFFSET('Sanitation Data'!$G$31,0,10*ROW('Sanitation Data'!G12)))</f>
        <v>Yes</v>
      </c>
      <c r="DD18" s="290" t="str">
        <f ca="true">+IF(OFFSET('Sanitation Data'!$G$32,0,10*ROW('Sanitation Data'!G12))="","",OFFSET('Sanitation Data'!$G$32,0,10*ROW('Sanitation Data'!G12)))</f>
        <v>Yes</v>
      </c>
      <c r="DE18" s="290" t="str">
        <f ca="true">+IF(OFFSET('Sanitation Data'!$H$28,0,10*ROW('Sanitation Data'!H12))="","",OFFSET('Sanitation Data'!$H$28,0,10*ROW('Sanitation Data'!H12)))</f>
        <v>Yes</v>
      </c>
      <c r="DF18" s="290" t="str">
        <f ca="true">+IF(OFFSET('Sanitation Data'!$H$29,0,10*ROW('Sanitation Data'!H12))="","",OFFSET('Sanitation Data'!$H$29,0,10*ROW('Sanitation Data'!H12)))</f>
        <v>Yes</v>
      </c>
      <c r="DG18" s="290" t="str">
        <f ca="true">+IF(OFFSET('Sanitation Data'!$H$30,0,10*ROW('Sanitation Data'!H12))="","",OFFSET('Sanitation Data'!$H$30,0,10*ROW('Sanitation Data'!H12)))</f>
        <v>Yes</v>
      </c>
      <c r="DH18" s="290" t="str">
        <f ca="true">+IF(OFFSET('Sanitation Data'!$H$31,0,10*ROW('Sanitation Data'!H12))="","",OFFSET('Sanitation Data'!$H$31,0,10*ROW('Sanitation Data'!H12)))</f>
        <v>Yes</v>
      </c>
      <c r="DI18" s="290" t="str">
        <f ca="true">+IF(OFFSET('Sanitation Data'!$H$32,0,10*ROW('Sanitation Data'!H12))="","",OFFSET('Sanitation Data'!$H$32,0,10*ROW('Sanitation Data'!H12)))</f>
        <v>Yes</v>
      </c>
      <c r="DJ18" s="290" t="str">
        <f ca="true">+IF(OFFSET('Sanitation Data'!$I$28,0,10*ROW('Sanitation Data'!I12))="","",OFFSET('Sanitation Data'!$I$28,0,10*ROW('Sanitation Data'!I12)))</f>
        <v>Yes</v>
      </c>
      <c r="DK18" s="290" t="str">
        <f ca="true">+IF(OFFSET('Sanitation Data'!$I$29,0,10*ROW('Sanitation Data'!I12))="","",OFFSET('Sanitation Data'!$I$29,0,10*ROW('Sanitation Data'!I12)))</f>
        <v>Yes</v>
      </c>
      <c r="DL18" s="290" t="str">
        <f ca="true">+IF(OFFSET('Sanitation Data'!$I$30,0,10*ROW('Sanitation Data'!I12))="","",OFFSET('Sanitation Data'!$I$30,0,10*ROW('Sanitation Data'!I12)))</f>
        <v>Yes</v>
      </c>
      <c r="DM18" s="290" t="str">
        <f ca="true">+IF(OFFSET('Sanitation Data'!$I$31,0,10*ROW('Sanitation Data'!I12))="","",OFFSET('Sanitation Data'!$I$31,0,10*ROW('Sanitation Data'!I12)))</f>
        <v>Yes</v>
      </c>
      <c r="DN18" s="290" t="str">
        <f ca="true">+IF(OFFSET('Sanitation Data'!$I$32,0,10*ROW('Sanitation Data'!I12))="","",OFFSET('Sanitation Data'!$I$32,0,10*ROW('Sanitation Data'!I12)))</f>
        <v>Yes</v>
      </c>
      <c r="DO18" s="290" t="str">
        <f ca="true">+IF(OFFSET('Hygiene Data'!$D$11,0,10*ROW('Hygiene Data'!D12))="","",OFFSET('Hygiene Data'!$D$11,0,10*ROW('Hygiene Data'!D12)))</f>
        <v>Yes</v>
      </c>
      <c r="DP18" s="290" t="str">
        <f ca="true">+IF(OFFSET('Hygiene Data'!$D$12,0,10*ROW('Hygiene Data'!D12))="","",OFFSET('Hygiene Data'!$D$12,0,10*ROW('Hygiene Data'!D12)))</f>
        <v>Yes</v>
      </c>
      <c r="DQ18" s="290" t="str">
        <f ca="true">+IF(OFFSET('Hygiene Data'!$D$13,0,10*ROW('Hygiene Data'!D12))="","",OFFSET('Hygiene Data'!$D$13,0,10*ROW('Hygiene Data'!D12)))</f>
        <v/>
      </c>
      <c r="DR18" s="290" t="str">
        <f ca="true">+IF(OFFSET('Hygiene Data'!$E$11,0,10*ROW('Hygiene Data'!E12))="","",OFFSET('Hygiene Data'!$E$11,0,10*ROW('Hygiene Data'!E12)))</f>
        <v>Yes</v>
      </c>
      <c r="DS18" s="290" t="str">
        <f ca="true">+IF(OFFSET('Hygiene Data'!$E$12,0,10*ROW('Hygiene Data'!E12))="","",OFFSET('Hygiene Data'!$E$12,0,10*ROW('Hygiene Data'!E12)))</f>
        <v>Yes</v>
      </c>
      <c r="DT18" s="290" t="str">
        <f ca="true">+IF(OFFSET('Hygiene Data'!$E$13,0,10*ROW('Hygiene Data'!E12))="","",OFFSET('Hygiene Data'!$E$13,0,10*ROW('Hygiene Data'!E12)))</f>
        <v/>
      </c>
      <c r="DU18" s="290" t="str">
        <f ca="true">+IF(OFFSET('Hygiene Data'!$F$11,0,10*ROW('Hygiene Data'!F12))="","",OFFSET('Hygiene Data'!$F$11,0,10*ROW('Hygiene Data'!F12)))</f>
        <v>Yes</v>
      </c>
      <c r="DV18" s="290" t="str">
        <f ca="true">+IF(OFFSET('Hygiene Data'!$F$12,0,10*ROW('Hygiene Data'!F12))="","",OFFSET('Hygiene Data'!$F$12,0,10*ROW('Hygiene Data'!F12)))</f>
        <v>Yes</v>
      </c>
      <c r="DW18" s="290" t="str">
        <f ca="true">+IF(OFFSET('Hygiene Data'!$F$13,0,10*ROW('Hygiene Data'!F12))="","",OFFSET('Hygiene Data'!$F$13,0,10*ROW('Hygiene Data'!F12)))</f>
        <v/>
      </c>
      <c r="DX18" s="290" t="str">
        <f ca="true">+IF(OFFSET('Hygiene Data'!$G$11,0,10*ROW('Hygiene Data'!G12))="","",OFFSET('Hygiene Data'!$G$11,0,10*ROW('Hygiene Data'!G12)))</f>
        <v>Yes</v>
      </c>
      <c r="DY18" s="290" t="str">
        <f ca="true">+IF(OFFSET('Hygiene Data'!$G$12,0,10*ROW('Hygiene Data'!G12))="","",OFFSET('Hygiene Data'!$G$12,0,10*ROW('Hygiene Data'!G12)))</f>
        <v>Yes</v>
      </c>
      <c r="DZ18" s="290" t="str">
        <f ca="true">+IF(OFFSET('Hygiene Data'!$G$13,0,10*ROW('Hygiene Data'!G12))="","",OFFSET('Hygiene Data'!$G$13,0,10*ROW('Hygiene Data'!G12)))</f>
        <v/>
      </c>
      <c r="EA18" s="290" t="str">
        <f ca="true">+IF(OFFSET('Hygiene Data'!$H$11,0,10*ROW('Hygiene Data'!H12))="","",OFFSET('Hygiene Data'!$H$11,0,10*ROW('Hygiene Data'!H12)))</f>
        <v>Yes</v>
      </c>
      <c r="EB18" s="290" t="str">
        <f ca="true">+IF(OFFSET('Hygiene Data'!$H$12,0,10*ROW('Hygiene Data'!H12))="","",OFFSET('Hygiene Data'!$H$12,0,10*ROW('Hygiene Data'!H12)))</f>
        <v>Yes</v>
      </c>
      <c r="EC18" s="290" t="str">
        <f ca="true">+IF(OFFSET('Hygiene Data'!$H$13,0,10*ROW('Hygiene Data'!H12))="","",OFFSET('Hygiene Data'!$H$13,0,10*ROW('Hygiene Data'!H12)))</f>
        <v/>
      </c>
      <c r="ED18" s="290" t="str">
        <f ca="true">+IF(OFFSET('Hygiene Data'!$I$11,0,10*ROW('Hygiene Data'!I12))="","",OFFSET('Hygiene Data'!$I$11,0,10*ROW('Hygiene Data'!I12)))</f>
        <v>Yes</v>
      </c>
      <c r="EE18" s="290" t="str">
        <f ca="true">+IF(OFFSET('Hygiene Data'!$I$12,0,10*ROW('Hygiene Data'!I12))="","",OFFSET('Hygiene Data'!$I$12,0,10*ROW('Hygiene Data'!I12)))</f>
        <v>Yes</v>
      </c>
      <c r="EF18" s="290"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CRI_2016_EMIS</v>
      </c>
      <c r="B19" s="36" t="str">
        <f ca="true">+IF(OFFSET('Water Data'!$C$2,0,10*ROW('Water Data'!F13))="","",OFFSET('Water Data'!$C$2,0,10*ROW('Water Data'!F13)))</f>
        <v>EMIS</v>
      </c>
      <c r="C19" s="346">
        <f t="shared" ca="true" si="0"/>
        <v>2016</v>
      </c>
      <c r="D19" s="96">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99.76461357395057</v>
      </c>
      <c r="E19" s="96">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89.152608866222039</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99.710354815351195</v>
      </c>
      <c r="H19" s="96">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84.974656046343242</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99.828767123287676</v>
      </c>
      <c r="K19" s="96">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94.092465753424662</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97.041420118343183</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99.703557312252968</v>
      </c>
      <c r="Q19" s="96">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87.747035573122531</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100</v>
      </c>
      <c r="T19" s="96">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94.097616345062448</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99.882306786975278</v>
      </c>
      <c r="W19" s="97">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96.832091016084746</v>
      </c>
      <c r="X19" s="97">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83.970405501541379</v>
      </c>
      <c r="Y19" s="97">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79.988427792269391</v>
      </c>
      <c r="Z19" s="97">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72.285321318472867</v>
      </c>
      <c r="AA19" s="97">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99.81897175959449</v>
      </c>
      <c r="AB19" s="97">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96.850108616944269</v>
      </c>
      <c r="AC19" s="97">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79.714285714285708</v>
      </c>
      <c r="AD19" s="97">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75.102040816326536</v>
      </c>
      <c r="AE19" s="97">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64.938775510204081</v>
      </c>
      <c r="AF19" s="97">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99.957191780821915</v>
      </c>
      <c r="AG19" s="97">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96.810787671232887</v>
      </c>
      <c r="AH19" s="97">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89.077532541029996</v>
      </c>
      <c r="AI19" s="97">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86.530843237125069</v>
      </c>
      <c r="AJ19" s="97">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73.57102433503114</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95.26627218934911</v>
      </c>
      <c r="AM19" s="97">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97.633136094674555</v>
      </c>
      <c r="AN19" s="97">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94.082840236686394</v>
      </c>
      <c r="AO19" s="97">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93.491124260355036</v>
      </c>
      <c r="AP19" s="97">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99.851778656126484</v>
      </c>
      <c r="AQ19" s="97">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96.899703557312236</v>
      </c>
      <c r="AR19" s="97">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83.4</v>
      </c>
      <c r="AS19" s="97">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79.400000000000006</v>
      </c>
      <c r="AT19" s="97">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71.400000000000006</v>
      </c>
      <c r="AU19" s="97">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100</v>
      </c>
      <c r="AV19" s="97">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96.821793416572078</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80.554896846099112</v>
      </c>
      <c r="BA19" s="98">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76.096751244960871</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75.591836734693871</v>
      </c>
      <c r="BD19" s="98">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70.326530612244909</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87.436332767402376</v>
      </c>
      <c r="BG19" s="98">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84.097340124504811</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89.940828402366861</v>
      </c>
      <c r="BJ19" s="98">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86.390532544378701</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80.16304347826086</v>
      </c>
      <c r="BM19" s="98">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75.666996047430828</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90"/>
      <c r="BS19" s="290" t="str">
        <f ca="true">+IF(OFFSET('Water Data'!$D$27,0,10*ROW('Water Data'!D13))="","",OFFSET('Water Data'!$D$27,0,10*ROW('Water Data'!D13)))</f>
        <v>Yes</v>
      </c>
      <c r="BT19" s="290" t="str">
        <f ca="true">+IF(OFFSET('Water Data'!$D$28,0,10*ROW('Water Data'!D13))="","",OFFSET('Water Data'!$D$28,0,10*ROW('Water Data'!D13)))</f>
        <v>Yes</v>
      </c>
      <c r="BU19" s="290" t="str">
        <f ca="true">+IF(OFFSET('Water Data'!$D$29,0,10*ROW('Water Data'!D13))="","",OFFSET('Water Data'!$D$29,0,10*ROW('Water Data'!D13)))</f>
        <v/>
      </c>
      <c r="BV19" s="290" t="str">
        <f ca="true">+IF(OFFSET('Water Data'!$E$27,0,10*ROW('Water Data'!E13))="","",OFFSET('Water Data'!$E$27,0,10*ROW('Water Data'!E13)))</f>
        <v>Yes</v>
      </c>
      <c r="BW19" s="290" t="str">
        <f ca="true">+IF(OFFSET('Water Data'!$E$28,0,10*ROW('Water Data'!E13))="","",OFFSET('Water Data'!$E$28,0,10*ROW('Water Data'!E13)))</f>
        <v>Yes</v>
      </c>
      <c r="BX19" s="290" t="str">
        <f ca="true">+IF(OFFSET('Water Data'!$E$29,0,10*ROW('Water Data'!E13))="","",OFFSET('Water Data'!$E$29,0,10*ROW('Water Data'!E13)))</f>
        <v/>
      </c>
      <c r="BY19" s="290" t="str">
        <f ca="true">+IF(OFFSET('Water Data'!$F$27,0,10*ROW('Water Data'!F13))="","",OFFSET('Water Data'!$F$27,0,10*ROW('Water Data'!F13)))</f>
        <v>Yes</v>
      </c>
      <c r="BZ19" s="290" t="str">
        <f ca="true">+IF(OFFSET('Water Data'!$F$28,0,10*ROW('Water Data'!F13))="","",OFFSET('Water Data'!$F$28,0,10*ROW('Water Data'!F13)))</f>
        <v>Yes</v>
      </c>
      <c r="CA19" s="290" t="str">
        <f ca="true">+IF(OFFSET('Water Data'!$F$29,0,10*ROW('Water Data'!F13))="","",OFFSET('Water Data'!$F$29,0,10*ROW('Water Data'!F13)))</f>
        <v/>
      </c>
      <c r="CB19" s="290" t="str">
        <f ca="true">+IF(OFFSET('Water Data'!$G$27,0,10*ROW('Water Data'!G13))="","",OFFSET('Water Data'!$G$27,0,10*ROW('Water Data'!G13)))</f>
        <v/>
      </c>
      <c r="CC19" s="290" t="str">
        <f ca="true">+IF(OFFSET('Water Data'!$G$28,0,10*ROW('Water Data'!G13))="","",OFFSET('Water Data'!$G$28,0,10*ROW('Water Data'!G13)))</f>
        <v>Yes</v>
      </c>
      <c r="CD19" s="290" t="str">
        <f ca="true">+IF(OFFSET('Water Data'!$G$29,0,10*ROW('Water Data'!G13))="","",OFFSET('Water Data'!$G$29,0,10*ROW('Water Data'!G13)))</f>
        <v/>
      </c>
      <c r="CE19" s="290" t="str">
        <f ca="true">+IF(OFFSET('Water Data'!$H$27,0,10*ROW('Water Data'!H13))="","",OFFSET('Water Data'!$H$27,0,10*ROW('Water Data'!H13)))</f>
        <v>Yes</v>
      </c>
      <c r="CF19" s="290" t="str">
        <f ca="true">+IF(OFFSET('Water Data'!$H$28,0,10*ROW('Water Data'!H13))="","",OFFSET('Water Data'!$H$28,0,10*ROW('Water Data'!H13)))</f>
        <v>Yes</v>
      </c>
      <c r="CG19" s="290" t="str">
        <f ca="true">+IF(OFFSET('Water Data'!$H$29,0,10*ROW('Water Data'!H13))="","",OFFSET('Water Data'!$H$29,0,10*ROW('Water Data'!H13)))</f>
        <v/>
      </c>
      <c r="CH19" s="290" t="str">
        <f ca="true">+IF(OFFSET('Water Data'!$I$27,0,10*ROW('Water Data'!I13))="","",OFFSET('Water Data'!$I$27,0,10*ROW('Water Data'!I13)))</f>
        <v>Yes</v>
      </c>
      <c r="CI19" s="290" t="str">
        <f ca="true">+IF(OFFSET('Water Data'!$I$28,0,10*ROW('Water Data'!I13))="","",OFFSET('Water Data'!$I$28,0,10*ROW('Water Data'!I13)))</f>
        <v>Yes</v>
      </c>
      <c r="CJ19" s="290" t="str">
        <f ca="true">+IF(OFFSET('Water Data'!$I$29,0,10*ROW('Water Data'!I13))="","",OFFSET('Water Data'!$I$29,0,10*ROW('Water Data'!I13)))</f>
        <v/>
      </c>
      <c r="CK19" s="290" t="str">
        <f ca="true">+IF(OFFSET('Sanitation Data'!$D$28,0,10*ROW('Sanitation Data'!D13))="","",OFFSET('Sanitation Data'!$D$28,0,10*ROW('Sanitation Data'!D13)))</f>
        <v>Yes</v>
      </c>
      <c r="CL19" s="290" t="str">
        <f ca="true">+IF(OFFSET('Sanitation Data'!$D$29,0,10*ROW('Sanitation Data'!D13))="","",OFFSET('Sanitation Data'!$D$29,0,10*ROW('Sanitation Data'!D13)))</f>
        <v>Yes</v>
      </c>
      <c r="CM19" s="290" t="str">
        <f ca="true">+IF(OFFSET('Sanitation Data'!$D$30,0,10*ROW('Sanitation Data'!D13))="","",OFFSET('Sanitation Data'!$D$30,0,10*ROW('Sanitation Data'!D13)))</f>
        <v>Yes</v>
      </c>
      <c r="CN19" s="290" t="str">
        <f ca="true">+IF(OFFSET('Sanitation Data'!$D$31,0,10*ROW('Sanitation Data'!D13))="","",OFFSET('Sanitation Data'!$D$31,0,10*ROW('Sanitation Data'!D13)))</f>
        <v>Yes</v>
      </c>
      <c r="CO19" s="290" t="str">
        <f ca="true">+IF(OFFSET('Sanitation Data'!$D$32,0,10*ROW('Sanitation Data'!D13))="","",OFFSET('Sanitation Data'!$D$32,0,10*ROW('Sanitation Data'!D13)))</f>
        <v>Yes</v>
      </c>
      <c r="CP19" s="290" t="str">
        <f ca="true">+IF(OFFSET('Sanitation Data'!$E$28,0,10*ROW('Sanitation Data'!E13))="","",OFFSET('Sanitation Data'!$E$28,0,10*ROW('Sanitation Data'!E13)))</f>
        <v>Yes</v>
      </c>
      <c r="CQ19" s="290" t="str">
        <f ca="true">+IF(OFFSET('Sanitation Data'!$E$29,0,10*ROW('Sanitation Data'!E13))="","",OFFSET('Sanitation Data'!$E$29,0,10*ROW('Sanitation Data'!E13)))</f>
        <v>Yes</v>
      </c>
      <c r="CR19" s="290" t="str">
        <f ca="true">+IF(OFFSET('Sanitation Data'!$E$30,0,10*ROW('Sanitation Data'!E13))="","",OFFSET('Sanitation Data'!$E$30,0,10*ROW('Sanitation Data'!E13)))</f>
        <v>Yes</v>
      </c>
      <c r="CS19" s="290" t="str">
        <f ca="true">+IF(OFFSET('Sanitation Data'!$E$31,0,10*ROW('Sanitation Data'!E13))="","",OFFSET('Sanitation Data'!$E$31,0,10*ROW('Sanitation Data'!E13)))</f>
        <v>Yes</v>
      </c>
      <c r="CT19" s="290" t="str">
        <f ca="true">+IF(OFFSET('Sanitation Data'!$E$32,0,10*ROW('Sanitation Data'!E13))="","",OFFSET('Sanitation Data'!$E$32,0,10*ROW('Sanitation Data'!E13)))</f>
        <v>Yes</v>
      </c>
      <c r="CU19" s="290" t="str">
        <f ca="true">+IF(OFFSET('Sanitation Data'!$F$28,0,10*ROW('Sanitation Data'!F13))="","",OFFSET('Sanitation Data'!$F$28,0,10*ROW('Sanitation Data'!F13)))</f>
        <v>Yes</v>
      </c>
      <c r="CV19" s="290" t="str">
        <f ca="true">+IF(OFFSET('Sanitation Data'!$F$29,0,10*ROW('Sanitation Data'!F13))="","",OFFSET('Sanitation Data'!$F$29,0,10*ROW('Sanitation Data'!F13)))</f>
        <v>Yes</v>
      </c>
      <c r="CW19" s="290" t="str">
        <f ca="true">+IF(OFFSET('Sanitation Data'!$F$30,0,10*ROW('Sanitation Data'!F13))="","",OFFSET('Sanitation Data'!$F$30,0,10*ROW('Sanitation Data'!F13)))</f>
        <v>Yes</v>
      </c>
      <c r="CX19" s="290" t="str">
        <f ca="true">+IF(OFFSET('Sanitation Data'!$F$31,0,10*ROW('Sanitation Data'!F13))="","",OFFSET('Sanitation Data'!$F$31,0,10*ROW('Sanitation Data'!F13)))</f>
        <v>Yes</v>
      </c>
      <c r="CY19" s="290" t="str">
        <f ca="true">+IF(OFFSET('Sanitation Data'!$F$32,0,10*ROW('Sanitation Data'!F13))="","",OFFSET('Sanitation Data'!$F$32,0,10*ROW('Sanitation Data'!F13)))</f>
        <v>Yes</v>
      </c>
      <c r="CZ19" s="290" t="str">
        <f ca="true">+IF(OFFSET('Sanitation Data'!$G$28,0,10*ROW('Sanitation Data'!G13))="","",OFFSET('Sanitation Data'!$G$28,0,10*ROW('Sanitation Data'!G13)))</f>
        <v/>
      </c>
      <c r="DA19" s="290" t="str">
        <f ca="true">+IF(OFFSET('Sanitation Data'!$G$29,0,10*ROW('Sanitation Data'!G13))="","",OFFSET('Sanitation Data'!$G$29,0,10*ROW('Sanitation Data'!G13)))</f>
        <v>Yes</v>
      </c>
      <c r="DB19" s="290" t="str">
        <f ca="true">+IF(OFFSET('Sanitation Data'!$G$30,0,10*ROW('Sanitation Data'!G13))="","",OFFSET('Sanitation Data'!$G$30,0,10*ROW('Sanitation Data'!G13)))</f>
        <v>Yes</v>
      </c>
      <c r="DC19" s="290" t="str">
        <f ca="true">+IF(OFFSET('Sanitation Data'!$G$31,0,10*ROW('Sanitation Data'!G13))="","",OFFSET('Sanitation Data'!$G$31,0,10*ROW('Sanitation Data'!G13)))</f>
        <v>Yes</v>
      </c>
      <c r="DD19" s="290" t="str">
        <f ca="true">+IF(OFFSET('Sanitation Data'!$G$32,0,10*ROW('Sanitation Data'!G13))="","",OFFSET('Sanitation Data'!$G$32,0,10*ROW('Sanitation Data'!G13)))</f>
        <v>Yes</v>
      </c>
      <c r="DE19" s="290" t="str">
        <f ca="true">+IF(OFFSET('Sanitation Data'!$H$28,0,10*ROW('Sanitation Data'!H13))="","",OFFSET('Sanitation Data'!$H$28,0,10*ROW('Sanitation Data'!H13)))</f>
        <v>Yes</v>
      </c>
      <c r="DF19" s="290" t="str">
        <f ca="true">+IF(OFFSET('Sanitation Data'!$H$29,0,10*ROW('Sanitation Data'!H13))="","",OFFSET('Sanitation Data'!$H$29,0,10*ROW('Sanitation Data'!H13)))</f>
        <v>Yes</v>
      </c>
      <c r="DG19" s="290" t="str">
        <f ca="true">+IF(OFFSET('Sanitation Data'!$H$30,0,10*ROW('Sanitation Data'!H13))="","",OFFSET('Sanitation Data'!$H$30,0,10*ROW('Sanitation Data'!H13)))</f>
        <v>Yes</v>
      </c>
      <c r="DH19" s="290" t="str">
        <f ca="true">+IF(OFFSET('Sanitation Data'!$H$31,0,10*ROW('Sanitation Data'!H13))="","",OFFSET('Sanitation Data'!$H$31,0,10*ROW('Sanitation Data'!H13)))</f>
        <v>Yes</v>
      </c>
      <c r="DI19" s="290" t="str">
        <f ca="true">+IF(OFFSET('Sanitation Data'!$H$32,0,10*ROW('Sanitation Data'!H13))="","",OFFSET('Sanitation Data'!$H$32,0,10*ROW('Sanitation Data'!H13)))</f>
        <v>Yes</v>
      </c>
      <c r="DJ19" s="290" t="str">
        <f ca="true">+IF(OFFSET('Sanitation Data'!$I$28,0,10*ROW('Sanitation Data'!I13))="","",OFFSET('Sanitation Data'!$I$28,0,10*ROW('Sanitation Data'!I13)))</f>
        <v>Yes</v>
      </c>
      <c r="DK19" s="290" t="str">
        <f ca="true">+IF(OFFSET('Sanitation Data'!$I$29,0,10*ROW('Sanitation Data'!I13))="","",OFFSET('Sanitation Data'!$I$29,0,10*ROW('Sanitation Data'!I13)))</f>
        <v>Yes</v>
      </c>
      <c r="DL19" s="290" t="str">
        <f ca="true">+IF(OFFSET('Sanitation Data'!$I$30,0,10*ROW('Sanitation Data'!I13))="","",OFFSET('Sanitation Data'!$I$30,0,10*ROW('Sanitation Data'!I13)))</f>
        <v/>
      </c>
      <c r="DM19" s="290" t="str">
        <f ca="true">+IF(OFFSET('Sanitation Data'!$I$31,0,10*ROW('Sanitation Data'!I13))="","",OFFSET('Sanitation Data'!$I$31,0,10*ROW('Sanitation Data'!I13)))</f>
        <v/>
      </c>
      <c r="DN19" s="290" t="str">
        <f ca="true">+IF(OFFSET('Sanitation Data'!$I$32,0,10*ROW('Sanitation Data'!I13))="","",OFFSET('Sanitation Data'!$I$32,0,10*ROW('Sanitation Data'!I13)))</f>
        <v/>
      </c>
      <c r="DO19" s="290" t="str">
        <f ca="true">+IF(OFFSET('Hygiene Data'!$D$11,0,10*ROW('Hygiene Data'!D13))="","",OFFSET('Hygiene Data'!$D$11,0,10*ROW('Hygiene Data'!D13)))</f>
        <v>Yes</v>
      </c>
      <c r="DP19" s="290" t="str">
        <f ca="true">+IF(OFFSET('Hygiene Data'!$D$12,0,10*ROW('Hygiene Data'!D13))="","",OFFSET('Hygiene Data'!$D$12,0,10*ROW('Hygiene Data'!D13)))</f>
        <v>Yes</v>
      </c>
      <c r="DQ19" s="290" t="str">
        <f ca="true">+IF(OFFSET('Hygiene Data'!$D$13,0,10*ROW('Hygiene Data'!D13))="","",OFFSET('Hygiene Data'!$D$13,0,10*ROW('Hygiene Data'!D13)))</f>
        <v/>
      </c>
      <c r="DR19" s="290" t="str">
        <f ca="true">+IF(OFFSET('Hygiene Data'!$E$11,0,10*ROW('Hygiene Data'!E13))="","",OFFSET('Hygiene Data'!$E$11,0,10*ROW('Hygiene Data'!E13)))</f>
        <v>Yes</v>
      </c>
      <c r="DS19" s="290" t="str">
        <f ca="true">+IF(OFFSET('Hygiene Data'!$E$12,0,10*ROW('Hygiene Data'!E13))="","",OFFSET('Hygiene Data'!$E$12,0,10*ROW('Hygiene Data'!E13)))</f>
        <v>Yes</v>
      </c>
      <c r="DT19" s="290" t="str">
        <f ca="true">+IF(OFFSET('Hygiene Data'!$E$13,0,10*ROW('Hygiene Data'!E13))="","",OFFSET('Hygiene Data'!$E$13,0,10*ROW('Hygiene Data'!E13)))</f>
        <v/>
      </c>
      <c r="DU19" s="290" t="str">
        <f ca="true">+IF(OFFSET('Hygiene Data'!$F$11,0,10*ROW('Hygiene Data'!F13))="","",OFFSET('Hygiene Data'!$F$11,0,10*ROW('Hygiene Data'!F13)))</f>
        <v>Yes</v>
      </c>
      <c r="DV19" s="290" t="str">
        <f ca="true">+IF(OFFSET('Hygiene Data'!$F$12,0,10*ROW('Hygiene Data'!F13))="","",OFFSET('Hygiene Data'!$F$12,0,10*ROW('Hygiene Data'!F13)))</f>
        <v>Yes</v>
      </c>
      <c r="DW19" s="290" t="str">
        <f ca="true">+IF(OFFSET('Hygiene Data'!$F$13,0,10*ROW('Hygiene Data'!F13))="","",OFFSET('Hygiene Data'!$F$13,0,10*ROW('Hygiene Data'!F13)))</f>
        <v/>
      </c>
      <c r="DX19" s="290" t="str">
        <f ca="true">+IF(OFFSET('Hygiene Data'!$G$11,0,10*ROW('Hygiene Data'!G13))="","",OFFSET('Hygiene Data'!$G$11,0,10*ROW('Hygiene Data'!G13)))</f>
        <v>Yes</v>
      </c>
      <c r="DY19" s="290" t="str">
        <f ca="true">+IF(OFFSET('Hygiene Data'!$G$12,0,10*ROW('Hygiene Data'!G13))="","",OFFSET('Hygiene Data'!$G$12,0,10*ROW('Hygiene Data'!G13)))</f>
        <v>Yes</v>
      </c>
      <c r="DZ19" s="290" t="str">
        <f ca="true">+IF(OFFSET('Hygiene Data'!$G$13,0,10*ROW('Hygiene Data'!G13))="","",OFFSET('Hygiene Data'!$G$13,0,10*ROW('Hygiene Data'!G13)))</f>
        <v/>
      </c>
      <c r="EA19" s="290" t="str">
        <f ca="true">+IF(OFFSET('Hygiene Data'!$H$11,0,10*ROW('Hygiene Data'!H13))="","",OFFSET('Hygiene Data'!$H$11,0,10*ROW('Hygiene Data'!H13)))</f>
        <v>Yes</v>
      </c>
      <c r="EB19" s="290" t="str">
        <f ca="true">+IF(OFFSET('Hygiene Data'!$H$12,0,10*ROW('Hygiene Data'!H13))="","",OFFSET('Hygiene Data'!$H$12,0,10*ROW('Hygiene Data'!H13)))</f>
        <v>Yes</v>
      </c>
      <c r="EC19" s="290" t="str">
        <f ca="true">+IF(OFFSET('Hygiene Data'!$H$13,0,10*ROW('Hygiene Data'!H13))="","",OFFSET('Hygiene Data'!$H$13,0,10*ROW('Hygiene Data'!H13)))</f>
        <v/>
      </c>
      <c r="ED19" s="290" t="str">
        <f ca="true">+IF(OFFSET('Hygiene Data'!$I$11,0,10*ROW('Hygiene Data'!I13))="","",OFFSET('Hygiene Data'!$I$11,0,10*ROW('Hygiene Data'!I13)))</f>
        <v/>
      </c>
      <c r="EE19" s="290" t="str">
        <f ca="true">+IF(OFFSET('Hygiene Data'!$I$12,0,10*ROW('Hygiene Data'!I13))="","",OFFSET('Hygiene Data'!$I$12,0,10*ROW('Hygiene Data'!I13)))</f>
        <v/>
      </c>
      <c r="EF19" s="290"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CRI_2016_UIS</v>
      </c>
      <c r="B20" s="36" t="str">
        <f ca="true">+IF(OFFSET('Water Data'!$C$2,0,10*ROW('Water Data'!F14))="","",OFFSET('Water Data'!$C$2,0,10*ROW('Water Data'!F14)))</f>
        <v>Other</v>
      </c>
      <c r="C20" s="346">
        <f t="shared" ca="true" si="0"/>
        <v>2016</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83.777046053966316</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85.03</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78.02</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str">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[82]</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str">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[83]</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str">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[76]</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79.426356258876027</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80.27</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75.55</v>
      </c>
      <c r="BR20" s="290"/>
      <c r="BS20" s="290" t="str">
        <f ca="true">+IF(OFFSET('Water Data'!$D$27,0,10*ROW('Water Data'!D14))="","",OFFSET('Water Data'!$D$27,0,10*ROW('Water Data'!D14)))</f>
        <v/>
      </c>
      <c r="BT20" s="290" t="str">
        <f ca="true">+IF(OFFSET('Water Data'!$D$28,0,10*ROW('Water Data'!D14))="","",OFFSET('Water Data'!$D$28,0,10*ROW('Water Data'!D14)))</f>
        <v/>
      </c>
      <c r="BU20" s="290" t="str">
        <f ca="true">+IF(OFFSET('Water Data'!$D$29,0,10*ROW('Water Data'!D14))="","",OFFSET('Water Data'!$D$29,0,10*ROW('Water Data'!D14)))</f>
        <v>Yes</v>
      </c>
      <c r="BV20" s="290" t="str">
        <f ca="true">+IF(OFFSET('Water Data'!$E$27,0,10*ROW('Water Data'!E14))="","",OFFSET('Water Data'!$E$27,0,10*ROW('Water Data'!E14)))</f>
        <v/>
      </c>
      <c r="BW20" s="290" t="str">
        <f ca="true">+IF(OFFSET('Water Data'!$E$28,0,10*ROW('Water Data'!E14))="","",OFFSET('Water Data'!$E$28,0,10*ROW('Water Data'!E14)))</f>
        <v/>
      </c>
      <c r="BX20" s="290" t="str">
        <f ca="true">+IF(OFFSET('Water Data'!$E$29,0,10*ROW('Water Data'!E14))="","",OFFSET('Water Data'!$E$29,0,10*ROW('Water Data'!E14)))</f>
        <v/>
      </c>
      <c r="BY20" s="290" t="str">
        <f ca="true">+IF(OFFSET('Water Data'!$F$27,0,10*ROW('Water Data'!F14))="","",OFFSET('Water Data'!$F$27,0,10*ROW('Water Data'!F14)))</f>
        <v/>
      </c>
      <c r="BZ20" s="290" t="str">
        <f ca="true">+IF(OFFSET('Water Data'!$F$28,0,10*ROW('Water Data'!F14))="","",OFFSET('Water Data'!$F$28,0,10*ROW('Water Data'!F14)))</f>
        <v/>
      </c>
      <c r="CA20" s="290" t="str">
        <f ca="true">+IF(OFFSET('Water Data'!$F$29,0,10*ROW('Water Data'!F14))="","",OFFSET('Water Data'!$F$29,0,10*ROW('Water Data'!F14)))</f>
        <v/>
      </c>
      <c r="CB20" s="290" t="str">
        <f ca="true">+IF(OFFSET('Water Data'!$G$27,0,10*ROW('Water Data'!G14))="","",OFFSET('Water Data'!$G$27,0,10*ROW('Water Data'!G14)))</f>
        <v/>
      </c>
      <c r="CC20" s="290" t="str">
        <f ca="true">+IF(OFFSET('Water Data'!$G$28,0,10*ROW('Water Data'!G14))="","",OFFSET('Water Data'!$G$28,0,10*ROW('Water Data'!G14)))</f>
        <v/>
      </c>
      <c r="CD20" s="290" t="str">
        <f ca="true">+IF(OFFSET('Water Data'!$G$29,0,10*ROW('Water Data'!G14))="","",OFFSET('Water Data'!$G$29,0,10*ROW('Water Data'!G14)))</f>
        <v/>
      </c>
      <c r="CE20" s="290" t="str">
        <f ca="true">+IF(OFFSET('Water Data'!$H$27,0,10*ROW('Water Data'!H14))="","",OFFSET('Water Data'!$H$27,0,10*ROW('Water Data'!H14)))</f>
        <v/>
      </c>
      <c r="CF20" s="290" t="str">
        <f ca="true">+IF(OFFSET('Water Data'!$H$28,0,10*ROW('Water Data'!H14))="","",OFFSET('Water Data'!$H$28,0,10*ROW('Water Data'!H14)))</f>
        <v/>
      </c>
      <c r="CG20" s="290" t="str">
        <f ca="true">+IF(OFFSET('Water Data'!$H$29,0,10*ROW('Water Data'!H14))="","",OFFSET('Water Data'!$H$29,0,10*ROW('Water Data'!H14)))</f>
        <v>Yes</v>
      </c>
      <c r="CH20" s="290" t="str">
        <f ca="true">+IF(OFFSET('Water Data'!$I$27,0,10*ROW('Water Data'!I14))="","",OFFSET('Water Data'!$I$27,0,10*ROW('Water Data'!I14)))</f>
        <v/>
      </c>
      <c r="CI20" s="290" t="str">
        <f ca="true">+IF(OFFSET('Water Data'!$I$28,0,10*ROW('Water Data'!I14))="","",OFFSET('Water Data'!$I$28,0,10*ROW('Water Data'!I14)))</f>
        <v/>
      </c>
      <c r="CJ20" s="290" t="str">
        <f ca="true">+IF(OFFSET('Water Data'!$I$29,0,10*ROW('Water Data'!I14))="","",OFFSET('Water Data'!$I$29,0,10*ROW('Water Data'!I14)))</f>
        <v>Yes</v>
      </c>
      <c r="CK20" s="290" t="str">
        <f ca="true">+IF(OFFSET('Sanitation Data'!$D$28,0,10*ROW('Sanitation Data'!D14))="","",OFFSET('Sanitation Data'!$D$28,0,10*ROW('Sanitation Data'!D14)))</f>
        <v/>
      </c>
      <c r="CL20" s="290" t="str">
        <f ca="true">+IF(OFFSET('Sanitation Data'!$D$29,0,10*ROW('Sanitation Data'!D14))="","",OFFSET('Sanitation Data'!$D$29,0,10*ROW('Sanitation Data'!D14)))</f>
        <v/>
      </c>
      <c r="CM20" s="290" t="str">
        <f ca="true">+IF(OFFSET('Sanitation Data'!$D$30,0,10*ROW('Sanitation Data'!D14))="","",OFFSET('Sanitation Data'!$D$30,0,10*ROW('Sanitation Data'!D14)))</f>
        <v/>
      </c>
      <c r="CN20" s="290" t="str">
        <f ca="true">+IF(OFFSET('Sanitation Data'!$D$31,0,10*ROW('Sanitation Data'!D14))="","",OFFSET('Sanitation Data'!$D$31,0,10*ROW('Sanitation Data'!D14)))</f>
        <v/>
      </c>
      <c r="CO20" s="290" t="str">
        <f ca="true">+IF(OFFSET('Sanitation Data'!$D$32,0,10*ROW('Sanitation Data'!D14))="","",OFFSET('Sanitation Data'!$D$32,0,10*ROW('Sanitation Data'!D14)))</f>
        <v>No</v>
      </c>
      <c r="CP20" s="290" t="str">
        <f ca="true">+IF(OFFSET('Sanitation Data'!$E$28,0,10*ROW('Sanitation Data'!E14))="","",OFFSET('Sanitation Data'!$E$28,0,10*ROW('Sanitation Data'!E14)))</f>
        <v/>
      </c>
      <c r="CQ20" s="290" t="str">
        <f ca="true">+IF(OFFSET('Sanitation Data'!$E$29,0,10*ROW('Sanitation Data'!E14))="","",OFFSET('Sanitation Data'!$E$29,0,10*ROW('Sanitation Data'!E14)))</f>
        <v/>
      </c>
      <c r="CR20" s="290" t="str">
        <f ca="true">+IF(OFFSET('Sanitation Data'!$E$30,0,10*ROW('Sanitation Data'!E14))="","",OFFSET('Sanitation Data'!$E$30,0,10*ROW('Sanitation Data'!E14)))</f>
        <v/>
      </c>
      <c r="CS20" s="290" t="str">
        <f ca="true">+IF(OFFSET('Sanitation Data'!$E$31,0,10*ROW('Sanitation Data'!E14))="","",OFFSET('Sanitation Data'!$E$31,0,10*ROW('Sanitation Data'!E14)))</f>
        <v/>
      </c>
      <c r="CT20" s="290" t="str">
        <f ca="true">+IF(OFFSET('Sanitation Data'!$E$32,0,10*ROW('Sanitation Data'!E14))="","",OFFSET('Sanitation Data'!$E$32,0,10*ROW('Sanitation Data'!E14)))</f>
        <v/>
      </c>
      <c r="CU20" s="290" t="str">
        <f ca="true">+IF(OFFSET('Sanitation Data'!$F$28,0,10*ROW('Sanitation Data'!F14))="","",OFFSET('Sanitation Data'!$F$28,0,10*ROW('Sanitation Data'!F14)))</f>
        <v/>
      </c>
      <c r="CV20" s="290" t="str">
        <f ca="true">+IF(OFFSET('Sanitation Data'!$F$29,0,10*ROW('Sanitation Data'!F14))="","",OFFSET('Sanitation Data'!$F$29,0,10*ROW('Sanitation Data'!F14)))</f>
        <v/>
      </c>
      <c r="CW20" s="290" t="str">
        <f ca="true">+IF(OFFSET('Sanitation Data'!$F$30,0,10*ROW('Sanitation Data'!F14))="","",OFFSET('Sanitation Data'!$F$30,0,10*ROW('Sanitation Data'!F14)))</f>
        <v/>
      </c>
      <c r="CX20" s="290" t="str">
        <f ca="true">+IF(OFFSET('Sanitation Data'!$F$31,0,10*ROW('Sanitation Data'!F14))="","",OFFSET('Sanitation Data'!$F$31,0,10*ROW('Sanitation Data'!F14)))</f>
        <v/>
      </c>
      <c r="CY20" s="290" t="str">
        <f ca="true">+IF(OFFSET('Sanitation Data'!$F$32,0,10*ROW('Sanitation Data'!F14))="","",OFFSET('Sanitation Data'!$F$32,0,10*ROW('Sanitation Data'!F14)))</f>
        <v/>
      </c>
      <c r="CZ20" s="290" t="str">
        <f ca="true">+IF(OFFSET('Sanitation Data'!$G$28,0,10*ROW('Sanitation Data'!G14))="","",OFFSET('Sanitation Data'!$G$28,0,10*ROW('Sanitation Data'!G14)))</f>
        <v/>
      </c>
      <c r="DA20" s="290" t="str">
        <f ca="true">+IF(OFFSET('Sanitation Data'!$G$29,0,10*ROW('Sanitation Data'!G14))="","",OFFSET('Sanitation Data'!$G$29,0,10*ROW('Sanitation Data'!G14)))</f>
        <v/>
      </c>
      <c r="DB20" s="290" t="str">
        <f ca="true">+IF(OFFSET('Sanitation Data'!$G$30,0,10*ROW('Sanitation Data'!G14))="","",OFFSET('Sanitation Data'!$G$30,0,10*ROW('Sanitation Data'!G14)))</f>
        <v/>
      </c>
      <c r="DC20" s="290" t="str">
        <f ca="true">+IF(OFFSET('Sanitation Data'!$G$31,0,10*ROW('Sanitation Data'!G14))="","",OFFSET('Sanitation Data'!$G$31,0,10*ROW('Sanitation Data'!G14)))</f>
        <v/>
      </c>
      <c r="DD20" s="290" t="str">
        <f ca="true">+IF(OFFSET('Sanitation Data'!$G$32,0,10*ROW('Sanitation Data'!G14))="","",OFFSET('Sanitation Data'!$G$32,0,10*ROW('Sanitation Data'!G14)))</f>
        <v/>
      </c>
      <c r="DE20" s="290" t="str">
        <f ca="true">+IF(OFFSET('Sanitation Data'!$H$28,0,10*ROW('Sanitation Data'!H14))="","",OFFSET('Sanitation Data'!$H$28,0,10*ROW('Sanitation Data'!H14)))</f>
        <v/>
      </c>
      <c r="DF20" s="290" t="str">
        <f ca="true">+IF(OFFSET('Sanitation Data'!$H$29,0,10*ROW('Sanitation Data'!H14))="","",OFFSET('Sanitation Data'!$H$29,0,10*ROW('Sanitation Data'!H14)))</f>
        <v/>
      </c>
      <c r="DG20" s="290" t="str">
        <f ca="true">+IF(OFFSET('Sanitation Data'!$H$30,0,10*ROW('Sanitation Data'!H14))="","",OFFSET('Sanitation Data'!$H$30,0,10*ROW('Sanitation Data'!H14)))</f>
        <v/>
      </c>
      <c r="DH20" s="290" t="str">
        <f ca="true">+IF(OFFSET('Sanitation Data'!$H$31,0,10*ROW('Sanitation Data'!H14))="","",OFFSET('Sanitation Data'!$H$31,0,10*ROW('Sanitation Data'!H14)))</f>
        <v/>
      </c>
      <c r="DI20" s="290" t="str">
        <f ca="true">+IF(OFFSET('Sanitation Data'!$H$32,0,10*ROW('Sanitation Data'!H14))="","",OFFSET('Sanitation Data'!$H$32,0,10*ROW('Sanitation Data'!H14)))</f>
        <v>No</v>
      </c>
      <c r="DJ20" s="290" t="str">
        <f ca="true">+IF(OFFSET('Sanitation Data'!$I$28,0,10*ROW('Sanitation Data'!I14))="","",OFFSET('Sanitation Data'!$I$28,0,10*ROW('Sanitation Data'!I14)))</f>
        <v/>
      </c>
      <c r="DK20" s="290" t="str">
        <f ca="true">+IF(OFFSET('Sanitation Data'!$I$29,0,10*ROW('Sanitation Data'!I14))="","",OFFSET('Sanitation Data'!$I$29,0,10*ROW('Sanitation Data'!I14)))</f>
        <v/>
      </c>
      <c r="DL20" s="290" t="str">
        <f ca="true">+IF(OFFSET('Sanitation Data'!$I$30,0,10*ROW('Sanitation Data'!I14))="","",OFFSET('Sanitation Data'!$I$30,0,10*ROW('Sanitation Data'!I14)))</f>
        <v/>
      </c>
      <c r="DM20" s="290" t="str">
        <f ca="true">+IF(OFFSET('Sanitation Data'!$I$31,0,10*ROW('Sanitation Data'!I14))="","",OFFSET('Sanitation Data'!$I$31,0,10*ROW('Sanitation Data'!I14)))</f>
        <v/>
      </c>
      <c r="DN20" s="290" t="str">
        <f ca="true">+IF(OFFSET('Sanitation Data'!$I$32,0,10*ROW('Sanitation Data'!I14))="","",OFFSET('Sanitation Data'!$I$32,0,10*ROW('Sanitation Data'!I14)))</f>
        <v>No</v>
      </c>
      <c r="DO20" s="290" t="str">
        <f ca="true">+IF(OFFSET('Hygiene Data'!$D$11,0,10*ROW('Hygiene Data'!D14))="","",OFFSET('Hygiene Data'!$D$11,0,10*ROW('Hygiene Data'!D14)))</f>
        <v/>
      </c>
      <c r="DP20" s="290" t="str">
        <f ca="true">+IF(OFFSET('Hygiene Data'!$D$12,0,10*ROW('Hygiene Data'!D14))="","",OFFSET('Hygiene Data'!$D$12,0,10*ROW('Hygiene Data'!D14)))</f>
        <v/>
      </c>
      <c r="DQ20" s="290" t="str">
        <f ca="true">+IF(OFFSET('Hygiene Data'!$D$13,0,10*ROW('Hygiene Data'!D14))="","",OFFSET('Hygiene Data'!$D$13,0,10*ROW('Hygiene Data'!D14)))</f>
        <v>Yes</v>
      </c>
      <c r="DR20" s="290" t="str">
        <f ca="true">+IF(OFFSET('Hygiene Data'!$E$11,0,10*ROW('Hygiene Data'!E14))="","",OFFSET('Hygiene Data'!$E$11,0,10*ROW('Hygiene Data'!E14)))</f>
        <v/>
      </c>
      <c r="DS20" s="290" t="str">
        <f ca="true">+IF(OFFSET('Hygiene Data'!$E$12,0,10*ROW('Hygiene Data'!E14))="","",OFFSET('Hygiene Data'!$E$12,0,10*ROW('Hygiene Data'!E14)))</f>
        <v/>
      </c>
      <c r="DT20" s="290" t="str">
        <f ca="true">+IF(OFFSET('Hygiene Data'!$E$13,0,10*ROW('Hygiene Data'!E14))="","",OFFSET('Hygiene Data'!$E$13,0,10*ROW('Hygiene Data'!E14)))</f>
        <v/>
      </c>
      <c r="DU20" s="290" t="str">
        <f ca="true">+IF(OFFSET('Hygiene Data'!$F$11,0,10*ROW('Hygiene Data'!F14))="","",OFFSET('Hygiene Data'!$F$11,0,10*ROW('Hygiene Data'!F14)))</f>
        <v/>
      </c>
      <c r="DV20" s="290" t="str">
        <f ca="true">+IF(OFFSET('Hygiene Data'!$F$12,0,10*ROW('Hygiene Data'!F14))="","",OFFSET('Hygiene Data'!$F$12,0,10*ROW('Hygiene Data'!F14)))</f>
        <v/>
      </c>
      <c r="DW20" s="290" t="str">
        <f ca="true">+IF(OFFSET('Hygiene Data'!$F$13,0,10*ROW('Hygiene Data'!F14))="","",OFFSET('Hygiene Data'!$F$13,0,10*ROW('Hygiene Data'!F14)))</f>
        <v/>
      </c>
      <c r="DX20" s="290" t="str">
        <f ca="true">+IF(OFFSET('Hygiene Data'!$G$11,0,10*ROW('Hygiene Data'!G14))="","",OFFSET('Hygiene Data'!$G$11,0,10*ROW('Hygiene Data'!G14)))</f>
        <v/>
      </c>
      <c r="DY20" s="290" t="str">
        <f ca="true">+IF(OFFSET('Hygiene Data'!$G$12,0,10*ROW('Hygiene Data'!G14))="","",OFFSET('Hygiene Data'!$G$12,0,10*ROW('Hygiene Data'!G14)))</f>
        <v/>
      </c>
      <c r="DZ20" s="290" t="str">
        <f ca="true">+IF(OFFSET('Hygiene Data'!$G$13,0,10*ROW('Hygiene Data'!G14))="","",OFFSET('Hygiene Data'!$G$13,0,10*ROW('Hygiene Data'!G14)))</f>
        <v/>
      </c>
      <c r="EA20" s="290" t="str">
        <f ca="true">+IF(OFFSET('Hygiene Data'!$H$11,0,10*ROW('Hygiene Data'!H14))="","",OFFSET('Hygiene Data'!$H$11,0,10*ROW('Hygiene Data'!H14)))</f>
        <v/>
      </c>
      <c r="EB20" s="290" t="str">
        <f ca="true">+IF(OFFSET('Hygiene Data'!$H$12,0,10*ROW('Hygiene Data'!H14))="","",OFFSET('Hygiene Data'!$H$12,0,10*ROW('Hygiene Data'!H14)))</f>
        <v/>
      </c>
      <c r="EC20" s="290" t="str">
        <f ca="true">+IF(OFFSET('Hygiene Data'!$H$13,0,10*ROW('Hygiene Data'!H14))="","",OFFSET('Hygiene Data'!$H$13,0,10*ROW('Hygiene Data'!H14)))</f>
        <v>Yes</v>
      </c>
      <c r="ED20" s="290" t="str">
        <f ca="true">+IF(OFFSET('Hygiene Data'!$I$11,0,10*ROW('Hygiene Data'!I14))="","",OFFSET('Hygiene Data'!$I$11,0,10*ROW('Hygiene Data'!I14)))</f>
        <v/>
      </c>
      <c r="EE20" s="290" t="str">
        <f ca="true">+IF(OFFSET('Hygiene Data'!$I$12,0,10*ROW('Hygiene Data'!I14))="","",OFFSET('Hygiene Data'!$I$12,0,10*ROW('Hygiene Data'!I14)))</f>
        <v/>
      </c>
      <c r="EF20" s="290" t="str">
        <f ca="true">+IF(OFFSET('Hygiene Data'!$I$13,0,10*ROW('Hygiene Data'!I14))="","",OFFSET('Hygiene Data'!$I$13,0,10*ROW('Hygiene Data'!I14)))</f>
        <v>Yes</v>
      </c>
    </row>
    <row xmlns:x14ac="http://schemas.microsoft.com/office/spreadsheetml/2009/9/ac" r="21" x14ac:dyDescent="0.2">
      <c r="A21" s="36" t="str">
        <f ca="true">+IF(OFFSET('Water Data'!$B$2,0,10*ROW('Water Data'!E15))="","",OFFSET('Water Data'!$B$2,0,10*ROW('Water Data'!E15)))</f>
        <v>CRI_2017_EMIS</v>
      </c>
      <c r="B21" s="36" t="str">
        <f ca="true">+IF(OFFSET('Water Data'!$C$2,0,10*ROW('Water Data'!F15))="","",OFFSET('Water Data'!$C$2,0,10*ROW('Water Data'!F15)))</f>
        <v>EMIS</v>
      </c>
      <c r="C21" s="346">
        <f t="shared" ca="true" si="0"/>
        <v>2017</v>
      </c>
      <c r="D21" s="96">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99.782479731065848</v>
      </c>
      <c r="E21" s="96">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88.540636741150877</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99.708985085485637</v>
      </c>
      <c r="H21" s="96">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83.775918515823918</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99.870017331022524</v>
      </c>
      <c r="K21" s="96">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94.215771230502611</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98.620689655172427</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99.751922599851156</v>
      </c>
      <c r="Q21" s="96">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87.000744232200447</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99.886492622020427</v>
      </c>
      <c r="T21" s="96">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93.927355278093088</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99.861578010678272</v>
      </c>
      <c r="W21" s="97">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97.221672928613799</v>
      </c>
      <c r="X21" s="97">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86.592841605695071</v>
      </c>
      <c r="Y21" s="97">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84.121020367807006</v>
      </c>
      <c r="Z21" s="97">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76.646232944433464</v>
      </c>
      <c r="AA21" s="97">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99.78173881411422</v>
      </c>
      <c r="AB21" s="97">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96.980720261913433</v>
      </c>
      <c r="AC21" s="97">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83.375773008366664</v>
      </c>
      <c r="AD21" s="97">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79.410694798108409</v>
      </c>
      <c r="AE21" s="97">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69.516187704619867</v>
      </c>
      <c r="AF21" s="97">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99.956672443674179</v>
      </c>
      <c r="AG21" s="97">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97.508665511265164</v>
      </c>
      <c r="AH21" s="97">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90.424610051993071</v>
      </c>
      <c r="AI21" s="97">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89.731369150779898</v>
      </c>
      <c r="AJ21" s="97">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85.13864818024264</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97.931034482758619</v>
      </c>
      <c r="AM21" s="97">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91.034482758620697</v>
      </c>
      <c r="AN21" s="97">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91.724137931034477</v>
      </c>
      <c r="AO21" s="97">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89.65517241379311</v>
      </c>
      <c r="AP21" s="97">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99.826345819895806</v>
      </c>
      <c r="AQ21" s="97">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97.060282808236167</v>
      </c>
      <c r="AR21" s="97">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85.561895311337139</v>
      </c>
      <c r="AS21" s="97">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82.163234929297943</v>
      </c>
      <c r="AT21" s="97">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73.604564624162734</v>
      </c>
      <c r="AU21" s="97">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100</v>
      </c>
      <c r="AV21" s="97">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97.843359818388194</v>
      </c>
      <c r="AW21" s="97">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90.578887627695806</v>
      </c>
      <c r="AX21" s="97">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91.827468785471055</v>
      </c>
      <c r="AY21" s="97">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88.422247446083986</v>
      </c>
      <c r="AZ21" s="98">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83.62665612022937</v>
      </c>
      <c r="BA21" s="98">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79.632192999802257</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79.119679883594031</v>
      </c>
      <c r="BD21" s="98">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73.99054201527828</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88.994800693240904</v>
      </c>
      <c r="BG21" s="98">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86.351819757365689</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89.65517241379311</v>
      </c>
      <c r="BJ21" s="98">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87.586206896551715</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81.66708012900024</v>
      </c>
      <c r="BM21" s="98">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77.276110146365667</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91.600454029511909</v>
      </c>
      <c r="BP21" s="98">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89.103291713961411</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90"/>
      <c r="BS21" s="290" t="str">
        <f ca="true">+IF(OFFSET('Water Data'!$D$27,0,10*ROW('Water Data'!D15))="","",OFFSET('Water Data'!$D$27,0,10*ROW('Water Data'!D15)))</f>
        <v>Yes</v>
      </c>
      <c r="BT21" s="290" t="str">
        <f ca="true">+IF(OFFSET('Water Data'!$D$28,0,10*ROW('Water Data'!D15))="","",OFFSET('Water Data'!$D$28,0,10*ROW('Water Data'!D15)))</f>
        <v>Yes</v>
      </c>
      <c r="BU21" s="290" t="str">
        <f ca="true">+IF(OFFSET('Water Data'!$D$29,0,10*ROW('Water Data'!D15))="","",OFFSET('Water Data'!$D$29,0,10*ROW('Water Data'!D15)))</f>
        <v/>
      </c>
      <c r="BV21" s="290" t="str">
        <f ca="true">+IF(OFFSET('Water Data'!$E$27,0,10*ROW('Water Data'!E15))="","",OFFSET('Water Data'!$E$27,0,10*ROW('Water Data'!E15)))</f>
        <v>Yes</v>
      </c>
      <c r="BW21" s="290" t="str">
        <f ca="true">+IF(OFFSET('Water Data'!$E$28,0,10*ROW('Water Data'!E15))="","",OFFSET('Water Data'!$E$28,0,10*ROW('Water Data'!E15)))</f>
        <v>Yes</v>
      </c>
      <c r="BX21" s="290" t="str">
        <f ca="true">+IF(OFFSET('Water Data'!$E$29,0,10*ROW('Water Data'!E15))="","",OFFSET('Water Data'!$E$29,0,10*ROW('Water Data'!E15)))</f>
        <v/>
      </c>
      <c r="BY21" s="290" t="str">
        <f ca="true">+IF(OFFSET('Water Data'!$F$27,0,10*ROW('Water Data'!F15))="","",OFFSET('Water Data'!$F$27,0,10*ROW('Water Data'!F15)))</f>
        <v>Yes</v>
      </c>
      <c r="BZ21" s="290" t="str">
        <f ca="true">+IF(OFFSET('Water Data'!$F$28,0,10*ROW('Water Data'!F15))="","",OFFSET('Water Data'!$F$28,0,10*ROW('Water Data'!F15)))</f>
        <v>Yes</v>
      </c>
      <c r="CA21" s="290" t="str">
        <f ca="true">+IF(OFFSET('Water Data'!$F$29,0,10*ROW('Water Data'!F15))="","",OFFSET('Water Data'!$F$29,0,10*ROW('Water Data'!F15)))</f>
        <v/>
      </c>
      <c r="CB21" s="290" t="str">
        <f ca="true">+IF(OFFSET('Water Data'!$G$27,0,10*ROW('Water Data'!G15))="","",OFFSET('Water Data'!$G$27,0,10*ROW('Water Data'!G15)))</f>
        <v/>
      </c>
      <c r="CC21" s="290" t="str">
        <f ca="true">+IF(OFFSET('Water Data'!$G$28,0,10*ROW('Water Data'!G15))="","",OFFSET('Water Data'!$G$28,0,10*ROW('Water Data'!G15)))</f>
        <v>Yes</v>
      </c>
      <c r="CD21" s="290" t="str">
        <f ca="true">+IF(OFFSET('Water Data'!$G$29,0,10*ROW('Water Data'!G15))="","",OFFSET('Water Data'!$G$29,0,10*ROW('Water Data'!G15)))</f>
        <v/>
      </c>
      <c r="CE21" s="290" t="str">
        <f ca="true">+IF(OFFSET('Water Data'!$H$27,0,10*ROW('Water Data'!H15))="","",OFFSET('Water Data'!$H$27,0,10*ROW('Water Data'!H15)))</f>
        <v>Yes</v>
      </c>
      <c r="CF21" s="290" t="str">
        <f ca="true">+IF(OFFSET('Water Data'!$H$28,0,10*ROW('Water Data'!H15))="","",OFFSET('Water Data'!$H$28,0,10*ROW('Water Data'!H15)))</f>
        <v>Yes</v>
      </c>
      <c r="CG21" s="290" t="str">
        <f ca="true">+IF(OFFSET('Water Data'!$H$29,0,10*ROW('Water Data'!H15))="","",OFFSET('Water Data'!$H$29,0,10*ROW('Water Data'!H15)))</f>
        <v/>
      </c>
      <c r="CH21" s="290" t="str">
        <f ca="true">+IF(OFFSET('Water Data'!$I$27,0,10*ROW('Water Data'!I15))="","",OFFSET('Water Data'!$I$27,0,10*ROW('Water Data'!I15)))</f>
        <v>Yes</v>
      </c>
      <c r="CI21" s="290" t="str">
        <f ca="true">+IF(OFFSET('Water Data'!$I$28,0,10*ROW('Water Data'!I15))="","",OFFSET('Water Data'!$I$28,0,10*ROW('Water Data'!I15)))</f>
        <v>Yes</v>
      </c>
      <c r="CJ21" s="290" t="str">
        <f ca="true">+IF(OFFSET('Water Data'!$I$29,0,10*ROW('Water Data'!I15))="","",OFFSET('Water Data'!$I$29,0,10*ROW('Water Data'!I15)))</f>
        <v/>
      </c>
      <c r="CK21" s="290" t="str">
        <f ca="true">+IF(OFFSET('Sanitation Data'!$D$28,0,10*ROW('Sanitation Data'!D15))="","",OFFSET('Sanitation Data'!$D$28,0,10*ROW('Sanitation Data'!D15)))</f>
        <v>Yes</v>
      </c>
      <c r="CL21" s="290" t="str">
        <f ca="true">+IF(OFFSET('Sanitation Data'!$D$29,0,10*ROW('Sanitation Data'!D15))="","",OFFSET('Sanitation Data'!$D$29,0,10*ROW('Sanitation Data'!D15)))</f>
        <v>Yes</v>
      </c>
      <c r="CM21" s="290" t="str">
        <f ca="true">+IF(OFFSET('Sanitation Data'!$D$30,0,10*ROW('Sanitation Data'!D15))="","",OFFSET('Sanitation Data'!$D$30,0,10*ROW('Sanitation Data'!D15)))</f>
        <v>Yes</v>
      </c>
      <c r="CN21" s="290" t="str">
        <f ca="true">+IF(OFFSET('Sanitation Data'!$D$31,0,10*ROW('Sanitation Data'!D15))="","",OFFSET('Sanitation Data'!$D$31,0,10*ROW('Sanitation Data'!D15)))</f>
        <v>Yes</v>
      </c>
      <c r="CO21" s="290" t="str">
        <f ca="true">+IF(OFFSET('Sanitation Data'!$D$32,0,10*ROW('Sanitation Data'!D15))="","",OFFSET('Sanitation Data'!$D$32,0,10*ROW('Sanitation Data'!D15)))</f>
        <v>Yes</v>
      </c>
      <c r="CP21" s="290" t="str">
        <f ca="true">+IF(OFFSET('Sanitation Data'!$E$28,0,10*ROW('Sanitation Data'!E15))="","",OFFSET('Sanitation Data'!$E$28,0,10*ROW('Sanitation Data'!E15)))</f>
        <v>Yes</v>
      </c>
      <c r="CQ21" s="290" t="str">
        <f ca="true">+IF(OFFSET('Sanitation Data'!$E$29,0,10*ROW('Sanitation Data'!E15))="","",OFFSET('Sanitation Data'!$E$29,0,10*ROW('Sanitation Data'!E15)))</f>
        <v>Yes</v>
      </c>
      <c r="CR21" s="290" t="str">
        <f ca="true">+IF(OFFSET('Sanitation Data'!$E$30,0,10*ROW('Sanitation Data'!E15))="","",OFFSET('Sanitation Data'!$E$30,0,10*ROW('Sanitation Data'!E15)))</f>
        <v>Yes</v>
      </c>
      <c r="CS21" s="290" t="str">
        <f ca="true">+IF(OFFSET('Sanitation Data'!$E$31,0,10*ROW('Sanitation Data'!E15))="","",OFFSET('Sanitation Data'!$E$31,0,10*ROW('Sanitation Data'!E15)))</f>
        <v>Yes</v>
      </c>
      <c r="CT21" s="290" t="str">
        <f ca="true">+IF(OFFSET('Sanitation Data'!$E$32,0,10*ROW('Sanitation Data'!E15))="","",OFFSET('Sanitation Data'!$E$32,0,10*ROW('Sanitation Data'!E15)))</f>
        <v>Yes</v>
      </c>
      <c r="CU21" s="290" t="str">
        <f ca="true">+IF(OFFSET('Sanitation Data'!$F$28,0,10*ROW('Sanitation Data'!F15))="","",OFFSET('Sanitation Data'!$F$28,0,10*ROW('Sanitation Data'!F15)))</f>
        <v>Yes</v>
      </c>
      <c r="CV21" s="290" t="str">
        <f ca="true">+IF(OFFSET('Sanitation Data'!$F$29,0,10*ROW('Sanitation Data'!F15))="","",OFFSET('Sanitation Data'!$F$29,0,10*ROW('Sanitation Data'!F15)))</f>
        <v>Yes</v>
      </c>
      <c r="CW21" s="290" t="str">
        <f ca="true">+IF(OFFSET('Sanitation Data'!$F$30,0,10*ROW('Sanitation Data'!F15))="","",OFFSET('Sanitation Data'!$F$30,0,10*ROW('Sanitation Data'!F15)))</f>
        <v>Yes</v>
      </c>
      <c r="CX21" s="290" t="str">
        <f ca="true">+IF(OFFSET('Sanitation Data'!$F$31,0,10*ROW('Sanitation Data'!F15))="","",OFFSET('Sanitation Data'!$F$31,0,10*ROW('Sanitation Data'!F15)))</f>
        <v>Yes</v>
      </c>
      <c r="CY21" s="290" t="str">
        <f ca="true">+IF(OFFSET('Sanitation Data'!$F$32,0,10*ROW('Sanitation Data'!F15))="","",OFFSET('Sanitation Data'!$F$32,0,10*ROW('Sanitation Data'!F15)))</f>
        <v>Yes</v>
      </c>
      <c r="CZ21" s="290" t="str">
        <f ca="true">+IF(OFFSET('Sanitation Data'!$G$28,0,10*ROW('Sanitation Data'!G15))="","",OFFSET('Sanitation Data'!$G$28,0,10*ROW('Sanitation Data'!G15)))</f>
        <v/>
      </c>
      <c r="DA21" s="290" t="str">
        <f ca="true">+IF(OFFSET('Sanitation Data'!$G$29,0,10*ROW('Sanitation Data'!G15))="","",OFFSET('Sanitation Data'!$G$29,0,10*ROW('Sanitation Data'!G15)))</f>
        <v>Yes</v>
      </c>
      <c r="DB21" s="290" t="str">
        <f ca="true">+IF(OFFSET('Sanitation Data'!$G$30,0,10*ROW('Sanitation Data'!G15))="","",OFFSET('Sanitation Data'!$G$30,0,10*ROW('Sanitation Data'!G15)))</f>
        <v>Yes</v>
      </c>
      <c r="DC21" s="290" t="str">
        <f ca="true">+IF(OFFSET('Sanitation Data'!$G$31,0,10*ROW('Sanitation Data'!G15))="","",OFFSET('Sanitation Data'!$G$31,0,10*ROW('Sanitation Data'!G15)))</f>
        <v>Yes</v>
      </c>
      <c r="DD21" s="290" t="str">
        <f ca="true">+IF(OFFSET('Sanitation Data'!$G$32,0,10*ROW('Sanitation Data'!G15))="","",OFFSET('Sanitation Data'!$G$32,0,10*ROW('Sanitation Data'!G15)))</f>
        <v>Yes</v>
      </c>
      <c r="DE21" s="290" t="str">
        <f ca="true">+IF(OFFSET('Sanitation Data'!$H$28,0,10*ROW('Sanitation Data'!H15))="","",OFFSET('Sanitation Data'!$H$28,0,10*ROW('Sanitation Data'!H15)))</f>
        <v>Yes</v>
      </c>
      <c r="DF21" s="290" t="str">
        <f ca="true">+IF(OFFSET('Sanitation Data'!$H$29,0,10*ROW('Sanitation Data'!H15))="","",OFFSET('Sanitation Data'!$H$29,0,10*ROW('Sanitation Data'!H15)))</f>
        <v>Yes</v>
      </c>
      <c r="DG21" s="290" t="str">
        <f ca="true">+IF(OFFSET('Sanitation Data'!$H$30,0,10*ROW('Sanitation Data'!H15))="","",OFFSET('Sanitation Data'!$H$30,0,10*ROW('Sanitation Data'!H15)))</f>
        <v>Yes</v>
      </c>
      <c r="DH21" s="290" t="str">
        <f ca="true">+IF(OFFSET('Sanitation Data'!$H$31,0,10*ROW('Sanitation Data'!H15))="","",OFFSET('Sanitation Data'!$H$31,0,10*ROW('Sanitation Data'!H15)))</f>
        <v>Yes</v>
      </c>
      <c r="DI21" s="290" t="str">
        <f ca="true">+IF(OFFSET('Sanitation Data'!$H$32,0,10*ROW('Sanitation Data'!H15))="","",OFFSET('Sanitation Data'!$H$32,0,10*ROW('Sanitation Data'!H15)))</f>
        <v>Yes</v>
      </c>
      <c r="DJ21" s="290" t="str">
        <f ca="true">+IF(OFFSET('Sanitation Data'!$I$28,0,10*ROW('Sanitation Data'!I15))="","",OFFSET('Sanitation Data'!$I$28,0,10*ROW('Sanitation Data'!I15)))</f>
        <v>Yes</v>
      </c>
      <c r="DK21" s="290" t="str">
        <f ca="true">+IF(OFFSET('Sanitation Data'!$I$29,0,10*ROW('Sanitation Data'!I15))="","",OFFSET('Sanitation Data'!$I$29,0,10*ROW('Sanitation Data'!I15)))</f>
        <v>Yes</v>
      </c>
      <c r="DL21" s="290" t="str">
        <f ca="true">+IF(OFFSET('Sanitation Data'!$I$30,0,10*ROW('Sanitation Data'!I15))="","",OFFSET('Sanitation Data'!$I$30,0,10*ROW('Sanitation Data'!I15)))</f>
        <v>Yes</v>
      </c>
      <c r="DM21" s="290" t="str">
        <f ca="true">+IF(OFFSET('Sanitation Data'!$I$31,0,10*ROW('Sanitation Data'!I15))="","",OFFSET('Sanitation Data'!$I$31,0,10*ROW('Sanitation Data'!I15)))</f>
        <v>Yes</v>
      </c>
      <c r="DN21" s="290" t="str">
        <f ca="true">+IF(OFFSET('Sanitation Data'!$I$32,0,10*ROW('Sanitation Data'!I15))="","",OFFSET('Sanitation Data'!$I$32,0,10*ROW('Sanitation Data'!I15)))</f>
        <v>Yes</v>
      </c>
      <c r="DO21" s="290" t="str">
        <f ca="true">+IF(OFFSET('Hygiene Data'!$D$11,0,10*ROW('Hygiene Data'!D15))="","",OFFSET('Hygiene Data'!$D$11,0,10*ROW('Hygiene Data'!D15)))</f>
        <v>Yes</v>
      </c>
      <c r="DP21" s="290" t="str">
        <f ca="true">+IF(OFFSET('Hygiene Data'!$D$12,0,10*ROW('Hygiene Data'!D15))="","",OFFSET('Hygiene Data'!$D$12,0,10*ROW('Hygiene Data'!D15)))</f>
        <v>Yes</v>
      </c>
      <c r="DQ21" s="290" t="str">
        <f ca="true">+IF(OFFSET('Hygiene Data'!$D$13,0,10*ROW('Hygiene Data'!D15))="","",OFFSET('Hygiene Data'!$D$13,0,10*ROW('Hygiene Data'!D15)))</f>
        <v/>
      </c>
      <c r="DR21" s="290" t="str">
        <f ca="true">+IF(OFFSET('Hygiene Data'!$E$11,0,10*ROW('Hygiene Data'!E15))="","",OFFSET('Hygiene Data'!$E$11,0,10*ROW('Hygiene Data'!E15)))</f>
        <v>Yes</v>
      </c>
      <c r="DS21" s="290" t="str">
        <f ca="true">+IF(OFFSET('Hygiene Data'!$E$12,0,10*ROW('Hygiene Data'!E15))="","",OFFSET('Hygiene Data'!$E$12,0,10*ROW('Hygiene Data'!E15)))</f>
        <v>Yes</v>
      </c>
      <c r="DT21" s="290" t="str">
        <f ca="true">+IF(OFFSET('Hygiene Data'!$E$13,0,10*ROW('Hygiene Data'!E15))="","",OFFSET('Hygiene Data'!$E$13,0,10*ROW('Hygiene Data'!E15)))</f>
        <v/>
      </c>
      <c r="DU21" s="290" t="str">
        <f ca="true">+IF(OFFSET('Hygiene Data'!$F$11,0,10*ROW('Hygiene Data'!F15))="","",OFFSET('Hygiene Data'!$F$11,0,10*ROW('Hygiene Data'!F15)))</f>
        <v>Yes</v>
      </c>
      <c r="DV21" s="290" t="str">
        <f ca="true">+IF(OFFSET('Hygiene Data'!$F$12,0,10*ROW('Hygiene Data'!F15))="","",OFFSET('Hygiene Data'!$F$12,0,10*ROW('Hygiene Data'!F15)))</f>
        <v>Yes</v>
      </c>
      <c r="DW21" s="290" t="str">
        <f ca="true">+IF(OFFSET('Hygiene Data'!$F$13,0,10*ROW('Hygiene Data'!F15))="","",OFFSET('Hygiene Data'!$F$13,0,10*ROW('Hygiene Data'!F15)))</f>
        <v/>
      </c>
      <c r="DX21" s="290" t="str">
        <f ca="true">+IF(OFFSET('Hygiene Data'!$G$11,0,10*ROW('Hygiene Data'!G15))="","",OFFSET('Hygiene Data'!$G$11,0,10*ROW('Hygiene Data'!G15)))</f>
        <v>Yes</v>
      </c>
      <c r="DY21" s="290" t="str">
        <f ca="true">+IF(OFFSET('Hygiene Data'!$G$12,0,10*ROW('Hygiene Data'!G15))="","",OFFSET('Hygiene Data'!$G$12,0,10*ROW('Hygiene Data'!G15)))</f>
        <v>Yes</v>
      </c>
      <c r="DZ21" s="290" t="str">
        <f ca="true">+IF(OFFSET('Hygiene Data'!$G$13,0,10*ROW('Hygiene Data'!G15))="","",OFFSET('Hygiene Data'!$G$13,0,10*ROW('Hygiene Data'!G15)))</f>
        <v/>
      </c>
      <c r="EA21" s="290" t="str">
        <f ca="true">+IF(OFFSET('Hygiene Data'!$H$11,0,10*ROW('Hygiene Data'!H15))="","",OFFSET('Hygiene Data'!$H$11,0,10*ROW('Hygiene Data'!H15)))</f>
        <v>Yes</v>
      </c>
      <c r="EB21" s="290" t="str">
        <f ca="true">+IF(OFFSET('Hygiene Data'!$H$12,0,10*ROW('Hygiene Data'!H15))="","",OFFSET('Hygiene Data'!$H$12,0,10*ROW('Hygiene Data'!H15)))</f>
        <v>Yes</v>
      </c>
      <c r="EC21" s="290" t="str">
        <f ca="true">+IF(OFFSET('Hygiene Data'!$H$13,0,10*ROW('Hygiene Data'!H15))="","",OFFSET('Hygiene Data'!$H$13,0,10*ROW('Hygiene Data'!H15)))</f>
        <v/>
      </c>
      <c r="ED21" s="290" t="str">
        <f ca="true">+IF(OFFSET('Hygiene Data'!$I$11,0,10*ROW('Hygiene Data'!I15))="","",OFFSET('Hygiene Data'!$I$11,0,10*ROW('Hygiene Data'!I15)))</f>
        <v>Yes</v>
      </c>
      <c r="EE21" s="290" t="str">
        <f ca="true">+IF(OFFSET('Hygiene Data'!$I$12,0,10*ROW('Hygiene Data'!I15))="","",OFFSET('Hygiene Data'!$I$12,0,10*ROW('Hygiene Data'!I15)))</f>
        <v>Yes</v>
      </c>
      <c r="EF21" s="290"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CRI_2017_UIS</v>
      </c>
      <c r="B22" s="36" t="str">
        <f ca="true">+IF(OFFSET('Water Data'!$C$2,0,10*ROW('Water Data'!F16))="","",OFFSET('Water Data'!$C$2,0,10*ROW('Water Data'!F16)))</f>
        <v>Other</v>
      </c>
      <c r="C22" s="346">
        <f t="shared" ca="true" si="0"/>
        <v>2017</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86.917772801302945</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90.2</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71.900000000000006</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str">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[67]</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87.8</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87.8</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90"/>
      <c r="BS22" s="290" t="str">
        <f ca="true">+IF(OFFSET('Water Data'!$D$27,0,10*ROW('Water Data'!D16))="","",OFFSET('Water Data'!$D$27,0,10*ROW('Water Data'!D16)))</f>
        <v/>
      </c>
      <c r="BT22" s="290" t="str">
        <f ca="true">+IF(OFFSET('Water Data'!$D$28,0,10*ROW('Water Data'!D16))="","",OFFSET('Water Data'!$D$28,0,10*ROW('Water Data'!D16)))</f>
        <v/>
      </c>
      <c r="BU22" s="290" t="str">
        <f ca="true">+IF(OFFSET('Water Data'!$D$29,0,10*ROW('Water Data'!D16))="","",OFFSET('Water Data'!$D$29,0,10*ROW('Water Data'!D16)))</f>
        <v>Yes</v>
      </c>
      <c r="BV22" s="290" t="str">
        <f ca="true">+IF(OFFSET('Water Data'!$E$27,0,10*ROW('Water Data'!E16))="","",OFFSET('Water Data'!$E$27,0,10*ROW('Water Data'!E16)))</f>
        <v/>
      </c>
      <c r="BW22" s="290" t="str">
        <f ca="true">+IF(OFFSET('Water Data'!$E$28,0,10*ROW('Water Data'!E16))="","",OFFSET('Water Data'!$E$28,0,10*ROW('Water Data'!E16)))</f>
        <v/>
      </c>
      <c r="BX22" s="290" t="str">
        <f ca="true">+IF(OFFSET('Water Data'!$E$29,0,10*ROW('Water Data'!E16))="","",OFFSET('Water Data'!$E$29,0,10*ROW('Water Data'!E16)))</f>
        <v/>
      </c>
      <c r="BY22" s="290" t="str">
        <f ca="true">+IF(OFFSET('Water Data'!$F$27,0,10*ROW('Water Data'!F16))="","",OFFSET('Water Data'!$F$27,0,10*ROW('Water Data'!F16)))</f>
        <v/>
      </c>
      <c r="BZ22" s="290" t="str">
        <f ca="true">+IF(OFFSET('Water Data'!$F$28,0,10*ROW('Water Data'!F16))="","",OFFSET('Water Data'!$F$28,0,10*ROW('Water Data'!F16)))</f>
        <v/>
      </c>
      <c r="CA22" s="290" t="str">
        <f ca="true">+IF(OFFSET('Water Data'!$F$29,0,10*ROW('Water Data'!F16))="","",OFFSET('Water Data'!$F$29,0,10*ROW('Water Data'!F16)))</f>
        <v/>
      </c>
      <c r="CB22" s="290" t="str">
        <f ca="true">+IF(OFFSET('Water Data'!$G$27,0,10*ROW('Water Data'!G16))="","",OFFSET('Water Data'!$G$27,0,10*ROW('Water Data'!G16)))</f>
        <v/>
      </c>
      <c r="CC22" s="290" t="str">
        <f ca="true">+IF(OFFSET('Water Data'!$G$28,0,10*ROW('Water Data'!G16))="","",OFFSET('Water Data'!$G$28,0,10*ROW('Water Data'!G16)))</f>
        <v/>
      </c>
      <c r="CD22" s="290" t="str">
        <f ca="true">+IF(OFFSET('Water Data'!$G$29,0,10*ROW('Water Data'!G16))="","",OFFSET('Water Data'!$G$29,0,10*ROW('Water Data'!G16)))</f>
        <v/>
      </c>
      <c r="CE22" s="290" t="str">
        <f ca="true">+IF(OFFSET('Water Data'!$H$27,0,10*ROW('Water Data'!H16))="","",OFFSET('Water Data'!$H$27,0,10*ROW('Water Data'!H16)))</f>
        <v/>
      </c>
      <c r="CF22" s="290" t="str">
        <f ca="true">+IF(OFFSET('Water Data'!$H$28,0,10*ROW('Water Data'!H16))="","",OFFSET('Water Data'!$H$28,0,10*ROW('Water Data'!H16)))</f>
        <v/>
      </c>
      <c r="CG22" s="290" t="str">
        <f ca="true">+IF(OFFSET('Water Data'!$H$29,0,10*ROW('Water Data'!H16))="","",OFFSET('Water Data'!$H$29,0,10*ROW('Water Data'!H16)))</f>
        <v>Yes</v>
      </c>
      <c r="CH22" s="290" t="str">
        <f ca="true">+IF(OFFSET('Water Data'!$I$27,0,10*ROW('Water Data'!I16))="","",OFFSET('Water Data'!$I$27,0,10*ROW('Water Data'!I16)))</f>
        <v/>
      </c>
      <c r="CI22" s="290" t="str">
        <f ca="true">+IF(OFFSET('Water Data'!$I$28,0,10*ROW('Water Data'!I16))="","",OFFSET('Water Data'!$I$28,0,10*ROW('Water Data'!I16)))</f>
        <v/>
      </c>
      <c r="CJ22" s="290" t="str">
        <f ca="true">+IF(OFFSET('Water Data'!$I$29,0,10*ROW('Water Data'!I16))="","",OFFSET('Water Data'!$I$29,0,10*ROW('Water Data'!I16)))</f>
        <v>Yes</v>
      </c>
      <c r="CK22" s="290" t="str">
        <f ca="true">+IF(OFFSET('Sanitation Data'!$D$28,0,10*ROW('Sanitation Data'!D16))="","",OFFSET('Sanitation Data'!$D$28,0,10*ROW('Sanitation Data'!D16)))</f>
        <v/>
      </c>
      <c r="CL22" s="290" t="str">
        <f ca="true">+IF(OFFSET('Sanitation Data'!$D$29,0,10*ROW('Sanitation Data'!D16))="","",OFFSET('Sanitation Data'!$D$29,0,10*ROW('Sanitation Data'!D16)))</f>
        <v/>
      </c>
      <c r="CM22" s="290" t="str">
        <f ca="true">+IF(OFFSET('Sanitation Data'!$D$30,0,10*ROW('Sanitation Data'!D16))="","",OFFSET('Sanitation Data'!$D$30,0,10*ROW('Sanitation Data'!D16)))</f>
        <v/>
      </c>
      <c r="CN22" s="290" t="str">
        <f ca="true">+IF(OFFSET('Sanitation Data'!$D$31,0,10*ROW('Sanitation Data'!D16))="","",OFFSET('Sanitation Data'!$D$31,0,10*ROW('Sanitation Data'!D16)))</f>
        <v/>
      </c>
      <c r="CO22" s="290" t="str">
        <f ca="true">+IF(OFFSET('Sanitation Data'!$D$32,0,10*ROW('Sanitation Data'!D16))="","",OFFSET('Sanitation Data'!$D$32,0,10*ROW('Sanitation Data'!D16)))</f>
        <v/>
      </c>
      <c r="CP22" s="290" t="str">
        <f ca="true">+IF(OFFSET('Sanitation Data'!$E$28,0,10*ROW('Sanitation Data'!E16))="","",OFFSET('Sanitation Data'!$E$28,0,10*ROW('Sanitation Data'!E16)))</f>
        <v/>
      </c>
      <c r="CQ22" s="290" t="str">
        <f ca="true">+IF(OFFSET('Sanitation Data'!$E$29,0,10*ROW('Sanitation Data'!E16))="","",OFFSET('Sanitation Data'!$E$29,0,10*ROW('Sanitation Data'!E16)))</f>
        <v/>
      </c>
      <c r="CR22" s="290" t="str">
        <f ca="true">+IF(OFFSET('Sanitation Data'!$E$30,0,10*ROW('Sanitation Data'!E16))="","",OFFSET('Sanitation Data'!$E$30,0,10*ROW('Sanitation Data'!E16)))</f>
        <v/>
      </c>
      <c r="CS22" s="290" t="str">
        <f ca="true">+IF(OFFSET('Sanitation Data'!$E$31,0,10*ROW('Sanitation Data'!E16))="","",OFFSET('Sanitation Data'!$E$31,0,10*ROW('Sanitation Data'!E16)))</f>
        <v/>
      </c>
      <c r="CT22" s="290" t="str">
        <f ca="true">+IF(OFFSET('Sanitation Data'!$E$32,0,10*ROW('Sanitation Data'!E16))="","",OFFSET('Sanitation Data'!$E$32,0,10*ROW('Sanitation Data'!E16)))</f>
        <v/>
      </c>
      <c r="CU22" s="290" t="str">
        <f ca="true">+IF(OFFSET('Sanitation Data'!$F$28,0,10*ROW('Sanitation Data'!F16))="","",OFFSET('Sanitation Data'!$F$28,0,10*ROW('Sanitation Data'!F16)))</f>
        <v/>
      </c>
      <c r="CV22" s="290" t="str">
        <f ca="true">+IF(OFFSET('Sanitation Data'!$F$29,0,10*ROW('Sanitation Data'!F16))="","",OFFSET('Sanitation Data'!$F$29,0,10*ROW('Sanitation Data'!F16)))</f>
        <v/>
      </c>
      <c r="CW22" s="290" t="str">
        <f ca="true">+IF(OFFSET('Sanitation Data'!$F$30,0,10*ROW('Sanitation Data'!F16))="","",OFFSET('Sanitation Data'!$F$30,0,10*ROW('Sanitation Data'!F16)))</f>
        <v/>
      </c>
      <c r="CX22" s="290" t="str">
        <f ca="true">+IF(OFFSET('Sanitation Data'!$F$31,0,10*ROW('Sanitation Data'!F16))="","",OFFSET('Sanitation Data'!$F$31,0,10*ROW('Sanitation Data'!F16)))</f>
        <v/>
      </c>
      <c r="CY22" s="290" t="str">
        <f ca="true">+IF(OFFSET('Sanitation Data'!$F$32,0,10*ROW('Sanitation Data'!F16))="","",OFFSET('Sanitation Data'!$F$32,0,10*ROW('Sanitation Data'!F16)))</f>
        <v/>
      </c>
      <c r="CZ22" s="290" t="str">
        <f ca="true">+IF(OFFSET('Sanitation Data'!$G$28,0,10*ROW('Sanitation Data'!G16))="","",OFFSET('Sanitation Data'!$G$28,0,10*ROW('Sanitation Data'!G16)))</f>
        <v/>
      </c>
      <c r="DA22" s="290" t="str">
        <f ca="true">+IF(OFFSET('Sanitation Data'!$G$29,0,10*ROW('Sanitation Data'!G16))="","",OFFSET('Sanitation Data'!$G$29,0,10*ROW('Sanitation Data'!G16)))</f>
        <v/>
      </c>
      <c r="DB22" s="290" t="str">
        <f ca="true">+IF(OFFSET('Sanitation Data'!$G$30,0,10*ROW('Sanitation Data'!G16))="","",OFFSET('Sanitation Data'!$G$30,0,10*ROW('Sanitation Data'!G16)))</f>
        <v/>
      </c>
      <c r="DC22" s="290" t="str">
        <f ca="true">+IF(OFFSET('Sanitation Data'!$G$31,0,10*ROW('Sanitation Data'!G16))="","",OFFSET('Sanitation Data'!$G$31,0,10*ROW('Sanitation Data'!G16)))</f>
        <v/>
      </c>
      <c r="DD22" s="290" t="str">
        <f ca="true">+IF(OFFSET('Sanitation Data'!$G$32,0,10*ROW('Sanitation Data'!G16))="","",OFFSET('Sanitation Data'!$G$32,0,10*ROW('Sanitation Data'!G16)))</f>
        <v/>
      </c>
      <c r="DE22" s="290" t="str">
        <f ca="true">+IF(OFFSET('Sanitation Data'!$H$28,0,10*ROW('Sanitation Data'!H16))="","",OFFSET('Sanitation Data'!$H$28,0,10*ROW('Sanitation Data'!H16)))</f>
        <v/>
      </c>
      <c r="DF22" s="290" t="str">
        <f ca="true">+IF(OFFSET('Sanitation Data'!$H$29,0,10*ROW('Sanitation Data'!H16))="","",OFFSET('Sanitation Data'!$H$29,0,10*ROW('Sanitation Data'!H16)))</f>
        <v/>
      </c>
      <c r="DG22" s="290" t="str">
        <f ca="true">+IF(OFFSET('Sanitation Data'!$H$30,0,10*ROW('Sanitation Data'!H16))="","",OFFSET('Sanitation Data'!$H$30,0,10*ROW('Sanitation Data'!H16)))</f>
        <v/>
      </c>
      <c r="DH22" s="290" t="str">
        <f ca="true">+IF(OFFSET('Sanitation Data'!$H$31,0,10*ROW('Sanitation Data'!H16))="","",OFFSET('Sanitation Data'!$H$31,0,10*ROW('Sanitation Data'!H16)))</f>
        <v/>
      </c>
      <c r="DI22" s="290" t="str">
        <f ca="true">+IF(OFFSET('Sanitation Data'!$H$32,0,10*ROW('Sanitation Data'!H16))="","",OFFSET('Sanitation Data'!$H$32,0,10*ROW('Sanitation Data'!H16)))</f>
        <v/>
      </c>
      <c r="DJ22" s="290" t="str">
        <f ca="true">+IF(OFFSET('Sanitation Data'!$I$28,0,10*ROW('Sanitation Data'!I16))="","",OFFSET('Sanitation Data'!$I$28,0,10*ROW('Sanitation Data'!I16)))</f>
        <v/>
      </c>
      <c r="DK22" s="290" t="str">
        <f ca="true">+IF(OFFSET('Sanitation Data'!$I$29,0,10*ROW('Sanitation Data'!I16))="","",OFFSET('Sanitation Data'!$I$29,0,10*ROW('Sanitation Data'!I16)))</f>
        <v/>
      </c>
      <c r="DL22" s="290" t="str">
        <f ca="true">+IF(OFFSET('Sanitation Data'!$I$30,0,10*ROW('Sanitation Data'!I16))="","",OFFSET('Sanitation Data'!$I$30,0,10*ROW('Sanitation Data'!I16)))</f>
        <v/>
      </c>
      <c r="DM22" s="290" t="str">
        <f ca="true">+IF(OFFSET('Sanitation Data'!$I$31,0,10*ROW('Sanitation Data'!I16))="","",OFFSET('Sanitation Data'!$I$31,0,10*ROW('Sanitation Data'!I16)))</f>
        <v/>
      </c>
      <c r="DN22" s="290" t="str">
        <f ca="true">+IF(OFFSET('Sanitation Data'!$I$32,0,10*ROW('Sanitation Data'!I16))="","",OFFSET('Sanitation Data'!$I$32,0,10*ROW('Sanitation Data'!I16)))</f>
        <v>No</v>
      </c>
      <c r="DO22" s="290" t="str">
        <f ca="true">+IF(OFFSET('Hygiene Data'!$D$11,0,10*ROW('Hygiene Data'!D16))="","",OFFSET('Hygiene Data'!$D$11,0,10*ROW('Hygiene Data'!D16)))</f>
        <v/>
      </c>
      <c r="DP22" s="290" t="str">
        <f ca="true">+IF(OFFSET('Hygiene Data'!$D$12,0,10*ROW('Hygiene Data'!D16))="","",OFFSET('Hygiene Data'!$D$12,0,10*ROW('Hygiene Data'!D16)))</f>
        <v/>
      </c>
      <c r="DQ22" s="290" t="str">
        <f ca="true">+IF(OFFSET('Hygiene Data'!$D$13,0,10*ROW('Hygiene Data'!D16))="","",OFFSET('Hygiene Data'!$D$13,0,10*ROW('Hygiene Data'!D16)))</f>
        <v>Yes</v>
      </c>
      <c r="DR22" s="290" t="str">
        <f ca="true">+IF(OFFSET('Hygiene Data'!$E$11,0,10*ROW('Hygiene Data'!E16))="","",OFFSET('Hygiene Data'!$E$11,0,10*ROW('Hygiene Data'!E16)))</f>
        <v/>
      </c>
      <c r="DS22" s="290" t="str">
        <f ca="true">+IF(OFFSET('Hygiene Data'!$E$12,0,10*ROW('Hygiene Data'!E16))="","",OFFSET('Hygiene Data'!$E$12,0,10*ROW('Hygiene Data'!E16)))</f>
        <v/>
      </c>
      <c r="DT22" s="290" t="str">
        <f ca="true">+IF(OFFSET('Hygiene Data'!$E$13,0,10*ROW('Hygiene Data'!E16))="","",OFFSET('Hygiene Data'!$E$13,0,10*ROW('Hygiene Data'!E16)))</f>
        <v/>
      </c>
      <c r="DU22" s="290" t="str">
        <f ca="true">+IF(OFFSET('Hygiene Data'!$F$11,0,10*ROW('Hygiene Data'!F16))="","",OFFSET('Hygiene Data'!$F$11,0,10*ROW('Hygiene Data'!F16)))</f>
        <v/>
      </c>
      <c r="DV22" s="290" t="str">
        <f ca="true">+IF(OFFSET('Hygiene Data'!$F$12,0,10*ROW('Hygiene Data'!F16))="","",OFFSET('Hygiene Data'!$F$12,0,10*ROW('Hygiene Data'!F16)))</f>
        <v/>
      </c>
      <c r="DW22" s="290" t="str">
        <f ca="true">+IF(OFFSET('Hygiene Data'!$F$13,0,10*ROW('Hygiene Data'!F16))="","",OFFSET('Hygiene Data'!$F$13,0,10*ROW('Hygiene Data'!F16)))</f>
        <v/>
      </c>
      <c r="DX22" s="290" t="str">
        <f ca="true">+IF(OFFSET('Hygiene Data'!$G$11,0,10*ROW('Hygiene Data'!G16))="","",OFFSET('Hygiene Data'!$G$11,0,10*ROW('Hygiene Data'!G16)))</f>
        <v/>
      </c>
      <c r="DY22" s="290" t="str">
        <f ca="true">+IF(OFFSET('Hygiene Data'!$G$12,0,10*ROW('Hygiene Data'!G16))="","",OFFSET('Hygiene Data'!$G$12,0,10*ROW('Hygiene Data'!G16)))</f>
        <v/>
      </c>
      <c r="DZ22" s="290" t="str">
        <f ca="true">+IF(OFFSET('Hygiene Data'!$G$13,0,10*ROW('Hygiene Data'!G16))="","",OFFSET('Hygiene Data'!$G$13,0,10*ROW('Hygiene Data'!G16)))</f>
        <v/>
      </c>
      <c r="EA22" s="290" t="str">
        <f ca="true">+IF(OFFSET('Hygiene Data'!$H$11,0,10*ROW('Hygiene Data'!H16))="","",OFFSET('Hygiene Data'!$H$11,0,10*ROW('Hygiene Data'!H16)))</f>
        <v/>
      </c>
      <c r="EB22" s="290" t="str">
        <f ca="true">+IF(OFFSET('Hygiene Data'!$H$12,0,10*ROW('Hygiene Data'!H16))="","",OFFSET('Hygiene Data'!$H$12,0,10*ROW('Hygiene Data'!H16)))</f>
        <v/>
      </c>
      <c r="EC22" s="290" t="str">
        <f ca="true">+IF(OFFSET('Hygiene Data'!$H$13,0,10*ROW('Hygiene Data'!H16))="","",OFFSET('Hygiene Data'!$H$13,0,10*ROW('Hygiene Data'!H16)))</f>
        <v>Yes</v>
      </c>
      <c r="ED22" s="290" t="str">
        <f ca="true">+IF(OFFSET('Hygiene Data'!$I$11,0,10*ROW('Hygiene Data'!I16))="","",OFFSET('Hygiene Data'!$I$11,0,10*ROW('Hygiene Data'!I16)))</f>
        <v/>
      </c>
      <c r="EE22" s="290" t="str">
        <f ca="true">+IF(OFFSET('Hygiene Data'!$I$12,0,10*ROW('Hygiene Data'!I16))="","",OFFSET('Hygiene Data'!$I$12,0,10*ROW('Hygiene Data'!I16)))</f>
        <v/>
      </c>
      <c r="EF22" s="290"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CRI_2018_EMIS</v>
      </c>
      <c r="B23" s="36" t="str">
        <f ca="true">+IF(OFFSET('Water Data'!$C$2,0,10*ROW('Water Data'!F17))="","",OFFSET('Water Data'!$C$2,0,10*ROW('Water Data'!F17)))</f>
        <v>EMIS</v>
      </c>
      <c r="C23" s="346">
        <f t="shared" ca="true" si="0"/>
        <v>2018</v>
      </c>
      <c r="D23" s="96">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99.882191242882385</v>
      </c>
      <c r="E23" s="96">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88.268211270371097</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99.891027969487837</v>
      </c>
      <c r="H23" s="96">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83.36360334180894</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99.871794871794876</v>
      </c>
      <c r="K23" s="96">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94.038461538461547</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97.126436781609186</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99.851153559910699</v>
      </c>
      <c r="Q23" s="96">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86.727859092036724</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100</v>
      </c>
      <c r="T23" s="96">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93.52477477477477</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99.941095621441193</v>
      </c>
      <c r="W23" s="97">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96.711172197133322</v>
      </c>
      <c r="X23" s="97">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86.707245238562734</v>
      </c>
      <c r="Y23" s="97">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84.704496367563323</v>
      </c>
      <c r="Z23" s="97">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77.24327508344787</v>
      </c>
      <c r="AA23" s="97">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99.891027969487837</v>
      </c>
      <c r="AB23" s="97">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96.640029059208146</v>
      </c>
      <c r="AC23" s="97">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83.581547402833266</v>
      </c>
      <c r="AD23" s="97">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80.05811841627316</v>
      </c>
      <c r="AE23" s="97">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70.250635670177999</v>
      </c>
      <c r="AF23" s="97">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100</v>
      </c>
      <c r="AG23" s="97">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96.794871794871796</v>
      </c>
      <c r="AH23" s="97">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90.384615384615387</v>
      </c>
      <c r="AI23" s="97">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90.170940170940156</v>
      </c>
      <c r="AJ23" s="97">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85.470085470085479</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97.701149425287355</v>
      </c>
      <c r="AM23" s="97">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94.252873563218387</v>
      </c>
      <c r="AN23" s="97">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93.678160919540232</v>
      </c>
      <c r="AO23" s="97">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92.52873563218391</v>
      </c>
      <c r="AP23" s="97">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99.92557677995535</v>
      </c>
      <c r="AQ23" s="97">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96.750186058050105</v>
      </c>
      <c r="AR23" s="97">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85.437856611262717</v>
      </c>
      <c r="AS23" s="97">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82.535351029521209</v>
      </c>
      <c r="AT23" s="97">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73.976680724386014</v>
      </c>
      <c r="AU23" s="97">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100</v>
      </c>
      <c r="AV23" s="97">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96.340090090090087</v>
      </c>
      <c r="AW23" s="97">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90.990990990990994</v>
      </c>
      <c r="AX23" s="97">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92.792792792792795</v>
      </c>
      <c r="AY23" s="97">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89.076576576576571</v>
      </c>
      <c r="AZ23" s="98">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84.311800510504611</v>
      </c>
      <c r="BA23" s="98">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80.031415668564691</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79.84017435524882</v>
      </c>
      <c r="BD23" s="98">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74.500544860152559</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89.572649572649567</v>
      </c>
      <c r="BG23" s="98">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86.538461538461547</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91.379310344827587</v>
      </c>
      <c r="BJ23" s="98">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91.379310344827587</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82.460927809476559</v>
      </c>
      <c r="BM23" s="98">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77.846688166708006</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91.328828828828833</v>
      </c>
      <c r="BP23" s="98">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87.725225225225216</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90"/>
      <c r="BS23" s="290" t="str">
        <f ca="true">+IF(OFFSET('Water Data'!$D$27,0,10*ROW('Water Data'!D17))="","",OFFSET('Water Data'!$D$27,0,10*ROW('Water Data'!D17)))</f>
        <v>Yes</v>
      </c>
      <c r="BT23" s="290" t="str">
        <f ca="true">+IF(OFFSET('Water Data'!$D$28,0,10*ROW('Water Data'!D17))="","",OFFSET('Water Data'!$D$28,0,10*ROW('Water Data'!D17)))</f>
        <v>Yes</v>
      </c>
      <c r="BU23" s="290" t="str">
        <f ca="true">+IF(OFFSET('Water Data'!$D$29,0,10*ROW('Water Data'!D17))="","",OFFSET('Water Data'!$D$29,0,10*ROW('Water Data'!D17)))</f>
        <v/>
      </c>
      <c r="BV23" s="290" t="str">
        <f ca="true">+IF(OFFSET('Water Data'!$E$27,0,10*ROW('Water Data'!E17))="","",OFFSET('Water Data'!$E$27,0,10*ROW('Water Data'!E17)))</f>
        <v>Yes</v>
      </c>
      <c r="BW23" s="290" t="str">
        <f ca="true">+IF(OFFSET('Water Data'!$E$28,0,10*ROW('Water Data'!E17))="","",OFFSET('Water Data'!$E$28,0,10*ROW('Water Data'!E17)))</f>
        <v>Yes</v>
      </c>
      <c r="BX23" s="290" t="str">
        <f ca="true">+IF(OFFSET('Water Data'!$E$29,0,10*ROW('Water Data'!E17))="","",OFFSET('Water Data'!$E$29,0,10*ROW('Water Data'!E17)))</f>
        <v/>
      </c>
      <c r="BY23" s="290" t="str">
        <f ca="true">+IF(OFFSET('Water Data'!$F$27,0,10*ROW('Water Data'!F17))="","",OFFSET('Water Data'!$F$27,0,10*ROW('Water Data'!F17)))</f>
        <v>Yes</v>
      </c>
      <c r="BZ23" s="290" t="str">
        <f ca="true">+IF(OFFSET('Water Data'!$F$28,0,10*ROW('Water Data'!F17))="","",OFFSET('Water Data'!$F$28,0,10*ROW('Water Data'!F17)))</f>
        <v>Yes</v>
      </c>
      <c r="CA23" s="290" t="str">
        <f ca="true">+IF(OFFSET('Water Data'!$F$29,0,10*ROW('Water Data'!F17))="","",OFFSET('Water Data'!$F$29,0,10*ROW('Water Data'!F17)))</f>
        <v/>
      </c>
      <c r="CB23" s="290" t="str">
        <f ca="true">+IF(OFFSET('Water Data'!$G$27,0,10*ROW('Water Data'!G17))="","",OFFSET('Water Data'!$G$27,0,10*ROW('Water Data'!G17)))</f>
        <v/>
      </c>
      <c r="CC23" s="290" t="str">
        <f ca="true">+IF(OFFSET('Water Data'!$G$28,0,10*ROW('Water Data'!G17))="","",OFFSET('Water Data'!$G$28,0,10*ROW('Water Data'!G17)))</f>
        <v>Yes</v>
      </c>
      <c r="CD23" s="290" t="str">
        <f ca="true">+IF(OFFSET('Water Data'!$G$29,0,10*ROW('Water Data'!G17))="","",OFFSET('Water Data'!$G$29,0,10*ROW('Water Data'!G17)))</f>
        <v/>
      </c>
      <c r="CE23" s="290" t="str">
        <f ca="true">+IF(OFFSET('Water Data'!$H$27,0,10*ROW('Water Data'!H17))="","",OFFSET('Water Data'!$H$27,0,10*ROW('Water Data'!H17)))</f>
        <v>Yes</v>
      </c>
      <c r="CF23" s="290" t="str">
        <f ca="true">+IF(OFFSET('Water Data'!$H$28,0,10*ROW('Water Data'!H17))="","",OFFSET('Water Data'!$H$28,0,10*ROW('Water Data'!H17)))</f>
        <v>Yes</v>
      </c>
      <c r="CG23" s="290" t="str">
        <f ca="true">+IF(OFFSET('Water Data'!$H$29,0,10*ROW('Water Data'!H17))="","",OFFSET('Water Data'!$H$29,0,10*ROW('Water Data'!H17)))</f>
        <v/>
      </c>
      <c r="CH23" s="290" t="str">
        <f ca="true">+IF(OFFSET('Water Data'!$I$27,0,10*ROW('Water Data'!I17))="","",OFFSET('Water Data'!$I$27,0,10*ROW('Water Data'!I17)))</f>
        <v>Yes</v>
      </c>
      <c r="CI23" s="290" t="str">
        <f ca="true">+IF(OFFSET('Water Data'!$I$28,0,10*ROW('Water Data'!I17))="","",OFFSET('Water Data'!$I$28,0,10*ROW('Water Data'!I17)))</f>
        <v>Yes</v>
      </c>
      <c r="CJ23" s="290" t="str">
        <f ca="true">+IF(OFFSET('Water Data'!$I$29,0,10*ROW('Water Data'!I17))="","",OFFSET('Water Data'!$I$29,0,10*ROW('Water Data'!I17)))</f>
        <v/>
      </c>
      <c r="CK23" s="290" t="str">
        <f ca="true">+IF(OFFSET('Sanitation Data'!$D$28,0,10*ROW('Sanitation Data'!D17))="","",OFFSET('Sanitation Data'!$D$28,0,10*ROW('Sanitation Data'!D17)))</f>
        <v>Yes</v>
      </c>
      <c r="CL23" s="290" t="str">
        <f ca="true">+IF(OFFSET('Sanitation Data'!$D$29,0,10*ROW('Sanitation Data'!D17))="","",OFFSET('Sanitation Data'!$D$29,0,10*ROW('Sanitation Data'!D17)))</f>
        <v>Yes</v>
      </c>
      <c r="CM23" s="290" t="str">
        <f ca="true">+IF(OFFSET('Sanitation Data'!$D$30,0,10*ROW('Sanitation Data'!D17))="","",OFFSET('Sanitation Data'!$D$30,0,10*ROW('Sanitation Data'!D17)))</f>
        <v>Yes</v>
      </c>
      <c r="CN23" s="290" t="str">
        <f ca="true">+IF(OFFSET('Sanitation Data'!$D$31,0,10*ROW('Sanitation Data'!D17))="","",OFFSET('Sanitation Data'!$D$31,0,10*ROW('Sanitation Data'!D17)))</f>
        <v>Yes</v>
      </c>
      <c r="CO23" s="290" t="str">
        <f ca="true">+IF(OFFSET('Sanitation Data'!$D$32,0,10*ROW('Sanitation Data'!D17))="","",OFFSET('Sanitation Data'!$D$32,0,10*ROW('Sanitation Data'!D17)))</f>
        <v>Yes</v>
      </c>
      <c r="CP23" s="290" t="str">
        <f ca="true">+IF(OFFSET('Sanitation Data'!$E$28,0,10*ROW('Sanitation Data'!E17))="","",OFFSET('Sanitation Data'!$E$28,0,10*ROW('Sanitation Data'!E17)))</f>
        <v>Yes</v>
      </c>
      <c r="CQ23" s="290" t="str">
        <f ca="true">+IF(OFFSET('Sanitation Data'!$E$29,0,10*ROW('Sanitation Data'!E17))="","",OFFSET('Sanitation Data'!$E$29,0,10*ROW('Sanitation Data'!E17)))</f>
        <v>Yes</v>
      </c>
      <c r="CR23" s="290" t="str">
        <f ca="true">+IF(OFFSET('Sanitation Data'!$E$30,0,10*ROW('Sanitation Data'!E17))="","",OFFSET('Sanitation Data'!$E$30,0,10*ROW('Sanitation Data'!E17)))</f>
        <v>Yes</v>
      </c>
      <c r="CS23" s="290" t="str">
        <f ca="true">+IF(OFFSET('Sanitation Data'!$E$31,0,10*ROW('Sanitation Data'!E17))="","",OFFSET('Sanitation Data'!$E$31,0,10*ROW('Sanitation Data'!E17)))</f>
        <v>Yes</v>
      </c>
      <c r="CT23" s="290" t="str">
        <f ca="true">+IF(OFFSET('Sanitation Data'!$E$32,0,10*ROW('Sanitation Data'!E17))="","",OFFSET('Sanitation Data'!$E$32,0,10*ROW('Sanitation Data'!E17)))</f>
        <v>Yes</v>
      </c>
      <c r="CU23" s="290" t="str">
        <f ca="true">+IF(OFFSET('Sanitation Data'!$F$28,0,10*ROW('Sanitation Data'!F17))="","",OFFSET('Sanitation Data'!$F$28,0,10*ROW('Sanitation Data'!F17)))</f>
        <v>Yes</v>
      </c>
      <c r="CV23" s="290" t="str">
        <f ca="true">+IF(OFFSET('Sanitation Data'!$F$29,0,10*ROW('Sanitation Data'!F17))="","",OFFSET('Sanitation Data'!$F$29,0,10*ROW('Sanitation Data'!F17)))</f>
        <v>Yes</v>
      </c>
      <c r="CW23" s="290" t="str">
        <f ca="true">+IF(OFFSET('Sanitation Data'!$F$30,0,10*ROW('Sanitation Data'!F17))="","",OFFSET('Sanitation Data'!$F$30,0,10*ROW('Sanitation Data'!F17)))</f>
        <v>Yes</v>
      </c>
      <c r="CX23" s="290" t="str">
        <f ca="true">+IF(OFFSET('Sanitation Data'!$F$31,0,10*ROW('Sanitation Data'!F17))="","",OFFSET('Sanitation Data'!$F$31,0,10*ROW('Sanitation Data'!F17)))</f>
        <v>Yes</v>
      </c>
      <c r="CY23" s="290" t="str">
        <f ca="true">+IF(OFFSET('Sanitation Data'!$F$32,0,10*ROW('Sanitation Data'!F17))="","",OFFSET('Sanitation Data'!$F$32,0,10*ROW('Sanitation Data'!F17)))</f>
        <v>Yes</v>
      </c>
      <c r="CZ23" s="290" t="str">
        <f ca="true">+IF(OFFSET('Sanitation Data'!$G$28,0,10*ROW('Sanitation Data'!G17))="","",OFFSET('Sanitation Data'!$G$28,0,10*ROW('Sanitation Data'!G17)))</f>
        <v/>
      </c>
      <c r="DA23" s="290" t="str">
        <f ca="true">+IF(OFFSET('Sanitation Data'!$G$29,0,10*ROW('Sanitation Data'!G17))="","",OFFSET('Sanitation Data'!$G$29,0,10*ROW('Sanitation Data'!G17)))</f>
        <v>Yes</v>
      </c>
      <c r="DB23" s="290" t="str">
        <f ca="true">+IF(OFFSET('Sanitation Data'!$G$30,0,10*ROW('Sanitation Data'!G17))="","",OFFSET('Sanitation Data'!$G$30,0,10*ROW('Sanitation Data'!G17)))</f>
        <v>Yes</v>
      </c>
      <c r="DC23" s="290" t="str">
        <f ca="true">+IF(OFFSET('Sanitation Data'!$G$31,0,10*ROW('Sanitation Data'!G17))="","",OFFSET('Sanitation Data'!$G$31,0,10*ROW('Sanitation Data'!G17)))</f>
        <v>Yes</v>
      </c>
      <c r="DD23" s="290" t="str">
        <f ca="true">+IF(OFFSET('Sanitation Data'!$G$32,0,10*ROW('Sanitation Data'!G17))="","",OFFSET('Sanitation Data'!$G$32,0,10*ROW('Sanitation Data'!G17)))</f>
        <v>Yes</v>
      </c>
      <c r="DE23" s="290" t="str">
        <f ca="true">+IF(OFFSET('Sanitation Data'!$H$28,0,10*ROW('Sanitation Data'!H17))="","",OFFSET('Sanitation Data'!$H$28,0,10*ROW('Sanitation Data'!H17)))</f>
        <v>Yes</v>
      </c>
      <c r="DF23" s="290" t="str">
        <f ca="true">+IF(OFFSET('Sanitation Data'!$H$29,0,10*ROW('Sanitation Data'!H17))="","",OFFSET('Sanitation Data'!$H$29,0,10*ROW('Sanitation Data'!H17)))</f>
        <v>Yes</v>
      </c>
      <c r="DG23" s="290" t="str">
        <f ca="true">+IF(OFFSET('Sanitation Data'!$H$30,0,10*ROW('Sanitation Data'!H17))="","",OFFSET('Sanitation Data'!$H$30,0,10*ROW('Sanitation Data'!H17)))</f>
        <v>Yes</v>
      </c>
      <c r="DH23" s="290" t="str">
        <f ca="true">+IF(OFFSET('Sanitation Data'!$H$31,0,10*ROW('Sanitation Data'!H17))="","",OFFSET('Sanitation Data'!$H$31,0,10*ROW('Sanitation Data'!H17)))</f>
        <v>Yes</v>
      </c>
      <c r="DI23" s="290" t="str">
        <f ca="true">+IF(OFFSET('Sanitation Data'!$H$32,0,10*ROW('Sanitation Data'!H17))="","",OFFSET('Sanitation Data'!$H$32,0,10*ROW('Sanitation Data'!H17)))</f>
        <v>Yes</v>
      </c>
      <c r="DJ23" s="290" t="str">
        <f ca="true">+IF(OFFSET('Sanitation Data'!$I$28,0,10*ROW('Sanitation Data'!I17))="","",OFFSET('Sanitation Data'!$I$28,0,10*ROW('Sanitation Data'!I17)))</f>
        <v>Yes</v>
      </c>
      <c r="DK23" s="290" t="str">
        <f ca="true">+IF(OFFSET('Sanitation Data'!$I$29,0,10*ROW('Sanitation Data'!I17))="","",OFFSET('Sanitation Data'!$I$29,0,10*ROW('Sanitation Data'!I17)))</f>
        <v>Yes</v>
      </c>
      <c r="DL23" s="290" t="str">
        <f ca="true">+IF(OFFSET('Sanitation Data'!$I$30,0,10*ROW('Sanitation Data'!I17))="","",OFFSET('Sanitation Data'!$I$30,0,10*ROW('Sanitation Data'!I17)))</f>
        <v>Yes</v>
      </c>
      <c r="DM23" s="290" t="str">
        <f ca="true">+IF(OFFSET('Sanitation Data'!$I$31,0,10*ROW('Sanitation Data'!I17))="","",OFFSET('Sanitation Data'!$I$31,0,10*ROW('Sanitation Data'!I17)))</f>
        <v>Yes</v>
      </c>
      <c r="DN23" s="290" t="str">
        <f ca="true">+IF(OFFSET('Sanitation Data'!$I$32,0,10*ROW('Sanitation Data'!I17))="","",OFFSET('Sanitation Data'!$I$32,0,10*ROW('Sanitation Data'!I17)))</f>
        <v>Yes</v>
      </c>
      <c r="DO23" s="290" t="str">
        <f ca="true">+IF(OFFSET('Hygiene Data'!$D$11,0,10*ROW('Hygiene Data'!D17))="","",OFFSET('Hygiene Data'!$D$11,0,10*ROW('Hygiene Data'!D17)))</f>
        <v>Yes</v>
      </c>
      <c r="DP23" s="290" t="str">
        <f ca="true">+IF(OFFSET('Hygiene Data'!$D$12,0,10*ROW('Hygiene Data'!D17))="","",OFFSET('Hygiene Data'!$D$12,0,10*ROW('Hygiene Data'!D17)))</f>
        <v>Yes</v>
      </c>
      <c r="DQ23" s="290" t="str">
        <f ca="true">+IF(OFFSET('Hygiene Data'!$D$13,0,10*ROW('Hygiene Data'!D17))="","",OFFSET('Hygiene Data'!$D$13,0,10*ROW('Hygiene Data'!D17)))</f>
        <v/>
      </c>
      <c r="DR23" s="290" t="str">
        <f ca="true">+IF(OFFSET('Hygiene Data'!$E$11,0,10*ROW('Hygiene Data'!E17))="","",OFFSET('Hygiene Data'!$E$11,0,10*ROW('Hygiene Data'!E17)))</f>
        <v>Yes</v>
      </c>
      <c r="DS23" s="290" t="str">
        <f ca="true">+IF(OFFSET('Hygiene Data'!$E$12,0,10*ROW('Hygiene Data'!E17))="","",OFFSET('Hygiene Data'!$E$12,0,10*ROW('Hygiene Data'!E17)))</f>
        <v>Yes</v>
      </c>
      <c r="DT23" s="290" t="str">
        <f ca="true">+IF(OFFSET('Hygiene Data'!$E$13,0,10*ROW('Hygiene Data'!E17))="","",OFFSET('Hygiene Data'!$E$13,0,10*ROW('Hygiene Data'!E17)))</f>
        <v/>
      </c>
      <c r="DU23" s="290" t="str">
        <f ca="true">+IF(OFFSET('Hygiene Data'!$F$11,0,10*ROW('Hygiene Data'!F17))="","",OFFSET('Hygiene Data'!$F$11,0,10*ROW('Hygiene Data'!F17)))</f>
        <v>Yes</v>
      </c>
      <c r="DV23" s="290" t="str">
        <f ca="true">+IF(OFFSET('Hygiene Data'!$F$12,0,10*ROW('Hygiene Data'!F17))="","",OFFSET('Hygiene Data'!$F$12,0,10*ROW('Hygiene Data'!F17)))</f>
        <v>Yes</v>
      </c>
      <c r="DW23" s="290" t="str">
        <f ca="true">+IF(OFFSET('Hygiene Data'!$F$13,0,10*ROW('Hygiene Data'!F17))="","",OFFSET('Hygiene Data'!$F$13,0,10*ROW('Hygiene Data'!F17)))</f>
        <v/>
      </c>
      <c r="DX23" s="290" t="str">
        <f ca="true">+IF(OFFSET('Hygiene Data'!$G$11,0,10*ROW('Hygiene Data'!G17))="","",OFFSET('Hygiene Data'!$G$11,0,10*ROW('Hygiene Data'!G17)))</f>
        <v>Yes</v>
      </c>
      <c r="DY23" s="290" t="str">
        <f ca="true">+IF(OFFSET('Hygiene Data'!$G$12,0,10*ROW('Hygiene Data'!G17))="","",OFFSET('Hygiene Data'!$G$12,0,10*ROW('Hygiene Data'!G17)))</f>
        <v>Yes</v>
      </c>
      <c r="DZ23" s="290" t="str">
        <f ca="true">+IF(OFFSET('Hygiene Data'!$G$13,0,10*ROW('Hygiene Data'!G17))="","",OFFSET('Hygiene Data'!$G$13,0,10*ROW('Hygiene Data'!G17)))</f>
        <v/>
      </c>
      <c r="EA23" s="290" t="str">
        <f ca="true">+IF(OFFSET('Hygiene Data'!$H$11,0,10*ROW('Hygiene Data'!H17))="","",OFFSET('Hygiene Data'!$H$11,0,10*ROW('Hygiene Data'!H17)))</f>
        <v>Yes</v>
      </c>
      <c r="EB23" s="290" t="str">
        <f ca="true">+IF(OFFSET('Hygiene Data'!$H$12,0,10*ROW('Hygiene Data'!H17))="","",OFFSET('Hygiene Data'!$H$12,0,10*ROW('Hygiene Data'!H17)))</f>
        <v>Yes</v>
      </c>
      <c r="EC23" s="290" t="str">
        <f ca="true">+IF(OFFSET('Hygiene Data'!$H$13,0,10*ROW('Hygiene Data'!H17))="","",OFFSET('Hygiene Data'!$H$13,0,10*ROW('Hygiene Data'!H17)))</f>
        <v/>
      </c>
      <c r="ED23" s="290" t="str">
        <f ca="true">+IF(OFFSET('Hygiene Data'!$I$11,0,10*ROW('Hygiene Data'!I17))="","",OFFSET('Hygiene Data'!$I$11,0,10*ROW('Hygiene Data'!I17)))</f>
        <v>Yes</v>
      </c>
      <c r="EE23" s="290" t="str">
        <f ca="true">+IF(OFFSET('Hygiene Data'!$I$12,0,10*ROW('Hygiene Data'!I17))="","",OFFSET('Hygiene Data'!$I$12,0,10*ROW('Hygiene Data'!I17)))</f>
        <v>Yes</v>
      </c>
      <c r="EF23" s="290"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CRI_2018_UIS</v>
      </c>
      <c r="B24" s="36" t="str">
        <f ca="true">+IF(OFFSET('Water Data'!$C$2,0,10*ROW('Water Data'!F18))="","",OFFSET('Water Data'!$C$2,0,10*ROW('Water Data'!F18)))</f>
        <v>Other</v>
      </c>
      <c r="C24" s="346">
        <f t="shared" ca="true" si="0"/>
        <v>2018</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81.819027981494358</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82.87491</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77.025941926768866</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str">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[70]</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str">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[68]</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str">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[76]</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71.261174832122677</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66.036829999999995</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94.976641068931798</v>
      </c>
      <c r="BR24" s="290"/>
      <c r="BS24" s="290" t="str">
        <f ca="true">+IF(OFFSET('Water Data'!$D$27,0,10*ROW('Water Data'!D18))="","",OFFSET('Water Data'!$D$27,0,10*ROW('Water Data'!D18)))</f>
        <v/>
      </c>
      <c r="BT24" s="290" t="str">
        <f ca="true">+IF(OFFSET('Water Data'!$D$28,0,10*ROW('Water Data'!D18))="","",OFFSET('Water Data'!$D$28,0,10*ROW('Water Data'!D18)))</f>
        <v/>
      </c>
      <c r="BU24" s="290" t="str">
        <f ca="true">+IF(OFFSET('Water Data'!$D$29,0,10*ROW('Water Data'!D18))="","",OFFSET('Water Data'!$D$29,0,10*ROW('Water Data'!D18)))</f>
        <v>Yes</v>
      </c>
      <c r="BV24" s="290" t="str">
        <f ca="true">+IF(OFFSET('Water Data'!$E$27,0,10*ROW('Water Data'!E18))="","",OFFSET('Water Data'!$E$27,0,10*ROW('Water Data'!E18)))</f>
        <v/>
      </c>
      <c r="BW24" s="290" t="str">
        <f ca="true">+IF(OFFSET('Water Data'!$E$28,0,10*ROW('Water Data'!E18))="","",OFFSET('Water Data'!$E$28,0,10*ROW('Water Data'!E18)))</f>
        <v/>
      </c>
      <c r="BX24" s="290" t="str">
        <f ca="true">+IF(OFFSET('Water Data'!$E$29,0,10*ROW('Water Data'!E18))="","",OFFSET('Water Data'!$E$29,0,10*ROW('Water Data'!E18)))</f>
        <v/>
      </c>
      <c r="BY24" s="290" t="str">
        <f ca="true">+IF(OFFSET('Water Data'!$F$27,0,10*ROW('Water Data'!F18))="","",OFFSET('Water Data'!$F$27,0,10*ROW('Water Data'!F18)))</f>
        <v/>
      </c>
      <c r="BZ24" s="290" t="str">
        <f ca="true">+IF(OFFSET('Water Data'!$F$28,0,10*ROW('Water Data'!F18))="","",OFFSET('Water Data'!$F$28,0,10*ROW('Water Data'!F18)))</f>
        <v/>
      </c>
      <c r="CA24" s="290" t="str">
        <f ca="true">+IF(OFFSET('Water Data'!$F$29,0,10*ROW('Water Data'!F18))="","",OFFSET('Water Data'!$F$29,0,10*ROW('Water Data'!F18)))</f>
        <v/>
      </c>
      <c r="CB24" s="290" t="str">
        <f ca="true">+IF(OFFSET('Water Data'!$G$27,0,10*ROW('Water Data'!G18))="","",OFFSET('Water Data'!$G$27,0,10*ROW('Water Data'!G18)))</f>
        <v/>
      </c>
      <c r="CC24" s="290" t="str">
        <f ca="true">+IF(OFFSET('Water Data'!$G$28,0,10*ROW('Water Data'!G18))="","",OFFSET('Water Data'!$G$28,0,10*ROW('Water Data'!G18)))</f>
        <v/>
      </c>
      <c r="CD24" s="290" t="str">
        <f ca="true">+IF(OFFSET('Water Data'!$G$29,0,10*ROW('Water Data'!G18))="","",OFFSET('Water Data'!$G$29,0,10*ROW('Water Data'!G18)))</f>
        <v/>
      </c>
      <c r="CE24" s="290" t="str">
        <f ca="true">+IF(OFFSET('Water Data'!$H$27,0,10*ROW('Water Data'!H18))="","",OFFSET('Water Data'!$H$27,0,10*ROW('Water Data'!H18)))</f>
        <v/>
      </c>
      <c r="CF24" s="290" t="str">
        <f ca="true">+IF(OFFSET('Water Data'!$H$28,0,10*ROW('Water Data'!H18))="","",OFFSET('Water Data'!$H$28,0,10*ROW('Water Data'!H18)))</f>
        <v/>
      </c>
      <c r="CG24" s="290" t="str">
        <f ca="true">+IF(OFFSET('Water Data'!$H$29,0,10*ROW('Water Data'!H18))="","",OFFSET('Water Data'!$H$29,0,10*ROW('Water Data'!H18)))</f>
        <v>Yes</v>
      </c>
      <c r="CH24" s="290" t="str">
        <f ca="true">+IF(OFFSET('Water Data'!$I$27,0,10*ROW('Water Data'!I18))="","",OFFSET('Water Data'!$I$27,0,10*ROW('Water Data'!I18)))</f>
        <v/>
      </c>
      <c r="CI24" s="290" t="str">
        <f ca="true">+IF(OFFSET('Water Data'!$I$28,0,10*ROW('Water Data'!I18))="","",OFFSET('Water Data'!$I$28,0,10*ROW('Water Data'!I18)))</f>
        <v/>
      </c>
      <c r="CJ24" s="290" t="str">
        <f ca="true">+IF(OFFSET('Water Data'!$I$29,0,10*ROW('Water Data'!I18))="","",OFFSET('Water Data'!$I$29,0,10*ROW('Water Data'!I18)))</f>
        <v>Yes</v>
      </c>
      <c r="CK24" s="290" t="str">
        <f ca="true">+IF(OFFSET('Sanitation Data'!$D$28,0,10*ROW('Sanitation Data'!D18))="","",OFFSET('Sanitation Data'!$D$28,0,10*ROW('Sanitation Data'!D18)))</f>
        <v/>
      </c>
      <c r="CL24" s="290" t="str">
        <f ca="true">+IF(OFFSET('Sanitation Data'!$D$29,0,10*ROW('Sanitation Data'!D18))="","",OFFSET('Sanitation Data'!$D$29,0,10*ROW('Sanitation Data'!D18)))</f>
        <v/>
      </c>
      <c r="CM24" s="290" t="str">
        <f ca="true">+IF(OFFSET('Sanitation Data'!$D$30,0,10*ROW('Sanitation Data'!D18))="","",OFFSET('Sanitation Data'!$D$30,0,10*ROW('Sanitation Data'!D18)))</f>
        <v/>
      </c>
      <c r="CN24" s="290" t="str">
        <f ca="true">+IF(OFFSET('Sanitation Data'!$D$31,0,10*ROW('Sanitation Data'!D18))="","",OFFSET('Sanitation Data'!$D$31,0,10*ROW('Sanitation Data'!D18)))</f>
        <v/>
      </c>
      <c r="CO24" s="290" t="str">
        <f ca="true">+IF(OFFSET('Sanitation Data'!$D$32,0,10*ROW('Sanitation Data'!D18))="","",OFFSET('Sanitation Data'!$D$32,0,10*ROW('Sanitation Data'!D18)))</f>
        <v>No</v>
      </c>
      <c r="CP24" s="290" t="str">
        <f ca="true">+IF(OFFSET('Sanitation Data'!$E$28,0,10*ROW('Sanitation Data'!E18))="","",OFFSET('Sanitation Data'!$E$28,0,10*ROW('Sanitation Data'!E18)))</f>
        <v/>
      </c>
      <c r="CQ24" s="290" t="str">
        <f ca="true">+IF(OFFSET('Sanitation Data'!$E$29,0,10*ROW('Sanitation Data'!E18))="","",OFFSET('Sanitation Data'!$E$29,0,10*ROW('Sanitation Data'!E18)))</f>
        <v/>
      </c>
      <c r="CR24" s="290" t="str">
        <f ca="true">+IF(OFFSET('Sanitation Data'!$E$30,0,10*ROW('Sanitation Data'!E18))="","",OFFSET('Sanitation Data'!$E$30,0,10*ROW('Sanitation Data'!E18)))</f>
        <v/>
      </c>
      <c r="CS24" s="290" t="str">
        <f ca="true">+IF(OFFSET('Sanitation Data'!$E$31,0,10*ROW('Sanitation Data'!E18))="","",OFFSET('Sanitation Data'!$E$31,0,10*ROW('Sanitation Data'!E18)))</f>
        <v/>
      </c>
      <c r="CT24" s="290" t="str">
        <f ca="true">+IF(OFFSET('Sanitation Data'!$E$32,0,10*ROW('Sanitation Data'!E18))="","",OFFSET('Sanitation Data'!$E$32,0,10*ROW('Sanitation Data'!E18)))</f>
        <v/>
      </c>
      <c r="CU24" s="290" t="str">
        <f ca="true">+IF(OFFSET('Sanitation Data'!$F$28,0,10*ROW('Sanitation Data'!F18))="","",OFFSET('Sanitation Data'!$F$28,0,10*ROW('Sanitation Data'!F18)))</f>
        <v/>
      </c>
      <c r="CV24" s="290" t="str">
        <f ca="true">+IF(OFFSET('Sanitation Data'!$F$29,0,10*ROW('Sanitation Data'!F18))="","",OFFSET('Sanitation Data'!$F$29,0,10*ROW('Sanitation Data'!F18)))</f>
        <v/>
      </c>
      <c r="CW24" s="290" t="str">
        <f ca="true">+IF(OFFSET('Sanitation Data'!$F$30,0,10*ROW('Sanitation Data'!F18))="","",OFFSET('Sanitation Data'!$F$30,0,10*ROW('Sanitation Data'!F18)))</f>
        <v/>
      </c>
      <c r="CX24" s="290" t="str">
        <f ca="true">+IF(OFFSET('Sanitation Data'!$F$31,0,10*ROW('Sanitation Data'!F18))="","",OFFSET('Sanitation Data'!$F$31,0,10*ROW('Sanitation Data'!F18)))</f>
        <v/>
      </c>
      <c r="CY24" s="290" t="str">
        <f ca="true">+IF(OFFSET('Sanitation Data'!$F$32,0,10*ROW('Sanitation Data'!F18))="","",OFFSET('Sanitation Data'!$F$32,0,10*ROW('Sanitation Data'!F18)))</f>
        <v/>
      </c>
      <c r="CZ24" s="290" t="str">
        <f ca="true">+IF(OFFSET('Sanitation Data'!$G$28,0,10*ROW('Sanitation Data'!G18))="","",OFFSET('Sanitation Data'!$G$28,0,10*ROW('Sanitation Data'!G18)))</f>
        <v/>
      </c>
      <c r="DA24" s="290" t="str">
        <f ca="true">+IF(OFFSET('Sanitation Data'!$G$29,0,10*ROW('Sanitation Data'!G18))="","",OFFSET('Sanitation Data'!$G$29,0,10*ROW('Sanitation Data'!G18)))</f>
        <v/>
      </c>
      <c r="DB24" s="290" t="str">
        <f ca="true">+IF(OFFSET('Sanitation Data'!$G$30,0,10*ROW('Sanitation Data'!G18))="","",OFFSET('Sanitation Data'!$G$30,0,10*ROW('Sanitation Data'!G18)))</f>
        <v/>
      </c>
      <c r="DC24" s="290" t="str">
        <f ca="true">+IF(OFFSET('Sanitation Data'!$G$31,0,10*ROW('Sanitation Data'!G18))="","",OFFSET('Sanitation Data'!$G$31,0,10*ROW('Sanitation Data'!G18)))</f>
        <v/>
      </c>
      <c r="DD24" s="290" t="str">
        <f ca="true">+IF(OFFSET('Sanitation Data'!$G$32,0,10*ROW('Sanitation Data'!G18))="","",OFFSET('Sanitation Data'!$G$32,0,10*ROW('Sanitation Data'!G18)))</f>
        <v/>
      </c>
      <c r="DE24" s="290" t="str">
        <f ca="true">+IF(OFFSET('Sanitation Data'!$H$28,0,10*ROW('Sanitation Data'!H18))="","",OFFSET('Sanitation Data'!$H$28,0,10*ROW('Sanitation Data'!H18)))</f>
        <v/>
      </c>
      <c r="DF24" s="290" t="str">
        <f ca="true">+IF(OFFSET('Sanitation Data'!$H$29,0,10*ROW('Sanitation Data'!H18))="","",OFFSET('Sanitation Data'!$H$29,0,10*ROW('Sanitation Data'!H18)))</f>
        <v/>
      </c>
      <c r="DG24" s="290" t="str">
        <f ca="true">+IF(OFFSET('Sanitation Data'!$H$30,0,10*ROW('Sanitation Data'!H18))="","",OFFSET('Sanitation Data'!$H$30,0,10*ROW('Sanitation Data'!H18)))</f>
        <v/>
      </c>
      <c r="DH24" s="290" t="str">
        <f ca="true">+IF(OFFSET('Sanitation Data'!$H$31,0,10*ROW('Sanitation Data'!H18))="","",OFFSET('Sanitation Data'!$H$31,0,10*ROW('Sanitation Data'!H18)))</f>
        <v/>
      </c>
      <c r="DI24" s="290" t="str">
        <f ca="true">+IF(OFFSET('Sanitation Data'!$H$32,0,10*ROW('Sanitation Data'!H18))="","",OFFSET('Sanitation Data'!$H$32,0,10*ROW('Sanitation Data'!H18)))</f>
        <v>No</v>
      </c>
      <c r="DJ24" s="290" t="str">
        <f ca="true">+IF(OFFSET('Sanitation Data'!$I$28,0,10*ROW('Sanitation Data'!I18))="","",OFFSET('Sanitation Data'!$I$28,0,10*ROW('Sanitation Data'!I18)))</f>
        <v/>
      </c>
      <c r="DK24" s="290" t="str">
        <f ca="true">+IF(OFFSET('Sanitation Data'!$I$29,0,10*ROW('Sanitation Data'!I18))="","",OFFSET('Sanitation Data'!$I$29,0,10*ROW('Sanitation Data'!I18)))</f>
        <v/>
      </c>
      <c r="DL24" s="290" t="str">
        <f ca="true">+IF(OFFSET('Sanitation Data'!$I$30,0,10*ROW('Sanitation Data'!I18))="","",OFFSET('Sanitation Data'!$I$30,0,10*ROW('Sanitation Data'!I18)))</f>
        <v/>
      </c>
      <c r="DM24" s="290" t="str">
        <f ca="true">+IF(OFFSET('Sanitation Data'!$I$31,0,10*ROW('Sanitation Data'!I18))="","",OFFSET('Sanitation Data'!$I$31,0,10*ROW('Sanitation Data'!I18)))</f>
        <v/>
      </c>
      <c r="DN24" s="290" t="str">
        <f ca="true">+IF(OFFSET('Sanitation Data'!$I$32,0,10*ROW('Sanitation Data'!I18))="","",OFFSET('Sanitation Data'!$I$32,0,10*ROW('Sanitation Data'!I18)))</f>
        <v>No</v>
      </c>
      <c r="DO24" s="290" t="str">
        <f ca="true">+IF(OFFSET('Hygiene Data'!$D$11,0,10*ROW('Hygiene Data'!D18))="","",OFFSET('Hygiene Data'!$D$11,0,10*ROW('Hygiene Data'!D18)))</f>
        <v/>
      </c>
      <c r="DP24" s="290" t="str">
        <f ca="true">+IF(OFFSET('Hygiene Data'!$D$12,0,10*ROW('Hygiene Data'!D18))="","",OFFSET('Hygiene Data'!$D$12,0,10*ROW('Hygiene Data'!D18)))</f>
        <v/>
      </c>
      <c r="DQ24" s="290" t="str">
        <f ca="true">+IF(OFFSET('Hygiene Data'!$D$13,0,10*ROW('Hygiene Data'!D18))="","",OFFSET('Hygiene Data'!$D$13,0,10*ROW('Hygiene Data'!D18)))</f>
        <v>Yes</v>
      </c>
      <c r="DR24" s="290" t="str">
        <f ca="true">+IF(OFFSET('Hygiene Data'!$E$11,0,10*ROW('Hygiene Data'!E18))="","",OFFSET('Hygiene Data'!$E$11,0,10*ROW('Hygiene Data'!E18)))</f>
        <v/>
      </c>
      <c r="DS24" s="290" t="str">
        <f ca="true">+IF(OFFSET('Hygiene Data'!$E$12,0,10*ROW('Hygiene Data'!E18))="","",OFFSET('Hygiene Data'!$E$12,0,10*ROW('Hygiene Data'!E18)))</f>
        <v/>
      </c>
      <c r="DT24" s="290" t="str">
        <f ca="true">+IF(OFFSET('Hygiene Data'!$E$13,0,10*ROW('Hygiene Data'!E18))="","",OFFSET('Hygiene Data'!$E$13,0,10*ROW('Hygiene Data'!E18)))</f>
        <v/>
      </c>
      <c r="DU24" s="290" t="str">
        <f ca="true">+IF(OFFSET('Hygiene Data'!$F$11,0,10*ROW('Hygiene Data'!F18))="","",OFFSET('Hygiene Data'!$F$11,0,10*ROW('Hygiene Data'!F18)))</f>
        <v/>
      </c>
      <c r="DV24" s="290" t="str">
        <f ca="true">+IF(OFFSET('Hygiene Data'!$F$12,0,10*ROW('Hygiene Data'!F18))="","",OFFSET('Hygiene Data'!$F$12,0,10*ROW('Hygiene Data'!F18)))</f>
        <v/>
      </c>
      <c r="DW24" s="290" t="str">
        <f ca="true">+IF(OFFSET('Hygiene Data'!$F$13,0,10*ROW('Hygiene Data'!F18))="","",OFFSET('Hygiene Data'!$F$13,0,10*ROW('Hygiene Data'!F18)))</f>
        <v/>
      </c>
      <c r="DX24" s="290" t="str">
        <f ca="true">+IF(OFFSET('Hygiene Data'!$G$11,0,10*ROW('Hygiene Data'!G18))="","",OFFSET('Hygiene Data'!$G$11,0,10*ROW('Hygiene Data'!G18)))</f>
        <v/>
      </c>
      <c r="DY24" s="290" t="str">
        <f ca="true">+IF(OFFSET('Hygiene Data'!$G$12,0,10*ROW('Hygiene Data'!G18))="","",OFFSET('Hygiene Data'!$G$12,0,10*ROW('Hygiene Data'!G18)))</f>
        <v/>
      </c>
      <c r="DZ24" s="290" t="str">
        <f ca="true">+IF(OFFSET('Hygiene Data'!$G$13,0,10*ROW('Hygiene Data'!G18))="","",OFFSET('Hygiene Data'!$G$13,0,10*ROW('Hygiene Data'!G18)))</f>
        <v/>
      </c>
      <c r="EA24" s="290" t="str">
        <f ca="true">+IF(OFFSET('Hygiene Data'!$H$11,0,10*ROW('Hygiene Data'!H18))="","",OFFSET('Hygiene Data'!$H$11,0,10*ROW('Hygiene Data'!H18)))</f>
        <v/>
      </c>
      <c r="EB24" s="290" t="str">
        <f ca="true">+IF(OFFSET('Hygiene Data'!$H$12,0,10*ROW('Hygiene Data'!H18))="","",OFFSET('Hygiene Data'!$H$12,0,10*ROW('Hygiene Data'!H18)))</f>
        <v/>
      </c>
      <c r="EC24" s="290" t="str">
        <f ca="true">+IF(OFFSET('Hygiene Data'!$H$13,0,10*ROW('Hygiene Data'!H18))="","",OFFSET('Hygiene Data'!$H$13,0,10*ROW('Hygiene Data'!H18)))</f>
        <v>Yes</v>
      </c>
      <c r="ED24" s="290" t="str">
        <f ca="true">+IF(OFFSET('Hygiene Data'!$I$11,0,10*ROW('Hygiene Data'!I18))="","",OFFSET('Hygiene Data'!$I$11,0,10*ROW('Hygiene Data'!I18)))</f>
        <v/>
      </c>
      <c r="EE24" s="290" t="str">
        <f ca="true">+IF(OFFSET('Hygiene Data'!$I$12,0,10*ROW('Hygiene Data'!I18))="","",OFFSET('Hygiene Data'!$I$12,0,10*ROW('Hygiene Data'!I18)))</f>
        <v/>
      </c>
      <c r="EF24" s="290" t="str">
        <f ca="true">+IF(OFFSET('Hygiene Data'!$I$13,0,10*ROW('Hygiene Data'!I18))="","",OFFSET('Hygiene Data'!$I$13,0,10*ROW('Hygiene Data'!I18)))</f>
        <v>Yes</v>
      </c>
    </row>
    <row xmlns:x14ac="http://schemas.microsoft.com/office/spreadsheetml/2009/9/ac" r="25" x14ac:dyDescent="0.2">
      <c r="A25" s="36" t="str">
        <f ca="true">+IF(OFFSET('Water Data'!$B$2,0,10*ROW('Water Data'!E19))="","",OFFSET('Water Data'!$B$2,0,10*ROW('Water Data'!E19)))</f>
        <v>CRI_2019_EMIS</v>
      </c>
      <c r="B25" s="36" t="str">
        <f ca="true">+IF(OFFSET('Water Data'!$C$2,0,10*ROW('Water Data'!F19))="","",OFFSET('Water Data'!$C$2,0,10*ROW('Water Data'!F19)))</f>
        <v>EMIS</v>
      </c>
      <c r="C25" s="346">
        <f t="shared" ca="true" si="0"/>
        <v>2019</v>
      </c>
      <c r="D25" s="96">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99.960845732184808</v>
      </c>
      <c r="E25" s="96">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93.461237274862967</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99.963675989829284</v>
      </c>
      <c r="H25" s="96">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91.972393752270236</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99.957537154989382</v>
      </c>
      <c r="K25" s="96">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95.201698513800451</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96.808510638297889</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99.950396825396822</v>
      </c>
      <c r="Q25" s="96">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93.179563492063494</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100</v>
      </c>
      <c r="T25" s="96">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94.031531531531527</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99.960845732184808</v>
      </c>
      <c r="W25" s="97">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96.329287392325753</v>
      </c>
      <c r="X25" s="97">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89.036805011746267</v>
      </c>
      <c r="Y25" s="97">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88.351605324980426</v>
      </c>
      <c r="Z25" s="97">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80.599060297572436</v>
      </c>
      <c r="AA25" s="97">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99.927351979658553</v>
      </c>
      <c r="AB25" s="97">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96.458409008354508</v>
      </c>
      <c r="AC25" s="97">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86.996004358881223</v>
      </c>
      <c r="AD25" s="97">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84.816563748637847</v>
      </c>
      <c r="AE25" s="97">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74.536868870323275</v>
      </c>
      <c r="AF25" s="97">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100</v>
      </c>
      <c r="AG25" s="97">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96.178343949044603</v>
      </c>
      <c r="AH25" s="97">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91.42250530785563</v>
      </c>
      <c r="AI25" s="97">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92.484076433121018</v>
      </c>
      <c r="AJ25" s="97">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87.685774946921441</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96.276595744680861</v>
      </c>
      <c r="AM25" s="97">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96.808510638297875</v>
      </c>
      <c r="AN25" s="97">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95.744680851063833</v>
      </c>
      <c r="AO25" s="97">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94.680851063829792</v>
      </c>
      <c r="AP25" s="97">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99.950396825396822</v>
      </c>
      <c r="AQ25" s="97">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96.651785714285722</v>
      </c>
      <c r="AR25" s="97">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88.293650793650784</v>
      </c>
      <c r="AS25" s="97">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86.656746031746039</v>
      </c>
      <c r="AT25" s="97">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77.876984126984127</v>
      </c>
      <c r="AU25" s="97">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100</v>
      </c>
      <c r="AV25" s="97">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94.876126126126124</v>
      </c>
      <c r="AW25" s="97">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90.765765765765778</v>
      </c>
      <c r="AX25" s="97">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94.481981981981974</v>
      </c>
      <c r="AY25" s="97">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89.977477477477478</v>
      </c>
      <c r="AZ25" s="98">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82.772122161315579</v>
      </c>
      <c r="BA25" s="98">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78.582615505090061</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78.532509989102792</v>
      </c>
      <c r="BD25" s="98">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73.338176534689424</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87.72823779193206</v>
      </c>
      <c r="BG25" s="98">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84.713375796178354</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92.021276595744681</v>
      </c>
      <c r="BJ25" s="98">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90.957446808510639</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81.026785714285708</v>
      </c>
      <c r="BM25" s="98">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76.686507936507937</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88.738738738738746</v>
      </c>
      <c r="BP25" s="98">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84.572072072072075</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90"/>
      <c r="BS25" s="290" t="str">
        <f ca="true">+IF(OFFSET('Water Data'!$D$27,0,10*ROW('Water Data'!D19))="","",OFFSET('Water Data'!$D$27,0,10*ROW('Water Data'!D19)))</f>
        <v>Yes</v>
      </c>
      <c r="BT25" s="290" t="str">
        <f ca="true">+IF(OFFSET('Water Data'!$D$28,0,10*ROW('Water Data'!D19))="","",OFFSET('Water Data'!$D$28,0,10*ROW('Water Data'!D19)))</f>
        <v>Yes</v>
      </c>
      <c r="BU25" s="290" t="str">
        <f ca="true">+IF(OFFSET('Water Data'!$D$29,0,10*ROW('Water Data'!D19))="","",OFFSET('Water Data'!$D$29,0,10*ROW('Water Data'!D19)))</f>
        <v/>
      </c>
      <c r="BV25" s="290" t="str">
        <f ca="true">+IF(OFFSET('Water Data'!$E$27,0,10*ROW('Water Data'!E19))="","",OFFSET('Water Data'!$E$27,0,10*ROW('Water Data'!E19)))</f>
        <v>Yes</v>
      </c>
      <c r="BW25" s="290" t="str">
        <f ca="true">+IF(OFFSET('Water Data'!$E$28,0,10*ROW('Water Data'!E19))="","",OFFSET('Water Data'!$E$28,0,10*ROW('Water Data'!E19)))</f>
        <v>Yes</v>
      </c>
      <c r="BX25" s="290" t="str">
        <f ca="true">+IF(OFFSET('Water Data'!$E$29,0,10*ROW('Water Data'!E19))="","",OFFSET('Water Data'!$E$29,0,10*ROW('Water Data'!E19)))</f>
        <v/>
      </c>
      <c r="BY25" s="290" t="str">
        <f ca="true">+IF(OFFSET('Water Data'!$F$27,0,10*ROW('Water Data'!F19))="","",OFFSET('Water Data'!$F$27,0,10*ROW('Water Data'!F19)))</f>
        <v>Yes</v>
      </c>
      <c r="BZ25" s="290" t="str">
        <f ca="true">+IF(OFFSET('Water Data'!$F$28,0,10*ROW('Water Data'!F19))="","",OFFSET('Water Data'!$F$28,0,10*ROW('Water Data'!F19)))</f>
        <v>Yes</v>
      </c>
      <c r="CA25" s="290" t="str">
        <f ca="true">+IF(OFFSET('Water Data'!$F$29,0,10*ROW('Water Data'!F19))="","",OFFSET('Water Data'!$F$29,0,10*ROW('Water Data'!F19)))</f>
        <v/>
      </c>
      <c r="CB25" s="290" t="str">
        <f ca="true">+IF(OFFSET('Water Data'!$G$27,0,10*ROW('Water Data'!G19))="","",OFFSET('Water Data'!$G$27,0,10*ROW('Water Data'!G19)))</f>
        <v/>
      </c>
      <c r="CC25" s="290" t="str">
        <f ca="true">+IF(OFFSET('Water Data'!$G$28,0,10*ROW('Water Data'!G19))="","",OFFSET('Water Data'!$G$28,0,10*ROW('Water Data'!G19)))</f>
        <v>Yes</v>
      </c>
      <c r="CD25" s="290" t="str">
        <f ca="true">+IF(OFFSET('Water Data'!$G$29,0,10*ROW('Water Data'!G19))="","",OFFSET('Water Data'!$G$29,0,10*ROW('Water Data'!G19)))</f>
        <v/>
      </c>
      <c r="CE25" s="290" t="str">
        <f ca="true">+IF(OFFSET('Water Data'!$H$27,0,10*ROW('Water Data'!H19))="","",OFFSET('Water Data'!$H$27,0,10*ROW('Water Data'!H19)))</f>
        <v>Yes</v>
      </c>
      <c r="CF25" s="290" t="str">
        <f ca="true">+IF(OFFSET('Water Data'!$H$28,0,10*ROW('Water Data'!H19))="","",OFFSET('Water Data'!$H$28,0,10*ROW('Water Data'!H19)))</f>
        <v>Yes</v>
      </c>
      <c r="CG25" s="290" t="str">
        <f ca="true">+IF(OFFSET('Water Data'!$H$29,0,10*ROW('Water Data'!H19))="","",OFFSET('Water Data'!$H$29,0,10*ROW('Water Data'!H19)))</f>
        <v/>
      </c>
      <c r="CH25" s="290" t="str">
        <f ca="true">+IF(OFFSET('Water Data'!$I$27,0,10*ROW('Water Data'!I19))="","",OFFSET('Water Data'!$I$27,0,10*ROW('Water Data'!I19)))</f>
        <v>Yes</v>
      </c>
      <c r="CI25" s="290" t="str">
        <f ca="true">+IF(OFFSET('Water Data'!$I$28,0,10*ROW('Water Data'!I19))="","",OFFSET('Water Data'!$I$28,0,10*ROW('Water Data'!I19)))</f>
        <v>Yes</v>
      </c>
      <c r="CJ25" s="290" t="str">
        <f ca="true">+IF(OFFSET('Water Data'!$I$29,0,10*ROW('Water Data'!I19))="","",OFFSET('Water Data'!$I$29,0,10*ROW('Water Data'!I19)))</f>
        <v/>
      </c>
      <c r="CK25" s="290" t="str">
        <f ca="true">+IF(OFFSET('Sanitation Data'!$D$28,0,10*ROW('Sanitation Data'!D19))="","",OFFSET('Sanitation Data'!$D$28,0,10*ROW('Sanitation Data'!D19)))</f>
        <v>Yes</v>
      </c>
      <c r="CL25" s="290" t="str">
        <f ca="true">+IF(OFFSET('Sanitation Data'!$D$29,0,10*ROW('Sanitation Data'!D19))="","",OFFSET('Sanitation Data'!$D$29,0,10*ROW('Sanitation Data'!D19)))</f>
        <v>Yes</v>
      </c>
      <c r="CM25" s="290" t="str">
        <f ca="true">+IF(OFFSET('Sanitation Data'!$D$30,0,10*ROW('Sanitation Data'!D19))="","",OFFSET('Sanitation Data'!$D$30,0,10*ROW('Sanitation Data'!D19)))</f>
        <v>Yes</v>
      </c>
      <c r="CN25" s="290" t="str">
        <f ca="true">+IF(OFFSET('Sanitation Data'!$D$31,0,10*ROW('Sanitation Data'!D19))="","",OFFSET('Sanitation Data'!$D$31,0,10*ROW('Sanitation Data'!D19)))</f>
        <v>Yes</v>
      </c>
      <c r="CO25" s="290" t="str">
        <f ca="true">+IF(OFFSET('Sanitation Data'!$D$32,0,10*ROW('Sanitation Data'!D19))="","",OFFSET('Sanitation Data'!$D$32,0,10*ROW('Sanitation Data'!D19)))</f>
        <v>Yes</v>
      </c>
      <c r="CP25" s="290" t="str">
        <f ca="true">+IF(OFFSET('Sanitation Data'!$E$28,0,10*ROW('Sanitation Data'!E19))="","",OFFSET('Sanitation Data'!$E$28,0,10*ROW('Sanitation Data'!E19)))</f>
        <v>Yes</v>
      </c>
      <c r="CQ25" s="290" t="str">
        <f ca="true">+IF(OFFSET('Sanitation Data'!$E$29,0,10*ROW('Sanitation Data'!E19))="","",OFFSET('Sanitation Data'!$E$29,0,10*ROW('Sanitation Data'!E19)))</f>
        <v>Yes</v>
      </c>
      <c r="CR25" s="290" t="str">
        <f ca="true">+IF(OFFSET('Sanitation Data'!$E$30,0,10*ROW('Sanitation Data'!E19))="","",OFFSET('Sanitation Data'!$E$30,0,10*ROW('Sanitation Data'!E19)))</f>
        <v>Yes</v>
      </c>
      <c r="CS25" s="290" t="str">
        <f ca="true">+IF(OFFSET('Sanitation Data'!$E$31,0,10*ROW('Sanitation Data'!E19))="","",OFFSET('Sanitation Data'!$E$31,0,10*ROW('Sanitation Data'!E19)))</f>
        <v>Yes</v>
      </c>
      <c r="CT25" s="290" t="str">
        <f ca="true">+IF(OFFSET('Sanitation Data'!$E$32,0,10*ROW('Sanitation Data'!E19))="","",OFFSET('Sanitation Data'!$E$32,0,10*ROW('Sanitation Data'!E19)))</f>
        <v>Yes</v>
      </c>
      <c r="CU25" s="290" t="str">
        <f ca="true">+IF(OFFSET('Sanitation Data'!$F$28,0,10*ROW('Sanitation Data'!F19))="","",OFFSET('Sanitation Data'!$F$28,0,10*ROW('Sanitation Data'!F19)))</f>
        <v>Yes</v>
      </c>
      <c r="CV25" s="290" t="str">
        <f ca="true">+IF(OFFSET('Sanitation Data'!$F$29,0,10*ROW('Sanitation Data'!F19))="","",OFFSET('Sanitation Data'!$F$29,0,10*ROW('Sanitation Data'!F19)))</f>
        <v>Yes</v>
      </c>
      <c r="CW25" s="290" t="str">
        <f ca="true">+IF(OFFSET('Sanitation Data'!$F$30,0,10*ROW('Sanitation Data'!F19))="","",OFFSET('Sanitation Data'!$F$30,0,10*ROW('Sanitation Data'!F19)))</f>
        <v>Yes</v>
      </c>
      <c r="CX25" s="290" t="str">
        <f ca="true">+IF(OFFSET('Sanitation Data'!$F$31,0,10*ROW('Sanitation Data'!F19))="","",OFFSET('Sanitation Data'!$F$31,0,10*ROW('Sanitation Data'!F19)))</f>
        <v>Yes</v>
      </c>
      <c r="CY25" s="290" t="str">
        <f ca="true">+IF(OFFSET('Sanitation Data'!$F$32,0,10*ROW('Sanitation Data'!F19))="","",OFFSET('Sanitation Data'!$F$32,0,10*ROW('Sanitation Data'!F19)))</f>
        <v>Yes</v>
      </c>
      <c r="CZ25" s="290" t="str">
        <f ca="true">+IF(OFFSET('Sanitation Data'!$G$28,0,10*ROW('Sanitation Data'!G19))="","",OFFSET('Sanitation Data'!$G$28,0,10*ROW('Sanitation Data'!G19)))</f>
        <v/>
      </c>
      <c r="DA25" s="290" t="str">
        <f ca="true">+IF(OFFSET('Sanitation Data'!$G$29,0,10*ROW('Sanitation Data'!G19))="","",OFFSET('Sanitation Data'!$G$29,0,10*ROW('Sanitation Data'!G19)))</f>
        <v>Yes</v>
      </c>
      <c r="DB25" s="290" t="str">
        <f ca="true">+IF(OFFSET('Sanitation Data'!$G$30,0,10*ROW('Sanitation Data'!G19))="","",OFFSET('Sanitation Data'!$G$30,0,10*ROW('Sanitation Data'!G19)))</f>
        <v>Yes</v>
      </c>
      <c r="DC25" s="290" t="str">
        <f ca="true">+IF(OFFSET('Sanitation Data'!$G$31,0,10*ROW('Sanitation Data'!G19))="","",OFFSET('Sanitation Data'!$G$31,0,10*ROW('Sanitation Data'!G19)))</f>
        <v>Yes</v>
      </c>
      <c r="DD25" s="290" t="str">
        <f ca="true">+IF(OFFSET('Sanitation Data'!$G$32,0,10*ROW('Sanitation Data'!G19))="","",OFFSET('Sanitation Data'!$G$32,0,10*ROW('Sanitation Data'!G19)))</f>
        <v>Yes</v>
      </c>
      <c r="DE25" s="290" t="str">
        <f ca="true">+IF(OFFSET('Sanitation Data'!$H$28,0,10*ROW('Sanitation Data'!H19))="","",OFFSET('Sanitation Data'!$H$28,0,10*ROW('Sanitation Data'!H19)))</f>
        <v>Yes</v>
      </c>
      <c r="DF25" s="290" t="str">
        <f ca="true">+IF(OFFSET('Sanitation Data'!$H$29,0,10*ROW('Sanitation Data'!H19))="","",OFFSET('Sanitation Data'!$H$29,0,10*ROW('Sanitation Data'!H19)))</f>
        <v>Yes</v>
      </c>
      <c r="DG25" s="290" t="str">
        <f ca="true">+IF(OFFSET('Sanitation Data'!$H$30,0,10*ROW('Sanitation Data'!H19))="","",OFFSET('Sanitation Data'!$H$30,0,10*ROW('Sanitation Data'!H19)))</f>
        <v>Yes</v>
      </c>
      <c r="DH25" s="290" t="str">
        <f ca="true">+IF(OFFSET('Sanitation Data'!$H$31,0,10*ROW('Sanitation Data'!H19))="","",OFFSET('Sanitation Data'!$H$31,0,10*ROW('Sanitation Data'!H19)))</f>
        <v>Yes</v>
      </c>
      <c r="DI25" s="290" t="str">
        <f ca="true">+IF(OFFSET('Sanitation Data'!$H$32,0,10*ROW('Sanitation Data'!H19))="","",OFFSET('Sanitation Data'!$H$32,0,10*ROW('Sanitation Data'!H19)))</f>
        <v>Yes</v>
      </c>
      <c r="DJ25" s="290" t="str">
        <f ca="true">+IF(OFFSET('Sanitation Data'!$I$28,0,10*ROW('Sanitation Data'!I19))="","",OFFSET('Sanitation Data'!$I$28,0,10*ROW('Sanitation Data'!I19)))</f>
        <v>Yes</v>
      </c>
      <c r="DK25" s="290" t="str">
        <f ca="true">+IF(OFFSET('Sanitation Data'!$I$29,0,10*ROW('Sanitation Data'!I19))="","",OFFSET('Sanitation Data'!$I$29,0,10*ROW('Sanitation Data'!I19)))</f>
        <v>Yes</v>
      </c>
      <c r="DL25" s="290" t="str">
        <f ca="true">+IF(OFFSET('Sanitation Data'!$I$30,0,10*ROW('Sanitation Data'!I19))="","",OFFSET('Sanitation Data'!$I$30,0,10*ROW('Sanitation Data'!I19)))</f>
        <v>Yes</v>
      </c>
      <c r="DM25" s="290" t="str">
        <f ca="true">+IF(OFFSET('Sanitation Data'!$I$31,0,10*ROW('Sanitation Data'!I19))="","",OFFSET('Sanitation Data'!$I$31,0,10*ROW('Sanitation Data'!I19)))</f>
        <v>Yes</v>
      </c>
      <c r="DN25" s="290" t="str">
        <f ca="true">+IF(OFFSET('Sanitation Data'!$I$32,0,10*ROW('Sanitation Data'!I19))="","",OFFSET('Sanitation Data'!$I$32,0,10*ROW('Sanitation Data'!I19)))</f>
        <v>Yes</v>
      </c>
      <c r="DO25" s="290" t="str">
        <f ca="true">+IF(OFFSET('Hygiene Data'!$D$11,0,10*ROW('Hygiene Data'!D19))="","",OFFSET('Hygiene Data'!$D$11,0,10*ROW('Hygiene Data'!D19)))</f>
        <v>Yes</v>
      </c>
      <c r="DP25" s="290" t="str">
        <f ca="true">+IF(OFFSET('Hygiene Data'!$D$12,0,10*ROW('Hygiene Data'!D19))="","",OFFSET('Hygiene Data'!$D$12,0,10*ROW('Hygiene Data'!D19)))</f>
        <v>Yes</v>
      </c>
      <c r="DQ25" s="290" t="str">
        <f ca="true">+IF(OFFSET('Hygiene Data'!$D$13,0,10*ROW('Hygiene Data'!D19))="","",OFFSET('Hygiene Data'!$D$13,0,10*ROW('Hygiene Data'!D19)))</f>
        <v/>
      </c>
      <c r="DR25" s="290" t="str">
        <f ca="true">+IF(OFFSET('Hygiene Data'!$E$11,0,10*ROW('Hygiene Data'!E19))="","",OFFSET('Hygiene Data'!$E$11,0,10*ROW('Hygiene Data'!E19)))</f>
        <v>Yes</v>
      </c>
      <c r="DS25" s="290" t="str">
        <f ca="true">+IF(OFFSET('Hygiene Data'!$E$12,0,10*ROW('Hygiene Data'!E19))="","",OFFSET('Hygiene Data'!$E$12,0,10*ROW('Hygiene Data'!E19)))</f>
        <v>Yes</v>
      </c>
      <c r="DT25" s="290" t="str">
        <f ca="true">+IF(OFFSET('Hygiene Data'!$E$13,0,10*ROW('Hygiene Data'!E19))="","",OFFSET('Hygiene Data'!$E$13,0,10*ROW('Hygiene Data'!E19)))</f>
        <v/>
      </c>
      <c r="DU25" s="290" t="str">
        <f ca="true">+IF(OFFSET('Hygiene Data'!$F$11,0,10*ROW('Hygiene Data'!F19))="","",OFFSET('Hygiene Data'!$F$11,0,10*ROW('Hygiene Data'!F19)))</f>
        <v>Yes</v>
      </c>
      <c r="DV25" s="290" t="str">
        <f ca="true">+IF(OFFSET('Hygiene Data'!$F$12,0,10*ROW('Hygiene Data'!F19))="","",OFFSET('Hygiene Data'!$F$12,0,10*ROW('Hygiene Data'!F19)))</f>
        <v>Yes</v>
      </c>
      <c r="DW25" s="290" t="str">
        <f ca="true">+IF(OFFSET('Hygiene Data'!$F$13,0,10*ROW('Hygiene Data'!F19))="","",OFFSET('Hygiene Data'!$F$13,0,10*ROW('Hygiene Data'!F19)))</f>
        <v/>
      </c>
      <c r="DX25" s="290" t="str">
        <f ca="true">+IF(OFFSET('Hygiene Data'!$G$11,0,10*ROW('Hygiene Data'!G19))="","",OFFSET('Hygiene Data'!$G$11,0,10*ROW('Hygiene Data'!G19)))</f>
        <v>Yes</v>
      </c>
      <c r="DY25" s="290" t="str">
        <f ca="true">+IF(OFFSET('Hygiene Data'!$G$12,0,10*ROW('Hygiene Data'!G19))="","",OFFSET('Hygiene Data'!$G$12,0,10*ROW('Hygiene Data'!G19)))</f>
        <v>Yes</v>
      </c>
      <c r="DZ25" s="290" t="str">
        <f ca="true">+IF(OFFSET('Hygiene Data'!$G$13,0,10*ROW('Hygiene Data'!G19))="","",OFFSET('Hygiene Data'!$G$13,0,10*ROW('Hygiene Data'!G19)))</f>
        <v/>
      </c>
      <c r="EA25" s="290" t="str">
        <f ca="true">+IF(OFFSET('Hygiene Data'!$H$11,0,10*ROW('Hygiene Data'!H19))="","",OFFSET('Hygiene Data'!$H$11,0,10*ROW('Hygiene Data'!H19)))</f>
        <v>Yes</v>
      </c>
      <c r="EB25" s="290" t="str">
        <f ca="true">+IF(OFFSET('Hygiene Data'!$H$12,0,10*ROW('Hygiene Data'!H19))="","",OFFSET('Hygiene Data'!$H$12,0,10*ROW('Hygiene Data'!H19)))</f>
        <v>Yes</v>
      </c>
      <c r="EC25" s="290" t="str">
        <f ca="true">+IF(OFFSET('Hygiene Data'!$H$13,0,10*ROW('Hygiene Data'!H19))="","",OFFSET('Hygiene Data'!$H$13,0,10*ROW('Hygiene Data'!H19)))</f>
        <v/>
      </c>
      <c r="ED25" s="290" t="str">
        <f ca="true">+IF(OFFSET('Hygiene Data'!$I$11,0,10*ROW('Hygiene Data'!I19))="","",OFFSET('Hygiene Data'!$I$11,0,10*ROW('Hygiene Data'!I19)))</f>
        <v>Yes</v>
      </c>
      <c r="EE25" s="290" t="str">
        <f ca="true">+IF(OFFSET('Hygiene Data'!$I$12,0,10*ROW('Hygiene Data'!I19))="","",OFFSET('Hygiene Data'!$I$12,0,10*ROW('Hygiene Data'!I19)))</f>
        <v>Yes</v>
      </c>
      <c r="EF25" s="290"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CRI_2019_UIS</v>
      </c>
      <c r="B26" s="36" t="str">
        <f ca="true">+IF(OFFSET('Water Data'!$C$2,0,10*ROW('Water Data'!F20))="","",OFFSET('Water Data'!$C$2,0,10*ROW('Water Data'!F20)))</f>
        <v>Other</v>
      </c>
      <c r="C26" s="346">
        <f t="shared" ca="true" si="0"/>
        <v>2019</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str">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[91]</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str">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[91]</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str">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[92]</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str">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[74]</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str">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[73]</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str">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[81]</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83.173599410934074</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84.812579999999997</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75.731741601121229</v>
      </c>
      <c r="BR26" s="290"/>
      <c r="BS26" s="290" t="str">
        <f ca="true">+IF(OFFSET('Water Data'!$D$27,0,10*ROW('Water Data'!D20))="","",OFFSET('Water Data'!$D$27,0,10*ROW('Water Data'!D20)))</f>
        <v/>
      </c>
      <c r="BT26" s="290" t="str">
        <f ca="true">+IF(OFFSET('Water Data'!$D$28,0,10*ROW('Water Data'!D20))="","",OFFSET('Water Data'!$D$28,0,10*ROW('Water Data'!D20)))</f>
        <v/>
      </c>
      <c r="BU26" s="290" t="str">
        <f ca="true">+IF(OFFSET('Water Data'!$D$29,0,10*ROW('Water Data'!D20))="","",OFFSET('Water Data'!$D$29,0,10*ROW('Water Data'!D20)))</f>
        <v>No</v>
      </c>
      <c r="BV26" s="290" t="str">
        <f ca="true">+IF(OFFSET('Water Data'!$E$27,0,10*ROW('Water Data'!E20))="","",OFFSET('Water Data'!$E$27,0,10*ROW('Water Data'!E20)))</f>
        <v/>
      </c>
      <c r="BW26" s="290" t="str">
        <f ca="true">+IF(OFFSET('Water Data'!$E$28,0,10*ROW('Water Data'!E20))="","",OFFSET('Water Data'!$E$28,0,10*ROW('Water Data'!E20)))</f>
        <v/>
      </c>
      <c r="BX26" s="290" t="str">
        <f ca="true">+IF(OFFSET('Water Data'!$E$29,0,10*ROW('Water Data'!E20))="","",OFFSET('Water Data'!$E$29,0,10*ROW('Water Data'!E20)))</f>
        <v/>
      </c>
      <c r="BY26" s="290" t="str">
        <f ca="true">+IF(OFFSET('Water Data'!$F$27,0,10*ROW('Water Data'!F20))="","",OFFSET('Water Data'!$F$27,0,10*ROW('Water Data'!F20)))</f>
        <v/>
      </c>
      <c r="BZ26" s="290" t="str">
        <f ca="true">+IF(OFFSET('Water Data'!$F$28,0,10*ROW('Water Data'!F20))="","",OFFSET('Water Data'!$F$28,0,10*ROW('Water Data'!F20)))</f>
        <v/>
      </c>
      <c r="CA26" s="290" t="str">
        <f ca="true">+IF(OFFSET('Water Data'!$F$29,0,10*ROW('Water Data'!F20))="","",OFFSET('Water Data'!$F$29,0,10*ROW('Water Data'!F20)))</f>
        <v/>
      </c>
      <c r="CB26" s="290" t="str">
        <f ca="true">+IF(OFFSET('Water Data'!$G$27,0,10*ROW('Water Data'!G20))="","",OFFSET('Water Data'!$G$27,0,10*ROW('Water Data'!G20)))</f>
        <v/>
      </c>
      <c r="CC26" s="290" t="str">
        <f ca="true">+IF(OFFSET('Water Data'!$G$28,0,10*ROW('Water Data'!G20))="","",OFFSET('Water Data'!$G$28,0,10*ROW('Water Data'!G20)))</f>
        <v/>
      </c>
      <c r="CD26" s="290" t="str">
        <f ca="true">+IF(OFFSET('Water Data'!$G$29,0,10*ROW('Water Data'!G20))="","",OFFSET('Water Data'!$G$29,0,10*ROW('Water Data'!G20)))</f>
        <v/>
      </c>
      <c r="CE26" s="290" t="str">
        <f ca="true">+IF(OFFSET('Water Data'!$H$27,0,10*ROW('Water Data'!H20))="","",OFFSET('Water Data'!$H$27,0,10*ROW('Water Data'!H20)))</f>
        <v/>
      </c>
      <c r="CF26" s="290" t="str">
        <f ca="true">+IF(OFFSET('Water Data'!$H$28,0,10*ROW('Water Data'!H20))="","",OFFSET('Water Data'!$H$28,0,10*ROW('Water Data'!H20)))</f>
        <v/>
      </c>
      <c r="CG26" s="290" t="str">
        <f ca="true">+IF(OFFSET('Water Data'!$H$29,0,10*ROW('Water Data'!H20))="","",OFFSET('Water Data'!$H$29,0,10*ROW('Water Data'!H20)))</f>
        <v>No</v>
      </c>
      <c r="CH26" s="290" t="str">
        <f ca="true">+IF(OFFSET('Water Data'!$I$27,0,10*ROW('Water Data'!I20))="","",OFFSET('Water Data'!$I$27,0,10*ROW('Water Data'!I20)))</f>
        <v/>
      </c>
      <c r="CI26" s="290" t="str">
        <f ca="true">+IF(OFFSET('Water Data'!$I$28,0,10*ROW('Water Data'!I20))="","",OFFSET('Water Data'!$I$28,0,10*ROW('Water Data'!I20)))</f>
        <v/>
      </c>
      <c r="CJ26" s="290" t="str">
        <f ca="true">+IF(OFFSET('Water Data'!$I$29,0,10*ROW('Water Data'!I20))="","",OFFSET('Water Data'!$I$29,0,10*ROW('Water Data'!I20)))</f>
        <v>No</v>
      </c>
      <c r="CK26" s="290" t="str">
        <f ca="true">+IF(OFFSET('Sanitation Data'!$D$28,0,10*ROW('Sanitation Data'!D20))="","",OFFSET('Sanitation Data'!$D$28,0,10*ROW('Sanitation Data'!D20)))</f>
        <v/>
      </c>
      <c r="CL26" s="290" t="str">
        <f ca="true">+IF(OFFSET('Sanitation Data'!$D$29,0,10*ROW('Sanitation Data'!D20))="","",OFFSET('Sanitation Data'!$D$29,0,10*ROW('Sanitation Data'!D20)))</f>
        <v/>
      </c>
      <c r="CM26" s="290" t="str">
        <f ca="true">+IF(OFFSET('Sanitation Data'!$D$30,0,10*ROW('Sanitation Data'!D20))="","",OFFSET('Sanitation Data'!$D$30,0,10*ROW('Sanitation Data'!D20)))</f>
        <v/>
      </c>
      <c r="CN26" s="290" t="str">
        <f ca="true">+IF(OFFSET('Sanitation Data'!$D$31,0,10*ROW('Sanitation Data'!D20))="","",OFFSET('Sanitation Data'!$D$31,0,10*ROW('Sanitation Data'!D20)))</f>
        <v/>
      </c>
      <c r="CO26" s="290" t="str">
        <f ca="true">+IF(OFFSET('Sanitation Data'!$D$32,0,10*ROW('Sanitation Data'!D20))="","",OFFSET('Sanitation Data'!$D$32,0,10*ROW('Sanitation Data'!D20)))</f>
        <v>No</v>
      </c>
      <c r="CP26" s="290" t="str">
        <f ca="true">+IF(OFFSET('Sanitation Data'!$E$28,0,10*ROW('Sanitation Data'!E20))="","",OFFSET('Sanitation Data'!$E$28,0,10*ROW('Sanitation Data'!E20)))</f>
        <v/>
      </c>
      <c r="CQ26" s="290" t="str">
        <f ca="true">+IF(OFFSET('Sanitation Data'!$E$29,0,10*ROW('Sanitation Data'!E20))="","",OFFSET('Sanitation Data'!$E$29,0,10*ROW('Sanitation Data'!E20)))</f>
        <v/>
      </c>
      <c r="CR26" s="290" t="str">
        <f ca="true">+IF(OFFSET('Sanitation Data'!$E$30,0,10*ROW('Sanitation Data'!E20))="","",OFFSET('Sanitation Data'!$E$30,0,10*ROW('Sanitation Data'!E20)))</f>
        <v/>
      </c>
      <c r="CS26" s="290" t="str">
        <f ca="true">+IF(OFFSET('Sanitation Data'!$E$31,0,10*ROW('Sanitation Data'!E20))="","",OFFSET('Sanitation Data'!$E$31,0,10*ROW('Sanitation Data'!E20)))</f>
        <v/>
      </c>
      <c r="CT26" s="290" t="str">
        <f ca="true">+IF(OFFSET('Sanitation Data'!$E$32,0,10*ROW('Sanitation Data'!E20))="","",OFFSET('Sanitation Data'!$E$32,0,10*ROW('Sanitation Data'!E20)))</f>
        <v/>
      </c>
      <c r="CU26" s="290" t="str">
        <f ca="true">+IF(OFFSET('Sanitation Data'!$F$28,0,10*ROW('Sanitation Data'!F20))="","",OFFSET('Sanitation Data'!$F$28,0,10*ROW('Sanitation Data'!F20)))</f>
        <v/>
      </c>
      <c r="CV26" s="290" t="str">
        <f ca="true">+IF(OFFSET('Sanitation Data'!$F$29,0,10*ROW('Sanitation Data'!F20))="","",OFFSET('Sanitation Data'!$F$29,0,10*ROW('Sanitation Data'!F20)))</f>
        <v/>
      </c>
      <c r="CW26" s="290" t="str">
        <f ca="true">+IF(OFFSET('Sanitation Data'!$F$30,0,10*ROW('Sanitation Data'!F20))="","",OFFSET('Sanitation Data'!$F$30,0,10*ROW('Sanitation Data'!F20)))</f>
        <v/>
      </c>
      <c r="CX26" s="290" t="str">
        <f ca="true">+IF(OFFSET('Sanitation Data'!$F$31,0,10*ROW('Sanitation Data'!F20))="","",OFFSET('Sanitation Data'!$F$31,0,10*ROW('Sanitation Data'!F20)))</f>
        <v/>
      </c>
      <c r="CY26" s="290" t="str">
        <f ca="true">+IF(OFFSET('Sanitation Data'!$F$32,0,10*ROW('Sanitation Data'!F20))="","",OFFSET('Sanitation Data'!$F$32,0,10*ROW('Sanitation Data'!F20)))</f>
        <v/>
      </c>
      <c r="CZ26" s="290" t="str">
        <f ca="true">+IF(OFFSET('Sanitation Data'!$G$28,0,10*ROW('Sanitation Data'!G20))="","",OFFSET('Sanitation Data'!$G$28,0,10*ROW('Sanitation Data'!G20)))</f>
        <v/>
      </c>
      <c r="DA26" s="290" t="str">
        <f ca="true">+IF(OFFSET('Sanitation Data'!$G$29,0,10*ROW('Sanitation Data'!G20))="","",OFFSET('Sanitation Data'!$G$29,0,10*ROW('Sanitation Data'!G20)))</f>
        <v/>
      </c>
      <c r="DB26" s="290" t="str">
        <f ca="true">+IF(OFFSET('Sanitation Data'!$G$30,0,10*ROW('Sanitation Data'!G20))="","",OFFSET('Sanitation Data'!$G$30,0,10*ROW('Sanitation Data'!G20)))</f>
        <v/>
      </c>
      <c r="DC26" s="290" t="str">
        <f ca="true">+IF(OFFSET('Sanitation Data'!$G$31,0,10*ROW('Sanitation Data'!G20))="","",OFFSET('Sanitation Data'!$G$31,0,10*ROW('Sanitation Data'!G20)))</f>
        <v/>
      </c>
      <c r="DD26" s="290" t="str">
        <f ca="true">+IF(OFFSET('Sanitation Data'!$G$32,0,10*ROW('Sanitation Data'!G20))="","",OFFSET('Sanitation Data'!$G$32,0,10*ROW('Sanitation Data'!G20)))</f>
        <v/>
      </c>
      <c r="DE26" s="290" t="str">
        <f ca="true">+IF(OFFSET('Sanitation Data'!$H$28,0,10*ROW('Sanitation Data'!H20))="","",OFFSET('Sanitation Data'!$H$28,0,10*ROW('Sanitation Data'!H20)))</f>
        <v/>
      </c>
      <c r="DF26" s="290" t="str">
        <f ca="true">+IF(OFFSET('Sanitation Data'!$H$29,0,10*ROW('Sanitation Data'!H20))="","",OFFSET('Sanitation Data'!$H$29,0,10*ROW('Sanitation Data'!H20)))</f>
        <v/>
      </c>
      <c r="DG26" s="290" t="str">
        <f ca="true">+IF(OFFSET('Sanitation Data'!$H$30,0,10*ROW('Sanitation Data'!H20))="","",OFFSET('Sanitation Data'!$H$30,0,10*ROW('Sanitation Data'!H20)))</f>
        <v/>
      </c>
      <c r="DH26" s="290" t="str">
        <f ca="true">+IF(OFFSET('Sanitation Data'!$H$31,0,10*ROW('Sanitation Data'!H20))="","",OFFSET('Sanitation Data'!$H$31,0,10*ROW('Sanitation Data'!H20)))</f>
        <v/>
      </c>
      <c r="DI26" s="290" t="str">
        <f ca="true">+IF(OFFSET('Sanitation Data'!$H$32,0,10*ROW('Sanitation Data'!H20))="","",OFFSET('Sanitation Data'!$H$32,0,10*ROW('Sanitation Data'!H20)))</f>
        <v>No</v>
      </c>
      <c r="DJ26" s="290" t="str">
        <f ca="true">+IF(OFFSET('Sanitation Data'!$I$28,0,10*ROW('Sanitation Data'!I20))="","",OFFSET('Sanitation Data'!$I$28,0,10*ROW('Sanitation Data'!I20)))</f>
        <v/>
      </c>
      <c r="DK26" s="290" t="str">
        <f ca="true">+IF(OFFSET('Sanitation Data'!$I$29,0,10*ROW('Sanitation Data'!I20))="","",OFFSET('Sanitation Data'!$I$29,0,10*ROW('Sanitation Data'!I20)))</f>
        <v/>
      </c>
      <c r="DL26" s="290" t="str">
        <f ca="true">+IF(OFFSET('Sanitation Data'!$I$30,0,10*ROW('Sanitation Data'!I20))="","",OFFSET('Sanitation Data'!$I$30,0,10*ROW('Sanitation Data'!I20)))</f>
        <v/>
      </c>
      <c r="DM26" s="290" t="str">
        <f ca="true">+IF(OFFSET('Sanitation Data'!$I$31,0,10*ROW('Sanitation Data'!I20))="","",OFFSET('Sanitation Data'!$I$31,0,10*ROW('Sanitation Data'!I20)))</f>
        <v/>
      </c>
      <c r="DN26" s="290" t="str">
        <f ca="true">+IF(OFFSET('Sanitation Data'!$I$32,0,10*ROW('Sanitation Data'!I20))="","",OFFSET('Sanitation Data'!$I$32,0,10*ROW('Sanitation Data'!I20)))</f>
        <v>No</v>
      </c>
      <c r="DO26" s="290" t="str">
        <f ca="true">+IF(OFFSET('Hygiene Data'!$D$11,0,10*ROW('Hygiene Data'!D20))="","",OFFSET('Hygiene Data'!$D$11,0,10*ROW('Hygiene Data'!D20)))</f>
        <v/>
      </c>
      <c r="DP26" s="290" t="str">
        <f ca="true">+IF(OFFSET('Hygiene Data'!$D$12,0,10*ROW('Hygiene Data'!D20))="","",OFFSET('Hygiene Data'!$D$12,0,10*ROW('Hygiene Data'!D20)))</f>
        <v/>
      </c>
      <c r="DQ26" s="290" t="str">
        <f ca="true">+IF(OFFSET('Hygiene Data'!$D$13,0,10*ROW('Hygiene Data'!D20))="","",OFFSET('Hygiene Data'!$D$13,0,10*ROW('Hygiene Data'!D20)))</f>
        <v>Yes</v>
      </c>
      <c r="DR26" s="290" t="str">
        <f ca="true">+IF(OFFSET('Hygiene Data'!$E$11,0,10*ROW('Hygiene Data'!E20))="","",OFFSET('Hygiene Data'!$E$11,0,10*ROW('Hygiene Data'!E20)))</f>
        <v/>
      </c>
      <c r="DS26" s="290" t="str">
        <f ca="true">+IF(OFFSET('Hygiene Data'!$E$12,0,10*ROW('Hygiene Data'!E20))="","",OFFSET('Hygiene Data'!$E$12,0,10*ROW('Hygiene Data'!E20)))</f>
        <v/>
      </c>
      <c r="DT26" s="290" t="str">
        <f ca="true">+IF(OFFSET('Hygiene Data'!$E$13,0,10*ROW('Hygiene Data'!E20))="","",OFFSET('Hygiene Data'!$E$13,0,10*ROW('Hygiene Data'!E20)))</f>
        <v/>
      </c>
      <c r="DU26" s="290" t="str">
        <f ca="true">+IF(OFFSET('Hygiene Data'!$F$11,0,10*ROW('Hygiene Data'!F20))="","",OFFSET('Hygiene Data'!$F$11,0,10*ROW('Hygiene Data'!F20)))</f>
        <v/>
      </c>
      <c r="DV26" s="290" t="str">
        <f ca="true">+IF(OFFSET('Hygiene Data'!$F$12,0,10*ROW('Hygiene Data'!F20))="","",OFFSET('Hygiene Data'!$F$12,0,10*ROW('Hygiene Data'!F20)))</f>
        <v/>
      </c>
      <c r="DW26" s="290" t="str">
        <f ca="true">+IF(OFFSET('Hygiene Data'!$F$13,0,10*ROW('Hygiene Data'!F20))="","",OFFSET('Hygiene Data'!$F$13,0,10*ROW('Hygiene Data'!F20)))</f>
        <v/>
      </c>
      <c r="DX26" s="290" t="str">
        <f ca="true">+IF(OFFSET('Hygiene Data'!$G$11,0,10*ROW('Hygiene Data'!G20))="","",OFFSET('Hygiene Data'!$G$11,0,10*ROW('Hygiene Data'!G20)))</f>
        <v/>
      </c>
      <c r="DY26" s="290" t="str">
        <f ca="true">+IF(OFFSET('Hygiene Data'!$G$12,0,10*ROW('Hygiene Data'!G20))="","",OFFSET('Hygiene Data'!$G$12,0,10*ROW('Hygiene Data'!G20)))</f>
        <v/>
      </c>
      <c r="DZ26" s="290" t="str">
        <f ca="true">+IF(OFFSET('Hygiene Data'!$G$13,0,10*ROW('Hygiene Data'!G20))="","",OFFSET('Hygiene Data'!$G$13,0,10*ROW('Hygiene Data'!G20)))</f>
        <v/>
      </c>
      <c r="EA26" s="290" t="str">
        <f ca="true">+IF(OFFSET('Hygiene Data'!$H$11,0,10*ROW('Hygiene Data'!H20))="","",OFFSET('Hygiene Data'!$H$11,0,10*ROW('Hygiene Data'!H20)))</f>
        <v/>
      </c>
      <c r="EB26" s="290" t="str">
        <f ca="true">+IF(OFFSET('Hygiene Data'!$H$12,0,10*ROW('Hygiene Data'!H20))="","",OFFSET('Hygiene Data'!$H$12,0,10*ROW('Hygiene Data'!H20)))</f>
        <v/>
      </c>
      <c r="EC26" s="290" t="str">
        <f ca="true">+IF(OFFSET('Hygiene Data'!$H$13,0,10*ROW('Hygiene Data'!H20))="","",OFFSET('Hygiene Data'!$H$13,0,10*ROW('Hygiene Data'!H20)))</f>
        <v>Yes</v>
      </c>
      <c r="ED26" s="290" t="str">
        <f ca="true">+IF(OFFSET('Hygiene Data'!$I$11,0,10*ROW('Hygiene Data'!I20))="","",OFFSET('Hygiene Data'!$I$11,0,10*ROW('Hygiene Data'!I20)))</f>
        <v/>
      </c>
      <c r="EE26" s="290" t="str">
        <f ca="true">+IF(OFFSET('Hygiene Data'!$I$12,0,10*ROW('Hygiene Data'!I20))="","",OFFSET('Hygiene Data'!$I$12,0,10*ROW('Hygiene Data'!I20)))</f>
        <v/>
      </c>
      <c r="EF26" s="290" t="str">
        <f ca="true">+IF(OFFSET('Hygiene Data'!$I$13,0,10*ROW('Hygiene Data'!I20))="","",OFFSET('Hygiene Data'!$I$13,0,10*ROW('Hygiene Data'!I20)))</f>
        <v>Yes</v>
      </c>
    </row>
    <row xmlns:x14ac="http://schemas.microsoft.com/office/spreadsheetml/2009/9/ac" r="27" x14ac:dyDescent="0.2">
      <c r="A27" s="36" t="str">
        <f ca="true">+IF(OFFSET('Water Data'!$B$2,0,10*ROW('Water Data'!E21))="","",OFFSET('Water Data'!$B$2,0,10*ROW('Water Data'!E21)))</f>
        <v>CRI_2019_LLECE</v>
      </c>
      <c r="B27" s="36" t="str">
        <f ca="true">+IF(OFFSET('Water Data'!$C$2,0,10*ROW('Water Data'!F21))="","",OFFSET('Water Data'!$C$2,0,10*ROW('Water Data'!F21)))</f>
        <v>Survey</v>
      </c>
      <c r="C27" s="346">
        <f t="shared" ca="true" si="0"/>
        <v>2019</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95.673076923076934</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99.324324324324323</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86.666666666666671</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95.673076923076934</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93.75</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str">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[82]</v>
      </c>
      <c r="X27" s="97">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90.77669902912622</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90.77669902912622</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str">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[89]</v>
      </c>
      <c r="AC27" s="97">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91.891891891891902</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91.891891891891902</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str">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[65]</v>
      </c>
      <c r="AH27" s="97">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87.931034482758619</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87.931034482758619</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str">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[82]</v>
      </c>
      <c r="AR27" s="97">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90.77669902912622</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90.77669902912622</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100</v>
      </c>
      <c r="AW27" s="97">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96.875</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96.875</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90"/>
      <c r="BS27" s="290" t="str">
        <f ca="true">+IF(OFFSET('Water Data'!$D$27,0,10*ROW('Water Data'!D21))="","",OFFSET('Water Data'!$D$27,0,10*ROW('Water Data'!D21)))</f>
        <v/>
      </c>
      <c r="BT27" s="290" t="str">
        <f ca="true">+IF(OFFSET('Water Data'!$D$28,0,10*ROW('Water Data'!D21))="","",OFFSET('Water Data'!$D$28,0,10*ROW('Water Data'!D21)))</f>
        <v>Yes</v>
      </c>
      <c r="BU27" s="290" t="str">
        <f ca="true">+IF(OFFSET('Water Data'!$D$29,0,10*ROW('Water Data'!D21))="","",OFFSET('Water Data'!$D$29,0,10*ROW('Water Data'!D21)))</f>
        <v/>
      </c>
      <c r="BV27" s="290" t="str">
        <f ca="true">+IF(OFFSET('Water Data'!$E$27,0,10*ROW('Water Data'!E21))="","",OFFSET('Water Data'!$E$27,0,10*ROW('Water Data'!E21)))</f>
        <v/>
      </c>
      <c r="BW27" s="290" t="str">
        <f ca="true">+IF(OFFSET('Water Data'!$E$28,0,10*ROW('Water Data'!E21))="","",OFFSET('Water Data'!$E$28,0,10*ROW('Water Data'!E21)))</f>
        <v>Yes</v>
      </c>
      <c r="BX27" s="290" t="str">
        <f ca="true">+IF(OFFSET('Water Data'!$E$29,0,10*ROW('Water Data'!E21))="","",OFFSET('Water Data'!$E$29,0,10*ROW('Water Data'!E21)))</f>
        <v/>
      </c>
      <c r="BY27" s="290" t="str">
        <f ca="true">+IF(OFFSET('Water Data'!$F$27,0,10*ROW('Water Data'!F21))="","",OFFSET('Water Data'!$F$27,0,10*ROW('Water Data'!F21)))</f>
        <v/>
      </c>
      <c r="BZ27" s="290" t="str">
        <f ca="true">+IF(OFFSET('Water Data'!$F$28,0,10*ROW('Water Data'!F21))="","",OFFSET('Water Data'!$F$28,0,10*ROW('Water Data'!F21)))</f>
        <v>Yes</v>
      </c>
      <c r="CA27" s="290" t="str">
        <f ca="true">+IF(OFFSET('Water Data'!$F$29,0,10*ROW('Water Data'!F21))="","",OFFSET('Water Data'!$F$29,0,10*ROW('Water Data'!F21)))</f>
        <v/>
      </c>
      <c r="CB27" s="290" t="str">
        <f ca="true">+IF(OFFSET('Water Data'!$G$27,0,10*ROW('Water Data'!G21))="","",OFFSET('Water Data'!$G$27,0,10*ROW('Water Data'!G21)))</f>
        <v/>
      </c>
      <c r="CC27" s="290" t="str">
        <f ca="true">+IF(OFFSET('Water Data'!$G$28,0,10*ROW('Water Data'!G21))="","",OFFSET('Water Data'!$G$28,0,10*ROW('Water Data'!G21)))</f>
        <v/>
      </c>
      <c r="CD27" s="290" t="str">
        <f ca="true">+IF(OFFSET('Water Data'!$G$29,0,10*ROW('Water Data'!G21))="","",OFFSET('Water Data'!$G$29,0,10*ROW('Water Data'!G21)))</f>
        <v/>
      </c>
      <c r="CE27" s="290" t="str">
        <f ca="true">+IF(OFFSET('Water Data'!$H$27,0,10*ROW('Water Data'!H21))="","",OFFSET('Water Data'!$H$27,0,10*ROW('Water Data'!H21)))</f>
        <v/>
      </c>
      <c r="CF27" s="290" t="str">
        <f ca="true">+IF(OFFSET('Water Data'!$H$28,0,10*ROW('Water Data'!H21))="","",OFFSET('Water Data'!$H$28,0,10*ROW('Water Data'!H21)))</f>
        <v>Yes</v>
      </c>
      <c r="CG27" s="290" t="str">
        <f ca="true">+IF(OFFSET('Water Data'!$H$29,0,10*ROW('Water Data'!H21))="","",OFFSET('Water Data'!$H$29,0,10*ROW('Water Data'!H21)))</f>
        <v/>
      </c>
      <c r="CH27" s="290" t="str">
        <f ca="true">+IF(OFFSET('Water Data'!$I$27,0,10*ROW('Water Data'!I21))="","",OFFSET('Water Data'!$I$27,0,10*ROW('Water Data'!I21)))</f>
        <v/>
      </c>
      <c r="CI27" s="290" t="str">
        <f ca="true">+IF(OFFSET('Water Data'!$I$28,0,10*ROW('Water Data'!I21))="","",OFFSET('Water Data'!$I$28,0,10*ROW('Water Data'!I21)))</f>
        <v>Yes</v>
      </c>
      <c r="CJ27" s="290" t="str">
        <f ca="true">+IF(OFFSET('Water Data'!$I$29,0,10*ROW('Water Data'!I21))="","",OFFSET('Water Data'!$I$29,0,10*ROW('Water Data'!I21)))</f>
        <v/>
      </c>
      <c r="CK27" s="290" t="str">
        <f ca="true">+IF(OFFSET('Sanitation Data'!$D$28,0,10*ROW('Sanitation Data'!D21))="","",OFFSET('Sanitation Data'!$D$28,0,10*ROW('Sanitation Data'!D21)))</f>
        <v/>
      </c>
      <c r="CL27" s="290" t="str">
        <f ca="true">+IF(OFFSET('Sanitation Data'!$D$29,0,10*ROW('Sanitation Data'!D21))="","",OFFSET('Sanitation Data'!$D$29,0,10*ROW('Sanitation Data'!D21)))</f>
        <v>No</v>
      </c>
      <c r="CM27" s="290" t="str">
        <f ca="true">+IF(OFFSET('Sanitation Data'!$D$30,0,10*ROW('Sanitation Data'!D21))="","",OFFSET('Sanitation Data'!$D$30,0,10*ROW('Sanitation Data'!D21)))</f>
        <v>Yes</v>
      </c>
      <c r="CN27" s="290" t="str">
        <f ca="true">+IF(OFFSET('Sanitation Data'!$D$31,0,10*ROW('Sanitation Data'!D21))="","",OFFSET('Sanitation Data'!$D$31,0,10*ROW('Sanitation Data'!D21)))</f>
        <v/>
      </c>
      <c r="CO27" s="290" t="str">
        <f ca="true">+IF(OFFSET('Sanitation Data'!$D$32,0,10*ROW('Sanitation Data'!D21))="","",OFFSET('Sanitation Data'!$D$32,0,10*ROW('Sanitation Data'!D21)))</f>
        <v>Yes</v>
      </c>
      <c r="CP27" s="290" t="str">
        <f ca="true">+IF(OFFSET('Sanitation Data'!$E$28,0,10*ROW('Sanitation Data'!E21))="","",OFFSET('Sanitation Data'!$E$28,0,10*ROW('Sanitation Data'!E21)))</f>
        <v/>
      </c>
      <c r="CQ27" s="290" t="str">
        <f ca="true">+IF(OFFSET('Sanitation Data'!$E$29,0,10*ROW('Sanitation Data'!E21))="","",OFFSET('Sanitation Data'!$E$29,0,10*ROW('Sanitation Data'!E21)))</f>
        <v>No</v>
      </c>
      <c r="CR27" s="290" t="str">
        <f ca="true">+IF(OFFSET('Sanitation Data'!$E$30,0,10*ROW('Sanitation Data'!E21))="","",OFFSET('Sanitation Data'!$E$30,0,10*ROW('Sanitation Data'!E21)))</f>
        <v>Yes</v>
      </c>
      <c r="CS27" s="290" t="str">
        <f ca="true">+IF(OFFSET('Sanitation Data'!$E$31,0,10*ROW('Sanitation Data'!E21))="","",OFFSET('Sanitation Data'!$E$31,0,10*ROW('Sanitation Data'!E21)))</f>
        <v/>
      </c>
      <c r="CT27" s="290" t="str">
        <f ca="true">+IF(OFFSET('Sanitation Data'!$E$32,0,10*ROW('Sanitation Data'!E21))="","",OFFSET('Sanitation Data'!$E$32,0,10*ROW('Sanitation Data'!E21)))</f>
        <v>Yes</v>
      </c>
      <c r="CU27" s="290" t="str">
        <f ca="true">+IF(OFFSET('Sanitation Data'!$F$28,0,10*ROW('Sanitation Data'!F21))="","",OFFSET('Sanitation Data'!$F$28,0,10*ROW('Sanitation Data'!F21)))</f>
        <v/>
      </c>
      <c r="CV27" s="290" t="str">
        <f ca="true">+IF(OFFSET('Sanitation Data'!$F$29,0,10*ROW('Sanitation Data'!F21))="","",OFFSET('Sanitation Data'!$F$29,0,10*ROW('Sanitation Data'!F21)))</f>
        <v>No</v>
      </c>
      <c r="CW27" s="290" t="str">
        <f ca="true">+IF(OFFSET('Sanitation Data'!$F$30,0,10*ROW('Sanitation Data'!F21))="","",OFFSET('Sanitation Data'!$F$30,0,10*ROW('Sanitation Data'!F21)))</f>
        <v>Yes</v>
      </c>
      <c r="CX27" s="290" t="str">
        <f ca="true">+IF(OFFSET('Sanitation Data'!$F$31,0,10*ROW('Sanitation Data'!F21))="","",OFFSET('Sanitation Data'!$F$31,0,10*ROW('Sanitation Data'!F21)))</f>
        <v/>
      </c>
      <c r="CY27" s="290" t="str">
        <f ca="true">+IF(OFFSET('Sanitation Data'!$F$32,0,10*ROW('Sanitation Data'!F21))="","",OFFSET('Sanitation Data'!$F$32,0,10*ROW('Sanitation Data'!F21)))</f>
        <v>Yes</v>
      </c>
      <c r="CZ27" s="290" t="str">
        <f ca="true">+IF(OFFSET('Sanitation Data'!$G$28,0,10*ROW('Sanitation Data'!G21))="","",OFFSET('Sanitation Data'!$G$28,0,10*ROW('Sanitation Data'!G21)))</f>
        <v/>
      </c>
      <c r="DA27" s="290" t="str">
        <f ca="true">+IF(OFFSET('Sanitation Data'!$G$29,0,10*ROW('Sanitation Data'!G21))="","",OFFSET('Sanitation Data'!$G$29,0,10*ROW('Sanitation Data'!G21)))</f>
        <v/>
      </c>
      <c r="DB27" s="290" t="str">
        <f ca="true">+IF(OFFSET('Sanitation Data'!$G$30,0,10*ROW('Sanitation Data'!G21))="","",OFFSET('Sanitation Data'!$G$30,0,10*ROW('Sanitation Data'!G21)))</f>
        <v/>
      </c>
      <c r="DC27" s="290" t="str">
        <f ca="true">+IF(OFFSET('Sanitation Data'!$G$31,0,10*ROW('Sanitation Data'!G21))="","",OFFSET('Sanitation Data'!$G$31,0,10*ROW('Sanitation Data'!G21)))</f>
        <v/>
      </c>
      <c r="DD27" s="290" t="str">
        <f ca="true">+IF(OFFSET('Sanitation Data'!$G$32,0,10*ROW('Sanitation Data'!G21))="","",OFFSET('Sanitation Data'!$G$32,0,10*ROW('Sanitation Data'!G21)))</f>
        <v/>
      </c>
      <c r="DE27" s="290" t="str">
        <f ca="true">+IF(OFFSET('Sanitation Data'!$H$28,0,10*ROW('Sanitation Data'!H21))="","",OFFSET('Sanitation Data'!$H$28,0,10*ROW('Sanitation Data'!H21)))</f>
        <v/>
      </c>
      <c r="DF27" s="290" t="str">
        <f ca="true">+IF(OFFSET('Sanitation Data'!$H$29,0,10*ROW('Sanitation Data'!H21))="","",OFFSET('Sanitation Data'!$H$29,0,10*ROW('Sanitation Data'!H21)))</f>
        <v>No</v>
      </c>
      <c r="DG27" s="290" t="str">
        <f ca="true">+IF(OFFSET('Sanitation Data'!$H$30,0,10*ROW('Sanitation Data'!H21))="","",OFFSET('Sanitation Data'!$H$30,0,10*ROW('Sanitation Data'!H21)))</f>
        <v>Yes</v>
      </c>
      <c r="DH27" s="290" t="str">
        <f ca="true">+IF(OFFSET('Sanitation Data'!$H$31,0,10*ROW('Sanitation Data'!H21))="","",OFFSET('Sanitation Data'!$H$31,0,10*ROW('Sanitation Data'!H21)))</f>
        <v/>
      </c>
      <c r="DI27" s="290" t="str">
        <f ca="true">+IF(OFFSET('Sanitation Data'!$H$32,0,10*ROW('Sanitation Data'!H21))="","",OFFSET('Sanitation Data'!$H$32,0,10*ROW('Sanitation Data'!H21)))</f>
        <v>Yes</v>
      </c>
      <c r="DJ27" s="290" t="str">
        <f ca="true">+IF(OFFSET('Sanitation Data'!$I$28,0,10*ROW('Sanitation Data'!I21))="","",OFFSET('Sanitation Data'!$I$28,0,10*ROW('Sanitation Data'!I21)))</f>
        <v/>
      </c>
      <c r="DK27" s="290" t="str">
        <f ca="true">+IF(OFFSET('Sanitation Data'!$I$29,0,10*ROW('Sanitation Data'!I21))="","",OFFSET('Sanitation Data'!$I$29,0,10*ROW('Sanitation Data'!I21)))</f>
        <v>Yes</v>
      </c>
      <c r="DL27" s="290" t="str">
        <f ca="true">+IF(OFFSET('Sanitation Data'!$I$30,0,10*ROW('Sanitation Data'!I21))="","",OFFSET('Sanitation Data'!$I$30,0,10*ROW('Sanitation Data'!I21)))</f>
        <v>Yes</v>
      </c>
      <c r="DM27" s="290" t="str">
        <f ca="true">+IF(OFFSET('Sanitation Data'!$I$31,0,10*ROW('Sanitation Data'!I21))="","",OFFSET('Sanitation Data'!$I$31,0,10*ROW('Sanitation Data'!I21)))</f>
        <v/>
      </c>
      <c r="DN27" s="290" t="str">
        <f ca="true">+IF(OFFSET('Sanitation Data'!$I$32,0,10*ROW('Sanitation Data'!I21))="","",OFFSET('Sanitation Data'!$I$32,0,10*ROW('Sanitation Data'!I21)))</f>
        <v>Yes</v>
      </c>
      <c r="DO27" s="290" t="str">
        <f ca="true">+IF(OFFSET('Hygiene Data'!$D$11,0,10*ROW('Hygiene Data'!D21))="","",OFFSET('Hygiene Data'!$D$11,0,10*ROW('Hygiene Data'!D21)))</f>
        <v/>
      </c>
      <c r="DP27" s="290" t="str">
        <f ca="true">+IF(OFFSET('Hygiene Data'!$D$12,0,10*ROW('Hygiene Data'!D21))="","",OFFSET('Hygiene Data'!$D$12,0,10*ROW('Hygiene Data'!D21)))</f>
        <v/>
      </c>
      <c r="DQ27" s="290" t="str">
        <f ca="true">+IF(OFFSET('Hygiene Data'!$D$13,0,10*ROW('Hygiene Data'!D21))="","",OFFSET('Hygiene Data'!$D$13,0,10*ROW('Hygiene Data'!D21)))</f>
        <v/>
      </c>
      <c r="DR27" s="290" t="str">
        <f ca="true">+IF(OFFSET('Hygiene Data'!$E$11,0,10*ROW('Hygiene Data'!E21))="","",OFFSET('Hygiene Data'!$E$11,0,10*ROW('Hygiene Data'!E21)))</f>
        <v/>
      </c>
      <c r="DS27" s="290" t="str">
        <f ca="true">+IF(OFFSET('Hygiene Data'!$E$12,0,10*ROW('Hygiene Data'!E21))="","",OFFSET('Hygiene Data'!$E$12,0,10*ROW('Hygiene Data'!E21)))</f>
        <v/>
      </c>
      <c r="DT27" s="290" t="str">
        <f ca="true">+IF(OFFSET('Hygiene Data'!$E$13,0,10*ROW('Hygiene Data'!E21))="","",OFFSET('Hygiene Data'!$E$13,0,10*ROW('Hygiene Data'!E21)))</f>
        <v/>
      </c>
      <c r="DU27" s="290" t="str">
        <f ca="true">+IF(OFFSET('Hygiene Data'!$F$11,0,10*ROW('Hygiene Data'!F21))="","",OFFSET('Hygiene Data'!$F$11,0,10*ROW('Hygiene Data'!F21)))</f>
        <v/>
      </c>
      <c r="DV27" s="290" t="str">
        <f ca="true">+IF(OFFSET('Hygiene Data'!$F$12,0,10*ROW('Hygiene Data'!F21))="","",OFFSET('Hygiene Data'!$F$12,0,10*ROW('Hygiene Data'!F21)))</f>
        <v/>
      </c>
      <c r="DW27" s="290" t="str">
        <f ca="true">+IF(OFFSET('Hygiene Data'!$F$13,0,10*ROW('Hygiene Data'!F21))="","",OFFSET('Hygiene Data'!$F$13,0,10*ROW('Hygiene Data'!F21)))</f>
        <v/>
      </c>
      <c r="DX27" s="290" t="str">
        <f ca="true">+IF(OFFSET('Hygiene Data'!$G$11,0,10*ROW('Hygiene Data'!G21))="","",OFFSET('Hygiene Data'!$G$11,0,10*ROW('Hygiene Data'!G21)))</f>
        <v/>
      </c>
      <c r="DY27" s="290" t="str">
        <f ca="true">+IF(OFFSET('Hygiene Data'!$G$12,0,10*ROW('Hygiene Data'!G21))="","",OFFSET('Hygiene Data'!$G$12,0,10*ROW('Hygiene Data'!G21)))</f>
        <v/>
      </c>
      <c r="DZ27" s="290" t="str">
        <f ca="true">+IF(OFFSET('Hygiene Data'!$G$13,0,10*ROW('Hygiene Data'!G21))="","",OFFSET('Hygiene Data'!$G$13,0,10*ROW('Hygiene Data'!G21)))</f>
        <v/>
      </c>
      <c r="EA27" s="290" t="str">
        <f ca="true">+IF(OFFSET('Hygiene Data'!$H$11,0,10*ROW('Hygiene Data'!H21))="","",OFFSET('Hygiene Data'!$H$11,0,10*ROW('Hygiene Data'!H21)))</f>
        <v/>
      </c>
      <c r="EB27" s="290" t="str">
        <f ca="true">+IF(OFFSET('Hygiene Data'!$H$12,0,10*ROW('Hygiene Data'!H21))="","",OFFSET('Hygiene Data'!$H$12,0,10*ROW('Hygiene Data'!H21)))</f>
        <v/>
      </c>
      <c r="EC27" s="290" t="str">
        <f ca="true">+IF(OFFSET('Hygiene Data'!$H$13,0,10*ROW('Hygiene Data'!H21))="","",OFFSET('Hygiene Data'!$H$13,0,10*ROW('Hygiene Data'!H21)))</f>
        <v/>
      </c>
      <c r="ED27" s="290" t="str">
        <f ca="true">+IF(OFFSET('Hygiene Data'!$I$11,0,10*ROW('Hygiene Data'!I21))="","",OFFSET('Hygiene Data'!$I$11,0,10*ROW('Hygiene Data'!I21)))</f>
        <v/>
      </c>
      <c r="EE27" s="290" t="str">
        <f ca="true">+IF(OFFSET('Hygiene Data'!$I$12,0,10*ROW('Hygiene Data'!I21))="","",OFFSET('Hygiene Data'!$I$12,0,10*ROW('Hygiene Data'!I21)))</f>
        <v/>
      </c>
      <c r="EF27" s="290"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CRI_2020_EMIS</v>
      </c>
      <c r="B28" s="36" t="str">
        <f ca="true">+IF(OFFSET('Water Data'!$C$2,0,10*ROW('Water Data'!F22))="","",OFFSET('Water Data'!$C$2,0,10*ROW('Water Data'!F22)))</f>
        <v>EMIS</v>
      </c>
      <c r="C28" s="346">
        <f t="shared" ca="true" si="0"/>
        <v>2020</v>
      </c>
      <c r="D28" s="96">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100</v>
      </c>
      <c r="E28" s="96">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91.485647788983698</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100</v>
      </c>
      <c r="H28" s="96">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88.467126770795488</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100</v>
      </c>
      <c r="K28" s="96">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94.943820224719104</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98.130841121495322</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100</v>
      </c>
      <c r="Q28" s="96">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90.21065675340769</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100</v>
      </c>
      <c r="T28" s="96">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95.589856670341788</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99.961210240496513</v>
      </c>
      <c r="W28" s="97">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96.334367726920092</v>
      </c>
      <c r="X28" s="97">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90.729247478665627</v>
      </c>
      <c r="Y28" s="97">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88.750969743987582</v>
      </c>
      <c r="Z28" s="97">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82.680372381691228</v>
      </c>
      <c r="AA28" s="97">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99.963675989829284</v>
      </c>
      <c r="AB28" s="97">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96.458409008354522</v>
      </c>
      <c r="AC28" s="97">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89.102796948783151</v>
      </c>
      <c r="AD28" s="97">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84.671267707954954</v>
      </c>
      <c r="AE28" s="97">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77.115873592444601</v>
      </c>
      <c r="AF28" s="97">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99.958385351643784</v>
      </c>
      <c r="AG28" s="97">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96.192259675405737</v>
      </c>
      <c r="AH28" s="97">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92.592592592592595</v>
      </c>
      <c r="AI28" s="97">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93.424885559717012</v>
      </c>
      <c r="AJ28" s="97">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89.055347482313778</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97.196261682242991</v>
      </c>
      <c r="AM28" s="97">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95.794392523364493</v>
      </c>
      <c r="AN28" s="97">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95.794392523364493</v>
      </c>
      <c r="AO28" s="97">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94.859813084112147</v>
      </c>
      <c r="AP28" s="97">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99.950433705080542</v>
      </c>
      <c r="AQ28" s="97">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96.431226765799252</v>
      </c>
      <c r="AR28" s="97">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90.086741016109045</v>
      </c>
      <c r="AS28" s="97">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86.840148698884761</v>
      </c>
      <c r="AT28" s="97">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80.173482032218089</v>
      </c>
      <c r="AU28" s="97">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100</v>
      </c>
      <c r="AV28" s="97">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95.700110253583247</v>
      </c>
      <c r="AW28" s="97">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92.392502756339582</v>
      </c>
      <c r="AX28" s="97">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95.589856670341788</v>
      </c>
      <c r="AY28" s="97">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90.959206174200659</v>
      </c>
      <c r="AZ28" s="98">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85.958107059736236</v>
      </c>
      <c r="BA28" s="98">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82.602792862684254</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82.201235016345805</v>
      </c>
      <c r="BD28" s="98">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77.915001816200515</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90.262172284644194</v>
      </c>
      <c r="BG28" s="98">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87.973366625052023</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92.990654205607484</v>
      </c>
      <c r="BJ28" s="98">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92.056074766355138</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84.163568773234203</v>
      </c>
      <c r="BM28" s="98">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80.669144981412643</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92.282249173098137</v>
      </c>
      <c r="BP28" s="98">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88.974641675854457</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90"/>
      <c r="BS28" s="290" t="str">
        <f ca="true">+IF(OFFSET('Water Data'!$D$27,0,10*ROW('Water Data'!D22))="","",OFFSET('Water Data'!$D$27,0,10*ROW('Water Data'!D22)))</f>
        <v>Yes</v>
      </c>
      <c r="BT28" s="290" t="str">
        <f ca="true">+IF(OFFSET('Water Data'!$D$28,0,10*ROW('Water Data'!D22))="","",OFFSET('Water Data'!$D$28,0,10*ROW('Water Data'!D22)))</f>
        <v>Yes</v>
      </c>
      <c r="BU28" s="290" t="str">
        <f ca="true">+IF(OFFSET('Water Data'!$D$29,0,10*ROW('Water Data'!D22))="","",OFFSET('Water Data'!$D$29,0,10*ROW('Water Data'!D22)))</f>
        <v/>
      </c>
      <c r="BV28" s="290" t="str">
        <f ca="true">+IF(OFFSET('Water Data'!$E$27,0,10*ROW('Water Data'!E22))="","",OFFSET('Water Data'!$E$27,0,10*ROW('Water Data'!E22)))</f>
        <v>Yes</v>
      </c>
      <c r="BW28" s="290" t="str">
        <f ca="true">+IF(OFFSET('Water Data'!$E$28,0,10*ROW('Water Data'!E22))="","",OFFSET('Water Data'!$E$28,0,10*ROW('Water Data'!E22)))</f>
        <v>Yes</v>
      </c>
      <c r="BX28" s="290" t="str">
        <f ca="true">+IF(OFFSET('Water Data'!$E$29,0,10*ROW('Water Data'!E22))="","",OFFSET('Water Data'!$E$29,0,10*ROW('Water Data'!E22)))</f>
        <v/>
      </c>
      <c r="BY28" s="290" t="str">
        <f ca="true">+IF(OFFSET('Water Data'!$F$27,0,10*ROW('Water Data'!F22))="","",OFFSET('Water Data'!$F$27,0,10*ROW('Water Data'!F22)))</f>
        <v>Yes</v>
      </c>
      <c r="BZ28" s="290" t="str">
        <f ca="true">+IF(OFFSET('Water Data'!$F$28,0,10*ROW('Water Data'!F22))="","",OFFSET('Water Data'!$F$28,0,10*ROW('Water Data'!F22)))</f>
        <v>Yes</v>
      </c>
      <c r="CA28" s="290" t="str">
        <f ca="true">+IF(OFFSET('Water Data'!$F$29,0,10*ROW('Water Data'!F22))="","",OFFSET('Water Data'!$F$29,0,10*ROW('Water Data'!F22)))</f>
        <v/>
      </c>
      <c r="CB28" s="290" t="str">
        <f ca="true">+IF(OFFSET('Water Data'!$G$27,0,10*ROW('Water Data'!G22))="","",OFFSET('Water Data'!$G$27,0,10*ROW('Water Data'!G22)))</f>
        <v/>
      </c>
      <c r="CC28" s="290" t="str">
        <f ca="true">+IF(OFFSET('Water Data'!$G$28,0,10*ROW('Water Data'!G22))="","",OFFSET('Water Data'!$G$28,0,10*ROW('Water Data'!G22)))</f>
        <v>Yes</v>
      </c>
      <c r="CD28" s="290" t="str">
        <f ca="true">+IF(OFFSET('Water Data'!$G$29,0,10*ROW('Water Data'!G22))="","",OFFSET('Water Data'!$G$29,0,10*ROW('Water Data'!G22)))</f>
        <v/>
      </c>
      <c r="CE28" s="290" t="str">
        <f ca="true">+IF(OFFSET('Water Data'!$H$27,0,10*ROW('Water Data'!H22))="","",OFFSET('Water Data'!$H$27,0,10*ROW('Water Data'!H22)))</f>
        <v>Yes</v>
      </c>
      <c r="CF28" s="290" t="str">
        <f ca="true">+IF(OFFSET('Water Data'!$H$28,0,10*ROW('Water Data'!H22))="","",OFFSET('Water Data'!$H$28,0,10*ROW('Water Data'!H22)))</f>
        <v>Yes</v>
      </c>
      <c r="CG28" s="290" t="str">
        <f ca="true">+IF(OFFSET('Water Data'!$H$29,0,10*ROW('Water Data'!H22))="","",OFFSET('Water Data'!$H$29,0,10*ROW('Water Data'!H22)))</f>
        <v/>
      </c>
      <c r="CH28" s="290" t="str">
        <f ca="true">+IF(OFFSET('Water Data'!$I$27,0,10*ROW('Water Data'!I22))="","",OFFSET('Water Data'!$I$27,0,10*ROW('Water Data'!I22)))</f>
        <v>Yes</v>
      </c>
      <c r="CI28" s="290" t="str">
        <f ca="true">+IF(OFFSET('Water Data'!$I$28,0,10*ROW('Water Data'!I22))="","",OFFSET('Water Data'!$I$28,0,10*ROW('Water Data'!I22)))</f>
        <v>Yes</v>
      </c>
      <c r="CJ28" s="290" t="str">
        <f ca="true">+IF(OFFSET('Water Data'!$I$29,0,10*ROW('Water Data'!I22))="","",OFFSET('Water Data'!$I$29,0,10*ROW('Water Data'!I22)))</f>
        <v/>
      </c>
      <c r="CK28" s="290" t="str">
        <f ca="true">+IF(OFFSET('Sanitation Data'!$D$28,0,10*ROW('Sanitation Data'!D22))="","",OFFSET('Sanitation Data'!$D$28,0,10*ROW('Sanitation Data'!D22)))</f>
        <v>Yes</v>
      </c>
      <c r="CL28" s="290" t="str">
        <f ca="true">+IF(OFFSET('Sanitation Data'!$D$29,0,10*ROW('Sanitation Data'!D22))="","",OFFSET('Sanitation Data'!$D$29,0,10*ROW('Sanitation Data'!D22)))</f>
        <v>Yes</v>
      </c>
      <c r="CM28" s="290" t="str">
        <f ca="true">+IF(OFFSET('Sanitation Data'!$D$30,0,10*ROW('Sanitation Data'!D22))="","",OFFSET('Sanitation Data'!$D$30,0,10*ROW('Sanitation Data'!D22)))</f>
        <v>Yes</v>
      </c>
      <c r="CN28" s="290" t="str">
        <f ca="true">+IF(OFFSET('Sanitation Data'!$D$31,0,10*ROW('Sanitation Data'!D22))="","",OFFSET('Sanitation Data'!$D$31,0,10*ROW('Sanitation Data'!D22)))</f>
        <v>Yes</v>
      </c>
      <c r="CO28" s="290" t="str">
        <f ca="true">+IF(OFFSET('Sanitation Data'!$D$32,0,10*ROW('Sanitation Data'!D22))="","",OFFSET('Sanitation Data'!$D$32,0,10*ROW('Sanitation Data'!D22)))</f>
        <v>Yes</v>
      </c>
      <c r="CP28" s="290" t="str">
        <f ca="true">+IF(OFFSET('Sanitation Data'!$E$28,0,10*ROW('Sanitation Data'!E22))="","",OFFSET('Sanitation Data'!$E$28,0,10*ROW('Sanitation Data'!E22)))</f>
        <v>Yes</v>
      </c>
      <c r="CQ28" s="290" t="str">
        <f ca="true">+IF(OFFSET('Sanitation Data'!$E$29,0,10*ROW('Sanitation Data'!E22))="","",OFFSET('Sanitation Data'!$E$29,0,10*ROW('Sanitation Data'!E22)))</f>
        <v>Yes</v>
      </c>
      <c r="CR28" s="290" t="str">
        <f ca="true">+IF(OFFSET('Sanitation Data'!$E$30,0,10*ROW('Sanitation Data'!E22))="","",OFFSET('Sanitation Data'!$E$30,0,10*ROW('Sanitation Data'!E22)))</f>
        <v>Yes</v>
      </c>
      <c r="CS28" s="290" t="str">
        <f ca="true">+IF(OFFSET('Sanitation Data'!$E$31,0,10*ROW('Sanitation Data'!E22))="","",OFFSET('Sanitation Data'!$E$31,0,10*ROW('Sanitation Data'!E22)))</f>
        <v>Yes</v>
      </c>
      <c r="CT28" s="290" t="str">
        <f ca="true">+IF(OFFSET('Sanitation Data'!$E$32,0,10*ROW('Sanitation Data'!E22))="","",OFFSET('Sanitation Data'!$E$32,0,10*ROW('Sanitation Data'!E22)))</f>
        <v>Yes</v>
      </c>
      <c r="CU28" s="290" t="str">
        <f ca="true">+IF(OFFSET('Sanitation Data'!$F$28,0,10*ROW('Sanitation Data'!F22))="","",OFFSET('Sanitation Data'!$F$28,0,10*ROW('Sanitation Data'!F22)))</f>
        <v>Yes</v>
      </c>
      <c r="CV28" s="290" t="str">
        <f ca="true">+IF(OFFSET('Sanitation Data'!$F$29,0,10*ROW('Sanitation Data'!F22))="","",OFFSET('Sanitation Data'!$F$29,0,10*ROW('Sanitation Data'!F22)))</f>
        <v>Yes</v>
      </c>
      <c r="CW28" s="290" t="str">
        <f ca="true">+IF(OFFSET('Sanitation Data'!$F$30,0,10*ROW('Sanitation Data'!F22))="","",OFFSET('Sanitation Data'!$F$30,0,10*ROW('Sanitation Data'!F22)))</f>
        <v>Yes</v>
      </c>
      <c r="CX28" s="290" t="str">
        <f ca="true">+IF(OFFSET('Sanitation Data'!$F$31,0,10*ROW('Sanitation Data'!F22))="","",OFFSET('Sanitation Data'!$F$31,0,10*ROW('Sanitation Data'!F22)))</f>
        <v>Yes</v>
      </c>
      <c r="CY28" s="290" t="str">
        <f ca="true">+IF(OFFSET('Sanitation Data'!$F$32,0,10*ROW('Sanitation Data'!F22))="","",OFFSET('Sanitation Data'!$F$32,0,10*ROW('Sanitation Data'!F22)))</f>
        <v>Yes</v>
      </c>
      <c r="CZ28" s="290" t="str">
        <f ca="true">+IF(OFFSET('Sanitation Data'!$G$28,0,10*ROW('Sanitation Data'!G22))="","",OFFSET('Sanitation Data'!$G$28,0,10*ROW('Sanitation Data'!G22)))</f>
        <v/>
      </c>
      <c r="DA28" s="290" t="str">
        <f ca="true">+IF(OFFSET('Sanitation Data'!$G$29,0,10*ROW('Sanitation Data'!G22))="","",OFFSET('Sanitation Data'!$G$29,0,10*ROW('Sanitation Data'!G22)))</f>
        <v>Yes</v>
      </c>
      <c r="DB28" s="290" t="str">
        <f ca="true">+IF(OFFSET('Sanitation Data'!$G$30,0,10*ROW('Sanitation Data'!G22))="","",OFFSET('Sanitation Data'!$G$30,0,10*ROW('Sanitation Data'!G22)))</f>
        <v>Yes</v>
      </c>
      <c r="DC28" s="290" t="str">
        <f ca="true">+IF(OFFSET('Sanitation Data'!$G$31,0,10*ROW('Sanitation Data'!G22))="","",OFFSET('Sanitation Data'!$G$31,0,10*ROW('Sanitation Data'!G22)))</f>
        <v>Yes</v>
      </c>
      <c r="DD28" s="290" t="str">
        <f ca="true">+IF(OFFSET('Sanitation Data'!$G$32,0,10*ROW('Sanitation Data'!G22))="","",OFFSET('Sanitation Data'!$G$32,0,10*ROW('Sanitation Data'!G22)))</f>
        <v>Yes</v>
      </c>
      <c r="DE28" s="290" t="str">
        <f ca="true">+IF(OFFSET('Sanitation Data'!$H$28,0,10*ROW('Sanitation Data'!H22))="","",OFFSET('Sanitation Data'!$H$28,0,10*ROW('Sanitation Data'!H22)))</f>
        <v>Yes</v>
      </c>
      <c r="DF28" s="290" t="str">
        <f ca="true">+IF(OFFSET('Sanitation Data'!$H$29,0,10*ROW('Sanitation Data'!H22))="","",OFFSET('Sanitation Data'!$H$29,0,10*ROW('Sanitation Data'!H22)))</f>
        <v>Yes</v>
      </c>
      <c r="DG28" s="290" t="str">
        <f ca="true">+IF(OFFSET('Sanitation Data'!$H$30,0,10*ROW('Sanitation Data'!H22))="","",OFFSET('Sanitation Data'!$H$30,0,10*ROW('Sanitation Data'!H22)))</f>
        <v>Yes</v>
      </c>
      <c r="DH28" s="290" t="str">
        <f ca="true">+IF(OFFSET('Sanitation Data'!$H$31,0,10*ROW('Sanitation Data'!H22))="","",OFFSET('Sanitation Data'!$H$31,0,10*ROW('Sanitation Data'!H22)))</f>
        <v>Yes</v>
      </c>
      <c r="DI28" s="290" t="str">
        <f ca="true">+IF(OFFSET('Sanitation Data'!$H$32,0,10*ROW('Sanitation Data'!H22))="","",OFFSET('Sanitation Data'!$H$32,0,10*ROW('Sanitation Data'!H22)))</f>
        <v>Yes</v>
      </c>
      <c r="DJ28" s="290" t="str">
        <f ca="true">+IF(OFFSET('Sanitation Data'!$I$28,0,10*ROW('Sanitation Data'!I22))="","",OFFSET('Sanitation Data'!$I$28,0,10*ROW('Sanitation Data'!I22)))</f>
        <v>Yes</v>
      </c>
      <c r="DK28" s="290" t="str">
        <f ca="true">+IF(OFFSET('Sanitation Data'!$I$29,0,10*ROW('Sanitation Data'!I22))="","",OFFSET('Sanitation Data'!$I$29,0,10*ROW('Sanitation Data'!I22)))</f>
        <v>Yes</v>
      </c>
      <c r="DL28" s="290" t="str">
        <f ca="true">+IF(OFFSET('Sanitation Data'!$I$30,0,10*ROW('Sanitation Data'!I22))="","",OFFSET('Sanitation Data'!$I$30,0,10*ROW('Sanitation Data'!I22)))</f>
        <v>Yes</v>
      </c>
      <c r="DM28" s="290" t="str">
        <f ca="true">+IF(OFFSET('Sanitation Data'!$I$31,0,10*ROW('Sanitation Data'!I22))="","",OFFSET('Sanitation Data'!$I$31,0,10*ROW('Sanitation Data'!I22)))</f>
        <v>Yes</v>
      </c>
      <c r="DN28" s="290" t="str">
        <f ca="true">+IF(OFFSET('Sanitation Data'!$I$32,0,10*ROW('Sanitation Data'!I22))="","",OFFSET('Sanitation Data'!$I$32,0,10*ROW('Sanitation Data'!I22)))</f>
        <v>Yes</v>
      </c>
      <c r="DO28" s="290" t="str">
        <f ca="true">+IF(OFFSET('Hygiene Data'!$D$11,0,10*ROW('Hygiene Data'!D22))="","",OFFSET('Hygiene Data'!$D$11,0,10*ROW('Hygiene Data'!D22)))</f>
        <v>Yes</v>
      </c>
      <c r="DP28" s="290" t="str">
        <f ca="true">+IF(OFFSET('Hygiene Data'!$D$12,0,10*ROW('Hygiene Data'!D22))="","",OFFSET('Hygiene Data'!$D$12,0,10*ROW('Hygiene Data'!D22)))</f>
        <v>Yes</v>
      </c>
      <c r="DQ28" s="290" t="str">
        <f ca="true">+IF(OFFSET('Hygiene Data'!$D$13,0,10*ROW('Hygiene Data'!D22))="","",OFFSET('Hygiene Data'!$D$13,0,10*ROW('Hygiene Data'!D22)))</f>
        <v/>
      </c>
      <c r="DR28" s="290" t="str">
        <f ca="true">+IF(OFFSET('Hygiene Data'!$E$11,0,10*ROW('Hygiene Data'!E22))="","",OFFSET('Hygiene Data'!$E$11,0,10*ROW('Hygiene Data'!E22)))</f>
        <v>Yes</v>
      </c>
      <c r="DS28" s="290" t="str">
        <f ca="true">+IF(OFFSET('Hygiene Data'!$E$12,0,10*ROW('Hygiene Data'!E22))="","",OFFSET('Hygiene Data'!$E$12,0,10*ROW('Hygiene Data'!E22)))</f>
        <v>Yes</v>
      </c>
      <c r="DT28" s="290" t="str">
        <f ca="true">+IF(OFFSET('Hygiene Data'!$E$13,0,10*ROW('Hygiene Data'!E22))="","",OFFSET('Hygiene Data'!$E$13,0,10*ROW('Hygiene Data'!E22)))</f>
        <v/>
      </c>
      <c r="DU28" s="290" t="str">
        <f ca="true">+IF(OFFSET('Hygiene Data'!$F$11,0,10*ROW('Hygiene Data'!F22))="","",OFFSET('Hygiene Data'!$F$11,0,10*ROW('Hygiene Data'!F22)))</f>
        <v>Yes</v>
      </c>
      <c r="DV28" s="290" t="str">
        <f ca="true">+IF(OFFSET('Hygiene Data'!$F$12,0,10*ROW('Hygiene Data'!F22))="","",OFFSET('Hygiene Data'!$F$12,0,10*ROW('Hygiene Data'!F22)))</f>
        <v>Yes</v>
      </c>
      <c r="DW28" s="290" t="str">
        <f ca="true">+IF(OFFSET('Hygiene Data'!$F$13,0,10*ROW('Hygiene Data'!F22))="","",OFFSET('Hygiene Data'!$F$13,0,10*ROW('Hygiene Data'!F22)))</f>
        <v/>
      </c>
      <c r="DX28" s="290" t="str">
        <f ca="true">+IF(OFFSET('Hygiene Data'!$G$11,0,10*ROW('Hygiene Data'!G22))="","",OFFSET('Hygiene Data'!$G$11,0,10*ROW('Hygiene Data'!G22)))</f>
        <v>Yes</v>
      </c>
      <c r="DY28" s="290" t="str">
        <f ca="true">+IF(OFFSET('Hygiene Data'!$G$12,0,10*ROW('Hygiene Data'!G22))="","",OFFSET('Hygiene Data'!$G$12,0,10*ROW('Hygiene Data'!G22)))</f>
        <v>Yes</v>
      </c>
      <c r="DZ28" s="290" t="str">
        <f ca="true">+IF(OFFSET('Hygiene Data'!$G$13,0,10*ROW('Hygiene Data'!G22))="","",OFFSET('Hygiene Data'!$G$13,0,10*ROW('Hygiene Data'!G22)))</f>
        <v/>
      </c>
      <c r="EA28" s="290" t="str">
        <f ca="true">+IF(OFFSET('Hygiene Data'!$H$11,0,10*ROW('Hygiene Data'!H22))="","",OFFSET('Hygiene Data'!$H$11,0,10*ROW('Hygiene Data'!H22)))</f>
        <v>Yes</v>
      </c>
      <c r="EB28" s="290" t="str">
        <f ca="true">+IF(OFFSET('Hygiene Data'!$H$12,0,10*ROW('Hygiene Data'!H22))="","",OFFSET('Hygiene Data'!$H$12,0,10*ROW('Hygiene Data'!H22)))</f>
        <v>Yes</v>
      </c>
      <c r="EC28" s="290" t="str">
        <f ca="true">+IF(OFFSET('Hygiene Data'!$H$13,0,10*ROW('Hygiene Data'!H22))="","",OFFSET('Hygiene Data'!$H$13,0,10*ROW('Hygiene Data'!H22)))</f>
        <v/>
      </c>
      <c r="ED28" s="290" t="str">
        <f ca="true">+IF(OFFSET('Hygiene Data'!$I$11,0,10*ROW('Hygiene Data'!I22))="","",OFFSET('Hygiene Data'!$I$11,0,10*ROW('Hygiene Data'!I22)))</f>
        <v>Yes</v>
      </c>
      <c r="EE28" s="290" t="str">
        <f ca="true">+IF(OFFSET('Hygiene Data'!$I$12,0,10*ROW('Hygiene Data'!I22))="","",OFFSET('Hygiene Data'!$I$12,0,10*ROW('Hygiene Data'!I22)))</f>
        <v>Yes</v>
      </c>
      <c r="EF28" s="290"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CRI_2020_UIS</v>
      </c>
      <c r="B29" s="36" t="str">
        <f ca="true">+IF(OFFSET('Water Data'!$C$2,0,10*ROW('Water Data'!F23))="","",OFFSET('Water Data'!$C$2,0,10*ROW('Water Data'!F23)))</f>
        <v>Other</v>
      </c>
      <c r="C29" s="346">
        <f t="shared" ca="true" si="0"/>
        <v>2020</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str">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[93]</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str">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[93]</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str">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[92]</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str">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[77]</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str">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[76]</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str">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[83]</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94.290900759835552</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95.649019999999993</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88.2489921224998</v>
      </c>
      <c r="BR29" s="290"/>
      <c r="BS29" s="290" t="str">
        <f ca="true">+IF(OFFSET('Water Data'!$D$27,0,10*ROW('Water Data'!D23))="","",OFFSET('Water Data'!$D$27,0,10*ROW('Water Data'!D23)))</f>
        <v/>
      </c>
      <c r="BT29" s="290" t="str">
        <f ca="true">+IF(OFFSET('Water Data'!$D$28,0,10*ROW('Water Data'!D23))="","",OFFSET('Water Data'!$D$28,0,10*ROW('Water Data'!D23)))</f>
        <v/>
      </c>
      <c r="BU29" s="290" t="str">
        <f ca="true">+IF(OFFSET('Water Data'!$D$29,0,10*ROW('Water Data'!D23))="","",OFFSET('Water Data'!$D$29,0,10*ROW('Water Data'!D23)))</f>
        <v>No</v>
      </c>
      <c r="BV29" s="290" t="str">
        <f ca="true">+IF(OFFSET('Water Data'!$E$27,0,10*ROW('Water Data'!E23))="","",OFFSET('Water Data'!$E$27,0,10*ROW('Water Data'!E23)))</f>
        <v/>
      </c>
      <c r="BW29" s="290" t="str">
        <f ca="true">+IF(OFFSET('Water Data'!$E$28,0,10*ROW('Water Data'!E23))="","",OFFSET('Water Data'!$E$28,0,10*ROW('Water Data'!E23)))</f>
        <v/>
      </c>
      <c r="BX29" s="290" t="str">
        <f ca="true">+IF(OFFSET('Water Data'!$E$29,0,10*ROW('Water Data'!E23))="","",OFFSET('Water Data'!$E$29,0,10*ROW('Water Data'!E23)))</f>
        <v/>
      </c>
      <c r="BY29" s="290" t="str">
        <f ca="true">+IF(OFFSET('Water Data'!$F$27,0,10*ROW('Water Data'!F23))="","",OFFSET('Water Data'!$F$27,0,10*ROW('Water Data'!F23)))</f>
        <v/>
      </c>
      <c r="BZ29" s="290" t="str">
        <f ca="true">+IF(OFFSET('Water Data'!$F$28,0,10*ROW('Water Data'!F23))="","",OFFSET('Water Data'!$F$28,0,10*ROW('Water Data'!F23)))</f>
        <v/>
      </c>
      <c r="CA29" s="290" t="str">
        <f ca="true">+IF(OFFSET('Water Data'!$F$29,0,10*ROW('Water Data'!F23))="","",OFFSET('Water Data'!$F$29,0,10*ROW('Water Data'!F23)))</f>
        <v/>
      </c>
      <c r="CB29" s="290" t="str">
        <f ca="true">+IF(OFFSET('Water Data'!$G$27,0,10*ROW('Water Data'!G23))="","",OFFSET('Water Data'!$G$27,0,10*ROW('Water Data'!G23)))</f>
        <v/>
      </c>
      <c r="CC29" s="290" t="str">
        <f ca="true">+IF(OFFSET('Water Data'!$G$28,0,10*ROW('Water Data'!G23))="","",OFFSET('Water Data'!$G$28,0,10*ROW('Water Data'!G23)))</f>
        <v/>
      </c>
      <c r="CD29" s="290" t="str">
        <f ca="true">+IF(OFFSET('Water Data'!$G$29,0,10*ROW('Water Data'!G23))="","",OFFSET('Water Data'!$G$29,0,10*ROW('Water Data'!G23)))</f>
        <v/>
      </c>
      <c r="CE29" s="290" t="str">
        <f ca="true">+IF(OFFSET('Water Data'!$H$27,0,10*ROW('Water Data'!H23))="","",OFFSET('Water Data'!$H$27,0,10*ROW('Water Data'!H23)))</f>
        <v/>
      </c>
      <c r="CF29" s="290" t="str">
        <f ca="true">+IF(OFFSET('Water Data'!$H$28,0,10*ROW('Water Data'!H23))="","",OFFSET('Water Data'!$H$28,0,10*ROW('Water Data'!H23)))</f>
        <v/>
      </c>
      <c r="CG29" s="290" t="str">
        <f ca="true">+IF(OFFSET('Water Data'!$H$29,0,10*ROW('Water Data'!H23))="","",OFFSET('Water Data'!$H$29,0,10*ROW('Water Data'!H23)))</f>
        <v>No</v>
      </c>
      <c r="CH29" s="290" t="str">
        <f ca="true">+IF(OFFSET('Water Data'!$I$27,0,10*ROW('Water Data'!I23))="","",OFFSET('Water Data'!$I$27,0,10*ROW('Water Data'!I23)))</f>
        <v/>
      </c>
      <c r="CI29" s="290" t="str">
        <f ca="true">+IF(OFFSET('Water Data'!$I$28,0,10*ROW('Water Data'!I23))="","",OFFSET('Water Data'!$I$28,0,10*ROW('Water Data'!I23)))</f>
        <v/>
      </c>
      <c r="CJ29" s="290" t="str">
        <f ca="true">+IF(OFFSET('Water Data'!$I$29,0,10*ROW('Water Data'!I23))="","",OFFSET('Water Data'!$I$29,0,10*ROW('Water Data'!I23)))</f>
        <v>No</v>
      </c>
      <c r="CK29" s="290" t="str">
        <f ca="true">+IF(OFFSET('Sanitation Data'!$D$28,0,10*ROW('Sanitation Data'!D23))="","",OFFSET('Sanitation Data'!$D$28,0,10*ROW('Sanitation Data'!D23)))</f>
        <v/>
      </c>
      <c r="CL29" s="290" t="str">
        <f ca="true">+IF(OFFSET('Sanitation Data'!$D$29,0,10*ROW('Sanitation Data'!D23))="","",OFFSET('Sanitation Data'!$D$29,0,10*ROW('Sanitation Data'!D23)))</f>
        <v/>
      </c>
      <c r="CM29" s="290" t="str">
        <f ca="true">+IF(OFFSET('Sanitation Data'!$D$30,0,10*ROW('Sanitation Data'!D23))="","",OFFSET('Sanitation Data'!$D$30,0,10*ROW('Sanitation Data'!D23)))</f>
        <v/>
      </c>
      <c r="CN29" s="290" t="str">
        <f ca="true">+IF(OFFSET('Sanitation Data'!$D$31,0,10*ROW('Sanitation Data'!D23))="","",OFFSET('Sanitation Data'!$D$31,0,10*ROW('Sanitation Data'!D23)))</f>
        <v/>
      </c>
      <c r="CO29" s="290" t="str">
        <f ca="true">+IF(OFFSET('Sanitation Data'!$D$32,0,10*ROW('Sanitation Data'!D23))="","",OFFSET('Sanitation Data'!$D$32,0,10*ROW('Sanitation Data'!D23)))</f>
        <v>No</v>
      </c>
      <c r="CP29" s="290" t="str">
        <f ca="true">+IF(OFFSET('Sanitation Data'!$E$28,0,10*ROW('Sanitation Data'!E23))="","",OFFSET('Sanitation Data'!$E$28,0,10*ROW('Sanitation Data'!E23)))</f>
        <v/>
      </c>
      <c r="CQ29" s="290" t="str">
        <f ca="true">+IF(OFFSET('Sanitation Data'!$E$29,0,10*ROW('Sanitation Data'!E23))="","",OFFSET('Sanitation Data'!$E$29,0,10*ROW('Sanitation Data'!E23)))</f>
        <v/>
      </c>
      <c r="CR29" s="290" t="str">
        <f ca="true">+IF(OFFSET('Sanitation Data'!$E$30,0,10*ROW('Sanitation Data'!E23))="","",OFFSET('Sanitation Data'!$E$30,0,10*ROW('Sanitation Data'!E23)))</f>
        <v/>
      </c>
      <c r="CS29" s="290" t="str">
        <f ca="true">+IF(OFFSET('Sanitation Data'!$E$31,0,10*ROW('Sanitation Data'!E23))="","",OFFSET('Sanitation Data'!$E$31,0,10*ROW('Sanitation Data'!E23)))</f>
        <v/>
      </c>
      <c r="CT29" s="290" t="str">
        <f ca="true">+IF(OFFSET('Sanitation Data'!$E$32,0,10*ROW('Sanitation Data'!E23))="","",OFFSET('Sanitation Data'!$E$32,0,10*ROW('Sanitation Data'!E23)))</f>
        <v/>
      </c>
      <c r="CU29" s="290" t="str">
        <f ca="true">+IF(OFFSET('Sanitation Data'!$F$28,0,10*ROW('Sanitation Data'!F23))="","",OFFSET('Sanitation Data'!$F$28,0,10*ROW('Sanitation Data'!F23)))</f>
        <v/>
      </c>
      <c r="CV29" s="290" t="str">
        <f ca="true">+IF(OFFSET('Sanitation Data'!$F$29,0,10*ROW('Sanitation Data'!F23))="","",OFFSET('Sanitation Data'!$F$29,0,10*ROW('Sanitation Data'!F23)))</f>
        <v/>
      </c>
      <c r="CW29" s="290" t="str">
        <f ca="true">+IF(OFFSET('Sanitation Data'!$F$30,0,10*ROW('Sanitation Data'!F23))="","",OFFSET('Sanitation Data'!$F$30,0,10*ROW('Sanitation Data'!F23)))</f>
        <v/>
      </c>
      <c r="CX29" s="290" t="str">
        <f ca="true">+IF(OFFSET('Sanitation Data'!$F$31,0,10*ROW('Sanitation Data'!F23))="","",OFFSET('Sanitation Data'!$F$31,0,10*ROW('Sanitation Data'!F23)))</f>
        <v/>
      </c>
      <c r="CY29" s="290" t="str">
        <f ca="true">+IF(OFFSET('Sanitation Data'!$F$32,0,10*ROW('Sanitation Data'!F23))="","",OFFSET('Sanitation Data'!$F$32,0,10*ROW('Sanitation Data'!F23)))</f>
        <v/>
      </c>
      <c r="CZ29" s="290" t="str">
        <f ca="true">+IF(OFFSET('Sanitation Data'!$G$28,0,10*ROW('Sanitation Data'!G23))="","",OFFSET('Sanitation Data'!$G$28,0,10*ROW('Sanitation Data'!G23)))</f>
        <v/>
      </c>
      <c r="DA29" s="290" t="str">
        <f ca="true">+IF(OFFSET('Sanitation Data'!$G$29,0,10*ROW('Sanitation Data'!G23))="","",OFFSET('Sanitation Data'!$G$29,0,10*ROW('Sanitation Data'!G23)))</f>
        <v/>
      </c>
      <c r="DB29" s="290" t="str">
        <f ca="true">+IF(OFFSET('Sanitation Data'!$G$30,0,10*ROW('Sanitation Data'!G23))="","",OFFSET('Sanitation Data'!$G$30,0,10*ROW('Sanitation Data'!G23)))</f>
        <v/>
      </c>
      <c r="DC29" s="290" t="str">
        <f ca="true">+IF(OFFSET('Sanitation Data'!$G$31,0,10*ROW('Sanitation Data'!G23))="","",OFFSET('Sanitation Data'!$G$31,0,10*ROW('Sanitation Data'!G23)))</f>
        <v/>
      </c>
      <c r="DD29" s="290" t="str">
        <f ca="true">+IF(OFFSET('Sanitation Data'!$G$32,0,10*ROW('Sanitation Data'!G23))="","",OFFSET('Sanitation Data'!$G$32,0,10*ROW('Sanitation Data'!G23)))</f>
        <v/>
      </c>
      <c r="DE29" s="290" t="str">
        <f ca="true">+IF(OFFSET('Sanitation Data'!$H$28,0,10*ROW('Sanitation Data'!H23))="","",OFFSET('Sanitation Data'!$H$28,0,10*ROW('Sanitation Data'!H23)))</f>
        <v/>
      </c>
      <c r="DF29" s="290" t="str">
        <f ca="true">+IF(OFFSET('Sanitation Data'!$H$29,0,10*ROW('Sanitation Data'!H23))="","",OFFSET('Sanitation Data'!$H$29,0,10*ROW('Sanitation Data'!H23)))</f>
        <v/>
      </c>
      <c r="DG29" s="290" t="str">
        <f ca="true">+IF(OFFSET('Sanitation Data'!$H$30,0,10*ROW('Sanitation Data'!H23))="","",OFFSET('Sanitation Data'!$H$30,0,10*ROW('Sanitation Data'!H23)))</f>
        <v/>
      </c>
      <c r="DH29" s="290" t="str">
        <f ca="true">+IF(OFFSET('Sanitation Data'!$H$31,0,10*ROW('Sanitation Data'!H23))="","",OFFSET('Sanitation Data'!$H$31,0,10*ROW('Sanitation Data'!H23)))</f>
        <v/>
      </c>
      <c r="DI29" s="290" t="str">
        <f ca="true">+IF(OFFSET('Sanitation Data'!$H$32,0,10*ROW('Sanitation Data'!H23))="","",OFFSET('Sanitation Data'!$H$32,0,10*ROW('Sanitation Data'!H23)))</f>
        <v>No</v>
      </c>
      <c r="DJ29" s="290" t="str">
        <f ca="true">+IF(OFFSET('Sanitation Data'!$I$28,0,10*ROW('Sanitation Data'!I23))="","",OFFSET('Sanitation Data'!$I$28,0,10*ROW('Sanitation Data'!I23)))</f>
        <v/>
      </c>
      <c r="DK29" s="290" t="str">
        <f ca="true">+IF(OFFSET('Sanitation Data'!$I$29,0,10*ROW('Sanitation Data'!I23))="","",OFFSET('Sanitation Data'!$I$29,0,10*ROW('Sanitation Data'!I23)))</f>
        <v/>
      </c>
      <c r="DL29" s="290" t="str">
        <f ca="true">+IF(OFFSET('Sanitation Data'!$I$30,0,10*ROW('Sanitation Data'!I23))="","",OFFSET('Sanitation Data'!$I$30,0,10*ROW('Sanitation Data'!I23)))</f>
        <v/>
      </c>
      <c r="DM29" s="290" t="str">
        <f ca="true">+IF(OFFSET('Sanitation Data'!$I$31,0,10*ROW('Sanitation Data'!I23))="","",OFFSET('Sanitation Data'!$I$31,0,10*ROW('Sanitation Data'!I23)))</f>
        <v/>
      </c>
      <c r="DN29" s="290" t="str">
        <f ca="true">+IF(OFFSET('Sanitation Data'!$I$32,0,10*ROW('Sanitation Data'!I23))="","",OFFSET('Sanitation Data'!$I$32,0,10*ROW('Sanitation Data'!I23)))</f>
        <v>No</v>
      </c>
      <c r="DO29" s="290" t="str">
        <f ca="true">+IF(OFFSET('Hygiene Data'!$D$11,0,10*ROW('Hygiene Data'!D23))="","",OFFSET('Hygiene Data'!$D$11,0,10*ROW('Hygiene Data'!D23)))</f>
        <v/>
      </c>
      <c r="DP29" s="290" t="str">
        <f ca="true">+IF(OFFSET('Hygiene Data'!$D$12,0,10*ROW('Hygiene Data'!D23))="","",OFFSET('Hygiene Data'!$D$12,0,10*ROW('Hygiene Data'!D23)))</f>
        <v/>
      </c>
      <c r="DQ29" s="290" t="str">
        <f ca="true">+IF(OFFSET('Hygiene Data'!$D$13,0,10*ROW('Hygiene Data'!D23))="","",OFFSET('Hygiene Data'!$D$13,0,10*ROW('Hygiene Data'!D23)))</f>
        <v>Yes</v>
      </c>
      <c r="DR29" s="290" t="str">
        <f ca="true">+IF(OFFSET('Hygiene Data'!$E$11,0,10*ROW('Hygiene Data'!E23))="","",OFFSET('Hygiene Data'!$E$11,0,10*ROW('Hygiene Data'!E23)))</f>
        <v/>
      </c>
      <c r="DS29" s="290" t="str">
        <f ca="true">+IF(OFFSET('Hygiene Data'!$E$12,0,10*ROW('Hygiene Data'!E23))="","",OFFSET('Hygiene Data'!$E$12,0,10*ROW('Hygiene Data'!E23)))</f>
        <v/>
      </c>
      <c r="DT29" s="290" t="str">
        <f ca="true">+IF(OFFSET('Hygiene Data'!$E$13,0,10*ROW('Hygiene Data'!E23))="","",OFFSET('Hygiene Data'!$E$13,0,10*ROW('Hygiene Data'!E23)))</f>
        <v/>
      </c>
      <c r="DU29" s="290" t="str">
        <f ca="true">+IF(OFFSET('Hygiene Data'!$F$11,0,10*ROW('Hygiene Data'!F23))="","",OFFSET('Hygiene Data'!$F$11,0,10*ROW('Hygiene Data'!F23)))</f>
        <v/>
      </c>
      <c r="DV29" s="290" t="str">
        <f ca="true">+IF(OFFSET('Hygiene Data'!$F$12,0,10*ROW('Hygiene Data'!F23))="","",OFFSET('Hygiene Data'!$F$12,0,10*ROW('Hygiene Data'!F23)))</f>
        <v/>
      </c>
      <c r="DW29" s="290" t="str">
        <f ca="true">+IF(OFFSET('Hygiene Data'!$F$13,0,10*ROW('Hygiene Data'!F23))="","",OFFSET('Hygiene Data'!$F$13,0,10*ROW('Hygiene Data'!F23)))</f>
        <v/>
      </c>
      <c r="DX29" s="290" t="str">
        <f ca="true">+IF(OFFSET('Hygiene Data'!$G$11,0,10*ROW('Hygiene Data'!G23))="","",OFFSET('Hygiene Data'!$G$11,0,10*ROW('Hygiene Data'!G23)))</f>
        <v/>
      </c>
      <c r="DY29" s="290" t="str">
        <f ca="true">+IF(OFFSET('Hygiene Data'!$G$12,0,10*ROW('Hygiene Data'!G23))="","",OFFSET('Hygiene Data'!$G$12,0,10*ROW('Hygiene Data'!G23)))</f>
        <v/>
      </c>
      <c r="DZ29" s="290" t="str">
        <f ca="true">+IF(OFFSET('Hygiene Data'!$G$13,0,10*ROW('Hygiene Data'!G23))="","",OFFSET('Hygiene Data'!$G$13,0,10*ROW('Hygiene Data'!G23)))</f>
        <v/>
      </c>
      <c r="EA29" s="290" t="str">
        <f ca="true">+IF(OFFSET('Hygiene Data'!$H$11,0,10*ROW('Hygiene Data'!H23))="","",OFFSET('Hygiene Data'!$H$11,0,10*ROW('Hygiene Data'!H23)))</f>
        <v/>
      </c>
      <c r="EB29" s="290" t="str">
        <f ca="true">+IF(OFFSET('Hygiene Data'!$H$12,0,10*ROW('Hygiene Data'!H23))="","",OFFSET('Hygiene Data'!$H$12,0,10*ROW('Hygiene Data'!H23)))</f>
        <v/>
      </c>
      <c r="EC29" s="290" t="str">
        <f ca="true">+IF(OFFSET('Hygiene Data'!$H$13,0,10*ROW('Hygiene Data'!H23))="","",OFFSET('Hygiene Data'!$H$13,0,10*ROW('Hygiene Data'!H23)))</f>
        <v>Yes</v>
      </c>
      <c r="ED29" s="290" t="str">
        <f ca="true">+IF(OFFSET('Hygiene Data'!$I$11,0,10*ROW('Hygiene Data'!I23))="","",OFFSET('Hygiene Data'!$I$11,0,10*ROW('Hygiene Data'!I23)))</f>
        <v/>
      </c>
      <c r="EE29" s="290" t="str">
        <f ca="true">+IF(OFFSET('Hygiene Data'!$I$12,0,10*ROW('Hygiene Data'!I23))="","",OFFSET('Hygiene Data'!$I$12,0,10*ROW('Hygiene Data'!I23)))</f>
        <v/>
      </c>
      <c r="EF29" s="290" t="str">
        <f ca="true">+IF(OFFSET('Hygiene Data'!$I$13,0,10*ROW('Hygiene Data'!I23))="","",OFFSET('Hygiene Data'!$I$13,0,10*ROW('Hygiene Data'!I23)))</f>
        <v>Yes</v>
      </c>
    </row>
    <row xmlns:x14ac="http://schemas.microsoft.com/office/spreadsheetml/2009/9/ac" r="30" x14ac:dyDescent="0.2">
      <c r="A30" s="36" t="str">
        <f ca="true">+IF(OFFSET('Water Data'!$B$2,0,10*ROW('Water Data'!E24))="","",OFFSET('Water Data'!$B$2,0,10*ROW('Water Data'!E24)))</f>
        <v>CRI_2021_EMIS</v>
      </c>
      <c r="B30" s="36" t="str">
        <f ca="true">+IF(OFFSET('Water Data'!$C$2,0,10*ROW('Water Data'!F24))="","",OFFSET('Water Data'!$C$2,0,10*ROW('Water Data'!F24)))</f>
        <v>EMIS</v>
      </c>
      <c r="C30" s="346">
        <f t="shared" ca="true" si="0"/>
        <v>2021</v>
      </c>
      <c r="D30" s="96">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99.857665717771454</v>
      </c>
      <c r="E30" s="96">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90.138267588450603</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99.850968703427725</v>
      </c>
      <c r="Q30" s="96">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89.244908097367116</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99.88789237668162</v>
      </c>
      <c r="T30" s="96">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94.170403587443943</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99.918666124440833</v>
      </c>
      <c r="W30" s="97">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96.76697844652297</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99.95032290114257</v>
      </c>
      <c r="AQ30" s="97">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97.031793343268745</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99.775784753363226</v>
      </c>
      <c r="AV30" s="97">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95.571748878923771</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90"/>
      <c r="BS30" s="290" t="str">
        <f ca="true">+IF(OFFSET('Water Data'!$D$27,0,10*ROW('Water Data'!D24))="","",OFFSET('Water Data'!$D$27,0,10*ROW('Water Data'!D24)))</f>
        <v>Yes</v>
      </c>
      <c r="BT30" s="290" t="str">
        <f ca="true">+IF(OFFSET('Water Data'!$D$28,0,10*ROW('Water Data'!D24))="","",OFFSET('Water Data'!$D$28,0,10*ROW('Water Data'!D24)))</f>
        <v>Yes</v>
      </c>
      <c r="BU30" s="290" t="str">
        <f ca="true">+IF(OFFSET('Water Data'!$D$29,0,10*ROW('Water Data'!D24))="","",OFFSET('Water Data'!$D$29,0,10*ROW('Water Data'!D24)))</f>
        <v/>
      </c>
      <c r="BV30" s="290" t="str">
        <f ca="true">+IF(OFFSET('Water Data'!$E$27,0,10*ROW('Water Data'!E24))="","",OFFSET('Water Data'!$E$27,0,10*ROW('Water Data'!E24)))</f>
        <v/>
      </c>
      <c r="BW30" s="290" t="str">
        <f ca="true">+IF(OFFSET('Water Data'!$E$28,0,10*ROW('Water Data'!E24))="","",OFFSET('Water Data'!$E$28,0,10*ROW('Water Data'!E24)))</f>
        <v/>
      </c>
      <c r="BX30" s="290" t="str">
        <f ca="true">+IF(OFFSET('Water Data'!$E$29,0,10*ROW('Water Data'!E24))="","",OFFSET('Water Data'!$E$29,0,10*ROW('Water Data'!E24)))</f>
        <v/>
      </c>
      <c r="BY30" s="290" t="str">
        <f ca="true">+IF(OFFSET('Water Data'!$F$27,0,10*ROW('Water Data'!F24))="","",OFFSET('Water Data'!$F$27,0,10*ROW('Water Data'!F24)))</f>
        <v/>
      </c>
      <c r="BZ30" s="290" t="str">
        <f ca="true">+IF(OFFSET('Water Data'!$F$28,0,10*ROW('Water Data'!F24))="","",OFFSET('Water Data'!$F$28,0,10*ROW('Water Data'!F24)))</f>
        <v/>
      </c>
      <c r="CA30" s="290" t="str">
        <f ca="true">+IF(OFFSET('Water Data'!$F$29,0,10*ROW('Water Data'!F24))="","",OFFSET('Water Data'!$F$29,0,10*ROW('Water Data'!F24)))</f>
        <v/>
      </c>
      <c r="CB30" s="290" t="str">
        <f ca="true">+IF(OFFSET('Water Data'!$G$27,0,10*ROW('Water Data'!G24))="","",OFFSET('Water Data'!$G$27,0,10*ROW('Water Data'!G24)))</f>
        <v/>
      </c>
      <c r="CC30" s="290" t="str">
        <f ca="true">+IF(OFFSET('Water Data'!$G$28,0,10*ROW('Water Data'!G24))="","",OFFSET('Water Data'!$G$28,0,10*ROW('Water Data'!G24)))</f>
        <v/>
      </c>
      <c r="CD30" s="290" t="str">
        <f ca="true">+IF(OFFSET('Water Data'!$G$29,0,10*ROW('Water Data'!G24))="","",OFFSET('Water Data'!$G$29,0,10*ROW('Water Data'!G24)))</f>
        <v/>
      </c>
      <c r="CE30" s="290" t="str">
        <f ca="true">+IF(OFFSET('Water Data'!$H$27,0,10*ROW('Water Data'!H24))="","",OFFSET('Water Data'!$H$27,0,10*ROW('Water Data'!H24)))</f>
        <v>Yes</v>
      </c>
      <c r="CF30" s="290" t="str">
        <f ca="true">+IF(OFFSET('Water Data'!$H$28,0,10*ROW('Water Data'!H24))="","",OFFSET('Water Data'!$H$28,0,10*ROW('Water Data'!H24)))</f>
        <v>Yes</v>
      </c>
      <c r="CG30" s="290" t="str">
        <f ca="true">+IF(OFFSET('Water Data'!$H$29,0,10*ROW('Water Data'!H24))="","",OFFSET('Water Data'!$H$29,0,10*ROW('Water Data'!H24)))</f>
        <v/>
      </c>
      <c r="CH30" s="290" t="str">
        <f ca="true">+IF(OFFSET('Water Data'!$I$27,0,10*ROW('Water Data'!I24))="","",OFFSET('Water Data'!$I$27,0,10*ROW('Water Data'!I24)))</f>
        <v>Yes</v>
      </c>
      <c r="CI30" s="290" t="str">
        <f ca="true">+IF(OFFSET('Water Data'!$I$28,0,10*ROW('Water Data'!I24))="","",OFFSET('Water Data'!$I$28,0,10*ROW('Water Data'!I24)))</f>
        <v>Yes</v>
      </c>
      <c r="CJ30" s="290" t="str">
        <f ca="true">+IF(OFFSET('Water Data'!$I$29,0,10*ROW('Water Data'!I24))="","",OFFSET('Water Data'!$I$29,0,10*ROW('Water Data'!I24)))</f>
        <v/>
      </c>
      <c r="CK30" s="290" t="str">
        <f ca="true">+IF(OFFSET('Sanitation Data'!$D$28,0,10*ROW('Sanitation Data'!D24))="","",OFFSET('Sanitation Data'!$D$28,0,10*ROW('Sanitation Data'!D24)))</f>
        <v>Yes</v>
      </c>
      <c r="CL30" s="290" t="str">
        <f ca="true">+IF(OFFSET('Sanitation Data'!$D$29,0,10*ROW('Sanitation Data'!D24))="","",OFFSET('Sanitation Data'!$D$29,0,10*ROW('Sanitation Data'!D24)))</f>
        <v>Yes</v>
      </c>
      <c r="CM30" s="290" t="str">
        <f ca="true">+IF(OFFSET('Sanitation Data'!$D$30,0,10*ROW('Sanitation Data'!D24))="","",OFFSET('Sanitation Data'!$D$30,0,10*ROW('Sanitation Data'!D24)))</f>
        <v/>
      </c>
      <c r="CN30" s="290" t="str">
        <f ca="true">+IF(OFFSET('Sanitation Data'!$D$31,0,10*ROW('Sanitation Data'!D24))="","",OFFSET('Sanitation Data'!$D$31,0,10*ROW('Sanitation Data'!D24)))</f>
        <v/>
      </c>
      <c r="CO30" s="290" t="str">
        <f ca="true">+IF(OFFSET('Sanitation Data'!$D$32,0,10*ROW('Sanitation Data'!D24))="","",OFFSET('Sanitation Data'!$D$32,0,10*ROW('Sanitation Data'!D24)))</f>
        <v/>
      </c>
      <c r="CP30" s="290" t="str">
        <f ca="true">+IF(OFFSET('Sanitation Data'!$E$28,0,10*ROW('Sanitation Data'!E24))="","",OFFSET('Sanitation Data'!$E$28,0,10*ROW('Sanitation Data'!E24)))</f>
        <v/>
      </c>
      <c r="CQ30" s="290" t="str">
        <f ca="true">+IF(OFFSET('Sanitation Data'!$E$29,0,10*ROW('Sanitation Data'!E24))="","",OFFSET('Sanitation Data'!$E$29,0,10*ROW('Sanitation Data'!E24)))</f>
        <v/>
      </c>
      <c r="CR30" s="290" t="str">
        <f ca="true">+IF(OFFSET('Sanitation Data'!$E$30,0,10*ROW('Sanitation Data'!E24))="","",OFFSET('Sanitation Data'!$E$30,0,10*ROW('Sanitation Data'!E24)))</f>
        <v/>
      </c>
      <c r="CS30" s="290" t="str">
        <f ca="true">+IF(OFFSET('Sanitation Data'!$E$31,0,10*ROW('Sanitation Data'!E24))="","",OFFSET('Sanitation Data'!$E$31,0,10*ROW('Sanitation Data'!E24)))</f>
        <v/>
      </c>
      <c r="CT30" s="290" t="str">
        <f ca="true">+IF(OFFSET('Sanitation Data'!$E$32,0,10*ROW('Sanitation Data'!E24))="","",OFFSET('Sanitation Data'!$E$32,0,10*ROW('Sanitation Data'!E24)))</f>
        <v/>
      </c>
      <c r="CU30" s="290" t="str">
        <f ca="true">+IF(OFFSET('Sanitation Data'!$F$28,0,10*ROW('Sanitation Data'!F24))="","",OFFSET('Sanitation Data'!$F$28,0,10*ROW('Sanitation Data'!F24)))</f>
        <v/>
      </c>
      <c r="CV30" s="290" t="str">
        <f ca="true">+IF(OFFSET('Sanitation Data'!$F$29,0,10*ROW('Sanitation Data'!F24))="","",OFFSET('Sanitation Data'!$F$29,0,10*ROW('Sanitation Data'!F24)))</f>
        <v/>
      </c>
      <c r="CW30" s="290" t="str">
        <f ca="true">+IF(OFFSET('Sanitation Data'!$F$30,0,10*ROW('Sanitation Data'!F24))="","",OFFSET('Sanitation Data'!$F$30,0,10*ROW('Sanitation Data'!F24)))</f>
        <v/>
      </c>
      <c r="CX30" s="290" t="str">
        <f ca="true">+IF(OFFSET('Sanitation Data'!$F$31,0,10*ROW('Sanitation Data'!F24))="","",OFFSET('Sanitation Data'!$F$31,0,10*ROW('Sanitation Data'!F24)))</f>
        <v/>
      </c>
      <c r="CY30" s="290" t="str">
        <f ca="true">+IF(OFFSET('Sanitation Data'!$F$32,0,10*ROW('Sanitation Data'!F24))="","",OFFSET('Sanitation Data'!$F$32,0,10*ROW('Sanitation Data'!F24)))</f>
        <v/>
      </c>
      <c r="CZ30" s="290" t="str">
        <f ca="true">+IF(OFFSET('Sanitation Data'!$G$28,0,10*ROW('Sanitation Data'!G24))="","",OFFSET('Sanitation Data'!$G$28,0,10*ROW('Sanitation Data'!G24)))</f>
        <v/>
      </c>
      <c r="DA30" s="290" t="str">
        <f ca="true">+IF(OFFSET('Sanitation Data'!$G$29,0,10*ROW('Sanitation Data'!G24))="","",OFFSET('Sanitation Data'!$G$29,0,10*ROW('Sanitation Data'!G24)))</f>
        <v/>
      </c>
      <c r="DB30" s="290" t="str">
        <f ca="true">+IF(OFFSET('Sanitation Data'!$G$30,0,10*ROW('Sanitation Data'!G24))="","",OFFSET('Sanitation Data'!$G$30,0,10*ROW('Sanitation Data'!G24)))</f>
        <v/>
      </c>
      <c r="DC30" s="290" t="str">
        <f ca="true">+IF(OFFSET('Sanitation Data'!$G$31,0,10*ROW('Sanitation Data'!G24))="","",OFFSET('Sanitation Data'!$G$31,0,10*ROW('Sanitation Data'!G24)))</f>
        <v/>
      </c>
      <c r="DD30" s="290" t="str">
        <f ca="true">+IF(OFFSET('Sanitation Data'!$G$32,0,10*ROW('Sanitation Data'!G24))="","",OFFSET('Sanitation Data'!$G$32,0,10*ROW('Sanitation Data'!G24)))</f>
        <v/>
      </c>
      <c r="DE30" s="290" t="str">
        <f ca="true">+IF(OFFSET('Sanitation Data'!$H$28,0,10*ROW('Sanitation Data'!H24))="","",OFFSET('Sanitation Data'!$H$28,0,10*ROW('Sanitation Data'!H24)))</f>
        <v>Yes</v>
      </c>
      <c r="DF30" s="290" t="str">
        <f ca="true">+IF(OFFSET('Sanitation Data'!$H$29,0,10*ROW('Sanitation Data'!H24))="","",OFFSET('Sanitation Data'!$H$29,0,10*ROW('Sanitation Data'!H24)))</f>
        <v>Yes</v>
      </c>
      <c r="DG30" s="290" t="str">
        <f ca="true">+IF(OFFSET('Sanitation Data'!$H$30,0,10*ROW('Sanitation Data'!H24))="","",OFFSET('Sanitation Data'!$H$30,0,10*ROW('Sanitation Data'!H24)))</f>
        <v/>
      </c>
      <c r="DH30" s="290" t="str">
        <f ca="true">+IF(OFFSET('Sanitation Data'!$H$31,0,10*ROW('Sanitation Data'!H24))="","",OFFSET('Sanitation Data'!$H$31,0,10*ROW('Sanitation Data'!H24)))</f>
        <v/>
      </c>
      <c r="DI30" s="290" t="str">
        <f ca="true">+IF(OFFSET('Sanitation Data'!$H$32,0,10*ROW('Sanitation Data'!H24))="","",OFFSET('Sanitation Data'!$H$32,0,10*ROW('Sanitation Data'!H24)))</f>
        <v/>
      </c>
      <c r="DJ30" s="290" t="str">
        <f ca="true">+IF(OFFSET('Sanitation Data'!$I$28,0,10*ROW('Sanitation Data'!I24))="","",OFFSET('Sanitation Data'!$I$28,0,10*ROW('Sanitation Data'!I24)))</f>
        <v>Yes</v>
      </c>
      <c r="DK30" s="290" t="str">
        <f ca="true">+IF(OFFSET('Sanitation Data'!$I$29,0,10*ROW('Sanitation Data'!I24))="","",OFFSET('Sanitation Data'!$I$29,0,10*ROW('Sanitation Data'!I24)))</f>
        <v>Yes</v>
      </c>
      <c r="DL30" s="290" t="str">
        <f ca="true">+IF(OFFSET('Sanitation Data'!$I$30,0,10*ROW('Sanitation Data'!I24))="","",OFFSET('Sanitation Data'!$I$30,0,10*ROW('Sanitation Data'!I24)))</f>
        <v/>
      </c>
      <c r="DM30" s="290" t="str">
        <f ca="true">+IF(OFFSET('Sanitation Data'!$I$31,0,10*ROW('Sanitation Data'!I24))="","",OFFSET('Sanitation Data'!$I$31,0,10*ROW('Sanitation Data'!I24)))</f>
        <v/>
      </c>
      <c r="DN30" s="290" t="str">
        <f ca="true">+IF(OFFSET('Sanitation Data'!$I$32,0,10*ROW('Sanitation Data'!I24))="","",OFFSET('Sanitation Data'!$I$32,0,10*ROW('Sanitation Data'!I24)))</f>
        <v/>
      </c>
      <c r="DO30" s="290" t="str">
        <f ca="true">+IF(OFFSET('Hygiene Data'!$D$11,0,10*ROW('Hygiene Data'!D24))="","",OFFSET('Hygiene Data'!$D$11,0,10*ROW('Hygiene Data'!D24)))</f>
        <v/>
      </c>
      <c r="DP30" s="290" t="str">
        <f ca="true">+IF(OFFSET('Hygiene Data'!$D$12,0,10*ROW('Hygiene Data'!D24))="","",OFFSET('Hygiene Data'!$D$12,0,10*ROW('Hygiene Data'!D24)))</f>
        <v/>
      </c>
      <c r="DQ30" s="290" t="str">
        <f ca="true">+IF(OFFSET('Hygiene Data'!$D$13,0,10*ROW('Hygiene Data'!D24))="","",OFFSET('Hygiene Data'!$D$13,0,10*ROW('Hygiene Data'!D24)))</f>
        <v/>
      </c>
      <c r="DR30" s="290" t="str">
        <f ca="true">+IF(OFFSET('Hygiene Data'!$E$11,0,10*ROW('Hygiene Data'!E24))="","",OFFSET('Hygiene Data'!$E$11,0,10*ROW('Hygiene Data'!E24)))</f>
        <v/>
      </c>
      <c r="DS30" s="290" t="str">
        <f ca="true">+IF(OFFSET('Hygiene Data'!$E$12,0,10*ROW('Hygiene Data'!E24))="","",OFFSET('Hygiene Data'!$E$12,0,10*ROW('Hygiene Data'!E24)))</f>
        <v/>
      </c>
      <c r="DT30" s="290" t="str">
        <f ca="true">+IF(OFFSET('Hygiene Data'!$E$13,0,10*ROW('Hygiene Data'!E24))="","",OFFSET('Hygiene Data'!$E$13,0,10*ROW('Hygiene Data'!E24)))</f>
        <v/>
      </c>
      <c r="DU30" s="290" t="str">
        <f ca="true">+IF(OFFSET('Hygiene Data'!$F$11,0,10*ROW('Hygiene Data'!F24))="","",OFFSET('Hygiene Data'!$F$11,0,10*ROW('Hygiene Data'!F24)))</f>
        <v/>
      </c>
      <c r="DV30" s="290" t="str">
        <f ca="true">+IF(OFFSET('Hygiene Data'!$F$12,0,10*ROW('Hygiene Data'!F24))="","",OFFSET('Hygiene Data'!$F$12,0,10*ROW('Hygiene Data'!F24)))</f>
        <v/>
      </c>
      <c r="DW30" s="290" t="str">
        <f ca="true">+IF(OFFSET('Hygiene Data'!$F$13,0,10*ROW('Hygiene Data'!F24))="","",OFFSET('Hygiene Data'!$F$13,0,10*ROW('Hygiene Data'!F24)))</f>
        <v/>
      </c>
      <c r="DX30" s="290" t="str">
        <f ca="true">+IF(OFFSET('Hygiene Data'!$G$11,0,10*ROW('Hygiene Data'!G24))="","",OFFSET('Hygiene Data'!$G$11,0,10*ROW('Hygiene Data'!G24)))</f>
        <v/>
      </c>
      <c r="DY30" s="290" t="str">
        <f ca="true">+IF(OFFSET('Hygiene Data'!$G$12,0,10*ROW('Hygiene Data'!G24))="","",OFFSET('Hygiene Data'!$G$12,0,10*ROW('Hygiene Data'!G24)))</f>
        <v/>
      </c>
      <c r="DZ30" s="290" t="str">
        <f ca="true">+IF(OFFSET('Hygiene Data'!$G$13,0,10*ROW('Hygiene Data'!G24))="","",OFFSET('Hygiene Data'!$G$13,0,10*ROW('Hygiene Data'!G24)))</f>
        <v/>
      </c>
      <c r="EA30" s="290" t="str">
        <f ca="true">+IF(OFFSET('Hygiene Data'!$H$11,0,10*ROW('Hygiene Data'!H24))="","",OFFSET('Hygiene Data'!$H$11,0,10*ROW('Hygiene Data'!H24)))</f>
        <v/>
      </c>
      <c r="EB30" s="290" t="str">
        <f ca="true">+IF(OFFSET('Hygiene Data'!$H$12,0,10*ROW('Hygiene Data'!H24))="","",OFFSET('Hygiene Data'!$H$12,0,10*ROW('Hygiene Data'!H24)))</f>
        <v/>
      </c>
      <c r="EC30" s="290" t="str">
        <f ca="true">+IF(OFFSET('Hygiene Data'!$H$13,0,10*ROW('Hygiene Data'!H24))="","",OFFSET('Hygiene Data'!$H$13,0,10*ROW('Hygiene Data'!H24)))</f>
        <v/>
      </c>
      <c r="ED30" s="290" t="str">
        <f ca="true">+IF(OFFSET('Hygiene Data'!$I$11,0,10*ROW('Hygiene Data'!I24))="","",OFFSET('Hygiene Data'!$I$11,0,10*ROW('Hygiene Data'!I24)))</f>
        <v/>
      </c>
      <c r="EE30" s="290" t="str">
        <f ca="true">+IF(OFFSET('Hygiene Data'!$I$12,0,10*ROW('Hygiene Data'!I24))="","",OFFSET('Hygiene Data'!$I$12,0,10*ROW('Hygiene Data'!I24)))</f>
        <v/>
      </c>
      <c r="EF30" s="290"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46"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90"/>
      <c r="BS31" s="290" t="str">
        <f ca="true">+IF(OFFSET('Water Data'!$D$27,0,10*ROW('Water Data'!D25))="","",OFFSET('Water Data'!$D$27,0,10*ROW('Water Data'!D25)))</f>
        <v/>
      </c>
      <c r="BT31" s="290" t="str">
        <f ca="true">+IF(OFFSET('Water Data'!$D$28,0,10*ROW('Water Data'!D25))="","",OFFSET('Water Data'!$D$28,0,10*ROW('Water Data'!D25)))</f>
        <v/>
      </c>
      <c r="BU31" s="290" t="str">
        <f ca="true">+IF(OFFSET('Water Data'!$D$29,0,10*ROW('Water Data'!D25))="","",OFFSET('Water Data'!$D$29,0,10*ROW('Water Data'!D25)))</f>
        <v/>
      </c>
      <c r="BV31" s="290" t="str">
        <f ca="true">+IF(OFFSET('Water Data'!$E$27,0,10*ROW('Water Data'!E25))="","",OFFSET('Water Data'!$E$27,0,10*ROW('Water Data'!E25)))</f>
        <v/>
      </c>
      <c r="BW31" s="290" t="str">
        <f ca="true">+IF(OFFSET('Water Data'!$E$28,0,10*ROW('Water Data'!E25))="","",OFFSET('Water Data'!$E$28,0,10*ROW('Water Data'!E25)))</f>
        <v/>
      </c>
      <c r="BX31" s="290" t="str">
        <f ca="true">+IF(OFFSET('Water Data'!$E$29,0,10*ROW('Water Data'!E25))="","",OFFSET('Water Data'!$E$29,0,10*ROW('Water Data'!E25)))</f>
        <v/>
      </c>
      <c r="BY31" s="290" t="str">
        <f ca="true">+IF(OFFSET('Water Data'!$F$27,0,10*ROW('Water Data'!F25))="","",OFFSET('Water Data'!$F$27,0,10*ROW('Water Data'!F25)))</f>
        <v/>
      </c>
      <c r="BZ31" s="290" t="str">
        <f ca="true">+IF(OFFSET('Water Data'!$F$28,0,10*ROW('Water Data'!F25))="","",OFFSET('Water Data'!$F$28,0,10*ROW('Water Data'!F25)))</f>
        <v/>
      </c>
      <c r="CA31" s="290" t="str">
        <f ca="true">+IF(OFFSET('Water Data'!$F$29,0,10*ROW('Water Data'!F25))="","",OFFSET('Water Data'!$F$29,0,10*ROW('Water Data'!F25)))</f>
        <v/>
      </c>
      <c r="CB31" s="290" t="str">
        <f ca="true">+IF(OFFSET('Water Data'!$G$27,0,10*ROW('Water Data'!G25))="","",OFFSET('Water Data'!$G$27,0,10*ROW('Water Data'!G25)))</f>
        <v/>
      </c>
      <c r="CC31" s="290" t="str">
        <f ca="true">+IF(OFFSET('Water Data'!$G$28,0,10*ROW('Water Data'!G25))="","",OFFSET('Water Data'!$G$28,0,10*ROW('Water Data'!G25)))</f>
        <v/>
      </c>
      <c r="CD31" s="290" t="str">
        <f ca="true">+IF(OFFSET('Water Data'!$G$29,0,10*ROW('Water Data'!G25))="","",OFFSET('Water Data'!$G$29,0,10*ROW('Water Data'!G25)))</f>
        <v/>
      </c>
      <c r="CE31" s="290" t="str">
        <f ca="true">+IF(OFFSET('Water Data'!$H$27,0,10*ROW('Water Data'!H25))="","",OFFSET('Water Data'!$H$27,0,10*ROW('Water Data'!H25)))</f>
        <v/>
      </c>
      <c r="CF31" s="290" t="str">
        <f ca="true">+IF(OFFSET('Water Data'!$H$28,0,10*ROW('Water Data'!H25))="","",OFFSET('Water Data'!$H$28,0,10*ROW('Water Data'!H25)))</f>
        <v/>
      </c>
      <c r="CG31" s="290" t="str">
        <f ca="true">+IF(OFFSET('Water Data'!$H$29,0,10*ROW('Water Data'!H25))="","",OFFSET('Water Data'!$H$29,0,10*ROW('Water Data'!H25)))</f>
        <v/>
      </c>
      <c r="CH31" s="290" t="str">
        <f ca="true">+IF(OFFSET('Water Data'!$I$27,0,10*ROW('Water Data'!I25))="","",OFFSET('Water Data'!$I$27,0,10*ROW('Water Data'!I25)))</f>
        <v/>
      </c>
      <c r="CI31" s="290" t="str">
        <f ca="true">+IF(OFFSET('Water Data'!$I$28,0,10*ROW('Water Data'!I25))="","",OFFSET('Water Data'!$I$28,0,10*ROW('Water Data'!I25)))</f>
        <v/>
      </c>
      <c r="CJ31" s="290" t="str">
        <f ca="true">+IF(OFFSET('Water Data'!$I$29,0,10*ROW('Water Data'!I25))="","",OFFSET('Water Data'!$I$29,0,10*ROW('Water Data'!I25)))</f>
        <v/>
      </c>
      <c r="CK31" s="290" t="str">
        <f ca="true">+IF(OFFSET('Sanitation Data'!$D$28,0,10*ROW('Sanitation Data'!D25))="","",OFFSET('Sanitation Data'!$D$28,0,10*ROW('Sanitation Data'!D25)))</f>
        <v/>
      </c>
      <c r="CL31" s="290" t="str">
        <f ca="true">+IF(OFFSET('Sanitation Data'!$D$29,0,10*ROW('Sanitation Data'!D25))="","",OFFSET('Sanitation Data'!$D$29,0,10*ROW('Sanitation Data'!D25)))</f>
        <v/>
      </c>
      <c r="CM31" s="290" t="str">
        <f ca="true">+IF(OFFSET('Sanitation Data'!$D$30,0,10*ROW('Sanitation Data'!D25))="","",OFFSET('Sanitation Data'!$D$30,0,10*ROW('Sanitation Data'!D25)))</f>
        <v/>
      </c>
      <c r="CN31" s="290" t="str">
        <f ca="true">+IF(OFFSET('Sanitation Data'!$D$31,0,10*ROW('Sanitation Data'!D25))="","",OFFSET('Sanitation Data'!$D$31,0,10*ROW('Sanitation Data'!D25)))</f>
        <v/>
      </c>
      <c r="CO31" s="290" t="str">
        <f ca="true">+IF(OFFSET('Sanitation Data'!$D$32,0,10*ROW('Sanitation Data'!D25))="","",OFFSET('Sanitation Data'!$D$32,0,10*ROW('Sanitation Data'!D25)))</f>
        <v/>
      </c>
      <c r="CP31" s="290" t="str">
        <f ca="true">+IF(OFFSET('Sanitation Data'!$E$28,0,10*ROW('Sanitation Data'!E25))="","",OFFSET('Sanitation Data'!$E$28,0,10*ROW('Sanitation Data'!E25)))</f>
        <v/>
      </c>
      <c r="CQ31" s="290" t="str">
        <f ca="true">+IF(OFFSET('Sanitation Data'!$E$29,0,10*ROW('Sanitation Data'!E25))="","",OFFSET('Sanitation Data'!$E$29,0,10*ROW('Sanitation Data'!E25)))</f>
        <v/>
      </c>
      <c r="CR31" s="290" t="str">
        <f ca="true">+IF(OFFSET('Sanitation Data'!$E$30,0,10*ROW('Sanitation Data'!E25))="","",OFFSET('Sanitation Data'!$E$30,0,10*ROW('Sanitation Data'!E25)))</f>
        <v/>
      </c>
      <c r="CS31" s="290" t="str">
        <f ca="true">+IF(OFFSET('Sanitation Data'!$E$31,0,10*ROW('Sanitation Data'!E25))="","",OFFSET('Sanitation Data'!$E$31,0,10*ROW('Sanitation Data'!E25)))</f>
        <v/>
      </c>
      <c r="CT31" s="290" t="str">
        <f ca="true">+IF(OFFSET('Sanitation Data'!$E$32,0,10*ROW('Sanitation Data'!E25))="","",OFFSET('Sanitation Data'!$E$32,0,10*ROW('Sanitation Data'!E25)))</f>
        <v/>
      </c>
      <c r="CU31" s="290" t="str">
        <f ca="true">+IF(OFFSET('Sanitation Data'!$F$28,0,10*ROW('Sanitation Data'!F25))="","",OFFSET('Sanitation Data'!$F$28,0,10*ROW('Sanitation Data'!F25)))</f>
        <v/>
      </c>
      <c r="CV31" s="290" t="str">
        <f ca="true">+IF(OFFSET('Sanitation Data'!$F$29,0,10*ROW('Sanitation Data'!F25))="","",OFFSET('Sanitation Data'!$F$29,0,10*ROW('Sanitation Data'!F25)))</f>
        <v/>
      </c>
      <c r="CW31" s="290" t="str">
        <f ca="true">+IF(OFFSET('Sanitation Data'!$F$30,0,10*ROW('Sanitation Data'!F25))="","",OFFSET('Sanitation Data'!$F$30,0,10*ROW('Sanitation Data'!F25)))</f>
        <v/>
      </c>
      <c r="CX31" s="290" t="str">
        <f ca="true">+IF(OFFSET('Sanitation Data'!$F$31,0,10*ROW('Sanitation Data'!F25))="","",OFFSET('Sanitation Data'!$F$31,0,10*ROW('Sanitation Data'!F25)))</f>
        <v/>
      </c>
      <c r="CY31" s="290" t="str">
        <f ca="true">+IF(OFFSET('Sanitation Data'!$F$32,0,10*ROW('Sanitation Data'!F25))="","",OFFSET('Sanitation Data'!$F$32,0,10*ROW('Sanitation Data'!F25)))</f>
        <v/>
      </c>
      <c r="CZ31" s="290" t="str">
        <f ca="true">+IF(OFFSET('Sanitation Data'!$G$28,0,10*ROW('Sanitation Data'!G25))="","",OFFSET('Sanitation Data'!$G$28,0,10*ROW('Sanitation Data'!G25)))</f>
        <v/>
      </c>
      <c r="DA31" s="290" t="str">
        <f ca="true">+IF(OFFSET('Sanitation Data'!$G$29,0,10*ROW('Sanitation Data'!G25))="","",OFFSET('Sanitation Data'!$G$29,0,10*ROW('Sanitation Data'!G25)))</f>
        <v/>
      </c>
      <c r="DB31" s="290" t="str">
        <f ca="true">+IF(OFFSET('Sanitation Data'!$G$30,0,10*ROW('Sanitation Data'!G25))="","",OFFSET('Sanitation Data'!$G$30,0,10*ROW('Sanitation Data'!G25)))</f>
        <v/>
      </c>
      <c r="DC31" s="290" t="str">
        <f ca="true">+IF(OFFSET('Sanitation Data'!$G$31,0,10*ROW('Sanitation Data'!G25))="","",OFFSET('Sanitation Data'!$G$31,0,10*ROW('Sanitation Data'!G25)))</f>
        <v/>
      </c>
      <c r="DD31" s="290" t="str">
        <f ca="true">+IF(OFFSET('Sanitation Data'!$G$32,0,10*ROW('Sanitation Data'!G25))="","",OFFSET('Sanitation Data'!$G$32,0,10*ROW('Sanitation Data'!G25)))</f>
        <v/>
      </c>
      <c r="DE31" s="290" t="str">
        <f ca="true">+IF(OFFSET('Sanitation Data'!$H$28,0,10*ROW('Sanitation Data'!H25))="","",OFFSET('Sanitation Data'!$H$28,0,10*ROW('Sanitation Data'!H25)))</f>
        <v/>
      </c>
      <c r="DF31" s="290" t="str">
        <f ca="true">+IF(OFFSET('Sanitation Data'!$H$29,0,10*ROW('Sanitation Data'!H25))="","",OFFSET('Sanitation Data'!$H$29,0,10*ROW('Sanitation Data'!H25)))</f>
        <v/>
      </c>
      <c r="DG31" s="290" t="str">
        <f ca="true">+IF(OFFSET('Sanitation Data'!$H$30,0,10*ROW('Sanitation Data'!H25))="","",OFFSET('Sanitation Data'!$H$30,0,10*ROW('Sanitation Data'!H25)))</f>
        <v/>
      </c>
      <c r="DH31" s="290" t="str">
        <f ca="true">+IF(OFFSET('Sanitation Data'!$H$31,0,10*ROW('Sanitation Data'!H25))="","",OFFSET('Sanitation Data'!$H$31,0,10*ROW('Sanitation Data'!H25)))</f>
        <v/>
      </c>
      <c r="DI31" s="290" t="str">
        <f ca="true">+IF(OFFSET('Sanitation Data'!$H$32,0,10*ROW('Sanitation Data'!H25))="","",OFFSET('Sanitation Data'!$H$32,0,10*ROW('Sanitation Data'!H25)))</f>
        <v/>
      </c>
      <c r="DJ31" s="290" t="str">
        <f ca="true">+IF(OFFSET('Sanitation Data'!$I$28,0,10*ROW('Sanitation Data'!I25))="","",OFFSET('Sanitation Data'!$I$28,0,10*ROW('Sanitation Data'!I25)))</f>
        <v/>
      </c>
      <c r="DK31" s="290" t="str">
        <f ca="true">+IF(OFFSET('Sanitation Data'!$I$29,0,10*ROW('Sanitation Data'!I25))="","",OFFSET('Sanitation Data'!$I$29,0,10*ROW('Sanitation Data'!I25)))</f>
        <v/>
      </c>
      <c r="DL31" s="290" t="str">
        <f ca="true">+IF(OFFSET('Sanitation Data'!$I$30,0,10*ROW('Sanitation Data'!I25))="","",OFFSET('Sanitation Data'!$I$30,0,10*ROW('Sanitation Data'!I25)))</f>
        <v/>
      </c>
      <c r="DM31" s="290" t="str">
        <f ca="true">+IF(OFFSET('Sanitation Data'!$I$31,0,10*ROW('Sanitation Data'!I25))="","",OFFSET('Sanitation Data'!$I$31,0,10*ROW('Sanitation Data'!I25)))</f>
        <v/>
      </c>
      <c r="DN31" s="290" t="str">
        <f ca="true">+IF(OFFSET('Sanitation Data'!$I$32,0,10*ROW('Sanitation Data'!I25))="","",OFFSET('Sanitation Data'!$I$32,0,10*ROW('Sanitation Data'!I25)))</f>
        <v/>
      </c>
      <c r="DO31" s="290" t="str">
        <f ca="true">+IF(OFFSET('Hygiene Data'!$D$11,0,10*ROW('Hygiene Data'!D25))="","",OFFSET('Hygiene Data'!$D$11,0,10*ROW('Hygiene Data'!D25)))</f>
        <v/>
      </c>
      <c r="DP31" s="290" t="str">
        <f ca="true">+IF(OFFSET('Hygiene Data'!$D$12,0,10*ROW('Hygiene Data'!D25))="","",OFFSET('Hygiene Data'!$D$12,0,10*ROW('Hygiene Data'!D25)))</f>
        <v/>
      </c>
      <c r="DQ31" s="290" t="str">
        <f ca="true">+IF(OFFSET('Hygiene Data'!$D$13,0,10*ROW('Hygiene Data'!D25))="","",OFFSET('Hygiene Data'!$D$13,0,10*ROW('Hygiene Data'!D25)))</f>
        <v/>
      </c>
      <c r="DR31" s="290" t="str">
        <f ca="true">+IF(OFFSET('Hygiene Data'!$E$11,0,10*ROW('Hygiene Data'!E25))="","",OFFSET('Hygiene Data'!$E$11,0,10*ROW('Hygiene Data'!E25)))</f>
        <v/>
      </c>
      <c r="DS31" s="290" t="str">
        <f ca="true">+IF(OFFSET('Hygiene Data'!$E$12,0,10*ROW('Hygiene Data'!E25))="","",OFFSET('Hygiene Data'!$E$12,0,10*ROW('Hygiene Data'!E25)))</f>
        <v/>
      </c>
      <c r="DT31" s="290" t="str">
        <f ca="true">+IF(OFFSET('Hygiene Data'!$E$13,0,10*ROW('Hygiene Data'!E25))="","",OFFSET('Hygiene Data'!$E$13,0,10*ROW('Hygiene Data'!E25)))</f>
        <v/>
      </c>
      <c r="DU31" s="290" t="str">
        <f ca="true">+IF(OFFSET('Hygiene Data'!$F$11,0,10*ROW('Hygiene Data'!F25))="","",OFFSET('Hygiene Data'!$F$11,0,10*ROW('Hygiene Data'!F25)))</f>
        <v/>
      </c>
      <c r="DV31" s="290" t="str">
        <f ca="true">+IF(OFFSET('Hygiene Data'!$F$12,0,10*ROW('Hygiene Data'!F25))="","",OFFSET('Hygiene Data'!$F$12,0,10*ROW('Hygiene Data'!F25)))</f>
        <v/>
      </c>
      <c r="DW31" s="290" t="str">
        <f ca="true">+IF(OFFSET('Hygiene Data'!$F$13,0,10*ROW('Hygiene Data'!F25))="","",OFFSET('Hygiene Data'!$F$13,0,10*ROW('Hygiene Data'!F25)))</f>
        <v/>
      </c>
      <c r="DX31" s="290" t="str">
        <f ca="true">+IF(OFFSET('Hygiene Data'!$G$11,0,10*ROW('Hygiene Data'!G25))="","",OFFSET('Hygiene Data'!$G$11,0,10*ROW('Hygiene Data'!G25)))</f>
        <v/>
      </c>
      <c r="DY31" s="290" t="str">
        <f ca="true">+IF(OFFSET('Hygiene Data'!$G$12,0,10*ROW('Hygiene Data'!G25))="","",OFFSET('Hygiene Data'!$G$12,0,10*ROW('Hygiene Data'!G25)))</f>
        <v/>
      </c>
      <c r="DZ31" s="290" t="str">
        <f ca="true">+IF(OFFSET('Hygiene Data'!$G$13,0,10*ROW('Hygiene Data'!G25))="","",OFFSET('Hygiene Data'!$G$13,0,10*ROW('Hygiene Data'!G25)))</f>
        <v/>
      </c>
      <c r="EA31" s="290" t="str">
        <f ca="true">+IF(OFFSET('Hygiene Data'!$H$11,0,10*ROW('Hygiene Data'!H25))="","",OFFSET('Hygiene Data'!$H$11,0,10*ROW('Hygiene Data'!H25)))</f>
        <v/>
      </c>
      <c r="EB31" s="290" t="str">
        <f ca="true">+IF(OFFSET('Hygiene Data'!$H$12,0,10*ROW('Hygiene Data'!H25))="","",OFFSET('Hygiene Data'!$H$12,0,10*ROW('Hygiene Data'!H25)))</f>
        <v/>
      </c>
      <c r="EC31" s="290" t="str">
        <f ca="true">+IF(OFFSET('Hygiene Data'!$H$13,0,10*ROW('Hygiene Data'!H25))="","",OFFSET('Hygiene Data'!$H$13,0,10*ROW('Hygiene Data'!H25)))</f>
        <v/>
      </c>
      <c r="ED31" s="290" t="str">
        <f ca="true">+IF(OFFSET('Hygiene Data'!$I$11,0,10*ROW('Hygiene Data'!I25))="","",OFFSET('Hygiene Data'!$I$11,0,10*ROW('Hygiene Data'!I25)))</f>
        <v/>
      </c>
      <c r="EE31" s="290" t="str">
        <f ca="true">+IF(OFFSET('Hygiene Data'!$I$12,0,10*ROW('Hygiene Data'!I25))="","",OFFSET('Hygiene Data'!$I$12,0,10*ROW('Hygiene Data'!I25)))</f>
        <v/>
      </c>
      <c r="EF31" s="290"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46"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90"/>
      <c r="BS32" s="290" t="str">
        <f ca="true">+IF(OFFSET('Water Data'!$D$27,0,10*ROW('Water Data'!D26))="","",OFFSET('Water Data'!$D$27,0,10*ROW('Water Data'!D26)))</f>
        <v/>
      </c>
      <c r="BT32" s="290" t="str">
        <f ca="true">+IF(OFFSET('Water Data'!$D$28,0,10*ROW('Water Data'!D26))="","",OFFSET('Water Data'!$D$28,0,10*ROW('Water Data'!D26)))</f>
        <v/>
      </c>
      <c r="BU32" s="290" t="str">
        <f ca="true">+IF(OFFSET('Water Data'!$D$29,0,10*ROW('Water Data'!D26))="","",OFFSET('Water Data'!$D$29,0,10*ROW('Water Data'!D26)))</f>
        <v/>
      </c>
      <c r="BV32" s="290" t="str">
        <f ca="true">+IF(OFFSET('Water Data'!$E$27,0,10*ROW('Water Data'!E26))="","",OFFSET('Water Data'!$E$27,0,10*ROW('Water Data'!E26)))</f>
        <v/>
      </c>
      <c r="BW32" s="290" t="str">
        <f ca="true">+IF(OFFSET('Water Data'!$E$28,0,10*ROW('Water Data'!E26))="","",OFFSET('Water Data'!$E$28,0,10*ROW('Water Data'!E26)))</f>
        <v/>
      </c>
      <c r="BX32" s="290" t="str">
        <f ca="true">+IF(OFFSET('Water Data'!$E$29,0,10*ROW('Water Data'!E26))="","",OFFSET('Water Data'!$E$29,0,10*ROW('Water Data'!E26)))</f>
        <v/>
      </c>
      <c r="BY32" s="290" t="str">
        <f ca="true">+IF(OFFSET('Water Data'!$F$27,0,10*ROW('Water Data'!F26))="","",OFFSET('Water Data'!$F$27,0,10*ROW('Water Data'!F26)))</f>
        <v/>
      </c>
      <c r="BZ32" s="290" t="str">
        <f ca="true">+IF(OFFSET('Water Data'!$F$28,0,10*ROW('Water Data'!F26))="","",OFFSET('Water Data'!$F$28,0,10*ROW('Water Data'!F26)))</f>
        <v/>
      </c>
      <c r="CA32" s="290" t="str">
        <f ca="true">+IF(OFFSET('Water Data'!$F$29,0,10*ROW('Water Data'!F26))="","",OFFSET('Water Data'!$F$29,0,10*ROW('Water Data'!F26)))</f>
        <v/>
      </c>
      <c r="CB32" s="290" t="str">
        <f ca="true">+IF(OFFSET('Water Data'!$G$27,0,10*ROW('Water Data'!G26))="","",OFFSET('Water Data'!$G$27,0,10*ROW('Water Data'!G26)))</f>
        <v/>
      </c>
      <c r="CC32" s="290" t="str">
        <f ca="true">+IF(OFFSET('Water Data'!$G$28,0,10*ROW('Water Data'!G26))="","",OFFSET('Water Data'!$G$28,0,10*ROW('Water Data'!G26)))</f>
        <v/>
      </c>
      <c r="CD32" s="290" t="str">
        <f ca="true">+IF(OFFSET('Water Data'!$G$29,0,10*ROW('Water Data'!G26))="","",OFFSET('Water Data'!$G$29,0,10*ROW('Water Data'!G26)))</f>
        <v/>
      </c>
      <c r="CE32" s="290" t="str">
        <f ca="true">+IF(OFFSET('Water Data'!$H$27,0,10*ROW('Water Data'!H26))="","",OFFSET('Water Data'!$H$27,0,10*ROW('Water Data'!H26)))</f>
        <v/>
      </c>
      <c r="CF32" s="290" t="str">
        <f ca="true">+IF(OFFSET('Water Data'!$H$28,0,10*ROW('Water Data'!H26))="","",OFFSET('Water Data'!$H$28,0,10*ROW('Water Data'!H26)))</f>
        <v/>
      </c>
      <c r="CG32" s="290" t="str">
        <f ca="true">+IF(OFFSET('Water Data'!$H$29,0,10*ROW('Water Data'!H26))="","",OFFSET('Water Data'!$H$29,0,10*ROW('Water Data'!H26)))</f>
        <v/>
      </c>
      <c r="CH32" s="290" t="str">
        <f ca="true">+IF(OFFSET('Water Data'!$I$27,0,10*ROW('Water Data'!I26))="","",OFFSET('Water Data'!$I$27,0,10*ROW('Water Data'!I26)))</f>
        <v/>
      </c>
      <c r="CI32" s="290" t="str">
        <f ca="true">+IF(OFFSET('Water Data'!$I$28,0,10*ROW('Water Data'!I26))="","",OFFSET('Water Data'!$I$28,0,10*ROW('Water Data'!I26)))</f>
        <v/>
      </c>
      <c r="CJ32" s="290" t="str">
        <f ca="true">+IF(OFFSET('Water Data'!$I$29,0,10*ROW('Water Data'!I26))="","",OFFSET('Water Data'!$I$29,0,10*ROW('Water Data'!I26)))</f>
        <v/>
      </c>
      <c r="CK32" s="290" t="str">
        <f ca="true">+IF(OFFSET('Sanitation Data'!$D$28,0,10*ROW('Sanitation Data'!D26))="","",OFFSET('Sanitation Data'!$D$28,0,10*ROW('Sanitation Data'!D26)))</f>
        <v/>
      </c>
      <c r="CL32" s="290" t="str">
        <f ca="true">+IF(OFFSET('Sanitation Data'!$D$29,0,10*ROW('Sanitation Data'!D26))="","",OFFSET('Sanitation Data'!$D$29,0,10*ROW('Sanitation Data'!D26)))</f>
        <v/>
      </c>
      <c r="CM32" s="290" t="str">
        <f ca="true">+IF(OFFSET('Sanitation Data'!$D$30,0,10*ROW('Sanitation Data'!D26))="","",OFFSET('Sanitation Data'!$D$30,0,10*ROW('Sanitation Data'!D26)))</f>
        <v/>
      </c>
      <c r="CN32" s="290" t="str">
        <f ca="true">+IF(OFFSET('Sanitation Data'!$D$31,0,10*ROW('Sanitation Data'!D26))="","",OFFSET('Sanitation Data'!$D$31,0,10*ROW('Sanitation Data'!D26)))</f>
        <v/>
      </c>
      <c r="CO32" s="290" t="str">
        <f ca="true">+IF(OFFSET('Sanitation Data'!$D$32,0,10*ROW('Sanitation Data'!D26))="","",OFFSET('Sanitation Data'!$D$32,0,10*ROW('Sanitation Data'!D26)))</f>
        <v/>
      </c>
      <c r="CP32" s="290" t="str">
        <f ca="true">+IF(OFFSET('Sanitation Data'!$E$28,0,10*ROW('Sanitation Data'!E26))="","",OFFSET('Sanitation Data'!$E$28,0,10*ROW('Sanitation Data'!E26)))</f>
        <v/>
      </c>
      <c r="CQ32" s="290" t="str">
        <f ca="true">+IF(OFFSET('Sanitation Data'!$E$29,0,10*ROW('Sanitation Data'!E26))="","",OFFSET('Sanitation Data'!$E$29,0,10*ROW('Sanitation Data'!E26)))</f>
        <v/>
      </c>
      <c r="CR32" s="290" t="str">
        <f ca="true">+IF(OFFSET('Sanitation Data'!$E$30,0,10*ROW('Sanitation Data'!E26))="","",OFFSET('Sanitation Data'!$E$30,0,10*ROW('Sanitation Data'!E26)))</f>
        <v/>
      </c>
      <c r="CS32" s="290" t="str">
        <f ca="true">+IF(OFFSET('Sanitation Data'!$E$31,0,10*ROW('Sanitation Data'!E26))="","",OFFSET('Sanitation Data'!$E$31,0,10*ROW('Sanitation Data'!E26)))</f>
        <v/>
      </c>
      <c r="CT32" s="290" t="str">
        <f ca="true">+IF(OFFSET('Sanitation Data'!$E$32,0,10*ROW('Sanitation Data'!E26))="","",OFFSET('Sanitation Data'!$E$32,0,10*ROW('Sanitation Data'!E26)))</f>
        <v/>
      </c>
      <c r="CU32" s="290" t="str">
        <f ca="true">+IF(OFFSET('Sanitation Data'!$F$28,0,10*ROW('Sanitation Data'!F26))="","",OFFSET('Sanitation Data'!$F$28,0,10*ROW('Sanitation Data'!F26)))</f>
        <v/>
      </c>
      <c r="CV32" s="290" t="str">
        <f ca="true">+IF(OFFSET('Sanitation Data'!$F$29,0,10*ROW('Sanitation Data'!F26))="","",OFFSET('Sanitation Data'!$F$29,0,10*ROW('Sanitation Data'!F26)))</f>
        <v/>
      </c>
      <c r="CW32" s="290" t="str">
        <f ca="true">+IF(OFFSET('Sanitation Data'!$F$30,0,10*ROW('Sanitation Data'!F26))="","",OFFSET('Sanitation Data'!$F$30,0,10*ROW('Sanitation Data'!F26)))</f>
        <v/>
      </c>
      <c r="CX32" s="290" t="str">
        <f ca="true">+IF(OFFSET('Sanitation Data'!$F$31,0,10*ROW('Sanitation Data'!F26))="","",OFFSET('Sanitation Data'!$F$31,0,10*ROW('Sanitation Data'!F26)))</f>
        <v/>
      </c>
      <c r="CY32" s="290" t="str">
        <f ca="true">+IF(OFFSET('Sanitation Data'!$F$32,0,10*ROW('Sanitation Data'!F26))="","",OFFSET('Sanitation Data'!$F$32,0,10*ROW('Sanitation Data'!F26)))</f>
        <v/>
      </c>
      <c r="CZ32" s="290" t="str">
        <f ca="true">+IF(OFFSET('Sanitation Data'!$G$28,0,10*ROW('Sanitation Data'!G26))="","",OFFSET('Sanitation Data'!$G$28,0,10*ROW('Sanitation Data'!G26)))</f>
        <v/>
      </c>
      <c r="DA32" s="290" t="str">
        <f ca="true">+IF(OFFSET('Sanitation Data'!$G$29,0,10*ROW('Sanitation Data'!G26))="","",OFFSET('Sanitation Data'!$G$29,0,10*ROW('Sanitation Data'!G26)))</f>
        <v/>
      </c>
      <c r="DB32" s="290" t="str">
        <f ca="true">+IF(OFFSET('Sanitation Data'!$G$30,0,10*ROW('Sanitation Data'!G26))="","",OFFSET('Sanitation Data'!$G$30,0,10*ROW('Sanitation Data'!G26)))</f>
        <v/>
      </c>
      <c r="DC32" s="290" t="str">
        <f ca="true">+IF(OFFSET('Sanitation Data'!$G$31,0,10*ROW('Sanitation Data'!G26))="","",OFFSET('Sanitation Data'!$G$31,0,10*ROW('Sanitation Data'!G26)))</f>
        <v/>
      </c>
      <c r="DD32" s="290" t="str">
        <f ca="true">+IF(OFFSET('Sanitation Data'!$G$32,0,10*ROW('Sanitation Data'!G26))="","",OFFSET('Sanitation Data'!$G$32,0,10*ROW('Sanitation Data'!G26)))</f>
        <v/>
      </c>
      <c r="DE32" s="290" t="str">
        <f ca="true">+IF(OFFSET('Sanitation Data'!$H$28,0,10*ROW('Sanitation Data'!H26))="","",OFFSET('Sanitation Data'!$H$28,0,10*ROW('Sanitation Data'!H26)))</f>
        <v/>
      </c>
      <c r="DF32" s="290" t="str">
        <f ca="true">+IF(OFFSET('Sanitation Data'!$H$29,0,10*ROW('Sanitation Data'!H26))="","",OFFSET('Sanitation Data'!$H$29,0,10*ROW('Sanitation Data'!H26)))</f>
        <v/>
      </c>
      <c r="DG32" s="290" t="str">
        <f ca="true">+IF(OFFSET('Sanitation Data'!$H$30,0,10*ROW('Sanitation Data'!H26))="","",OFFSET('Sanitation Data'!$H$30,0,10*ROW('Sanitation Data'!H26)))</f>
        <v/>
      </c>
      <c r="DH32" s="290" t="str">
        <f ca="true">+IF(OFFSET('Sanitation Data'!$H$31,0,10*ROW('Sanitation Data'!H26))="","",OFFSET('Sanitation Data'!$H$31,0,10*ROW('Sanitation Data'!H26)))</f>
        <v/>
      </c>
      <c r="DI32" s="290" t="str">
        <f ca="true">+IF(OFFSET('Sanitation Data'!$H$32,0,10*ROW('Sanitation Data'!H26))="","",OFFSET('Sanitation Data'!$H$32,0,10*ROW('Sanitation Data'!H26)))</f>
        <v/>
      </c>
      <c r="DJ32" s="290" t="str">
        <f ca="true">+IF(OFFSET('Sanitation Data'!$I$28,0,10*ROW('Sanitation Data'!I26))="","",OFFSET('Sanitation Data'!$I$28,0,10*ROW('Sanitation Data'!I26)))</f>
        <v/>
      </c>
      <c r="DK32" s="290" t="str">
        <f ca="true">+IF(OFFSET('Sanitation Data'!$I$29,0,10*ROW('Sanitation Data'!I26))="","",OFFSET('Sanitation Data'!$I$29,0,10*ROW('Sanitation Data'!I26)))</f>
        <v/>
      </c>
      <c r="DL32" s="290" t="str">
        <f ca="true">+IF(OFFSET('Sanitation Data'!$I$30,0,10*ROW('Sanitation Data'!I26))="","",OFFSET('Sanitation Data'!$I$30,0,10*ROW('Sanitation Data'!I26)))</f>
        <v/>
      </c>
      <c r="DM32" s="290" t="str">
        <f ca="true">+IF(OFFSET('Sanitation Data'!$I$31,0,10*ROW('Sanitation Data'!I26))="","",OFFSET('Sanitation Data'!$I$31,0,10*ROW('Sanitation Data'!I26)))</f>
        <v/>
      </c>
      <c r="DN32" s="290" t="str">
        <f ca="true">+IF(OFFSET('Sanitation Data'!$I$32,0,10*ROW('Sanitation Data'!I26))="","",OFFSET('Sanitation Data'!$I$32,0,10*ROW('Sanitation Data'!I26)))</f>
        <v/>
      </c>
      <c r="DO32" s="290" t="str">
        <f ca="true">+IF(OFFSET('Hygiene Data'!$D$11,0,10*ROW('Hygiene Data'!D26))="","",OFFSET('Hygiene Data'!$D$11,0,10*ROW('Hygiene Data'!D26)))</f>
        <v/>
      </c>
      <c r="DP32" s="290" t="str">
        <f ca="true">+IF(OFFSET('Hygiene Data'!$D$12,0,10*ROW('Hygiene Data'!D26))="","",OFFSET('Hygiene Data'!$D$12,0,10*ROW('Hygiene Data'!D26)))</f>
        <v/>
      </c>
      <c r="DQ32" s="290" t="str">
        <f ca="true">+IF(OFFSET('Hygiene Data'!$D$13,0,10*ROW('Hygiene Data'!D26))="","",OFFSET('Hygiene Data'!$D$13,0,10*ROW('Hygiene Data'!D26)))</f>
        <v/>
      </c>
      <c r="DR32" s="290" t="str">
        <f ca="true">+IF(OFFSET('Hygiene Data'!$E$11,0,10*ROW('Hygiene Data'!E26))="","",OFFSET('Hygiene Data'!$E$11,0,10*ROW('Hygiene Data'!E26)))</f>
        <v/>
      </c>
      <c r="DS32" s="290" t="str">
        <f ca="true">+IF(OFFSET('Hygiene Data'!$E$12,0,10*ROW('Hygiene Data'!E26))="","",OFFSET('Hygiene Data'!$E$12,0,10*ROW('Hygiene Data'!E26)))</f>
        <v/>
      </c>
      <c r="DT32" s="290" t="str">
        <f ca="true">+IF(OFFSET('Hygiene Data'!$E$13,0,10*ROW('Hygiene Data'!E26))="","",OFFSET('Hygiene Data'!$E$13,0,10*ROW('Hygiene Data'!E26)))</f>
        <v/>
      </c>
      <c r="DU32" s="290" t="str">
        <f ca="true">+IF(OFFSET('Hygiene Data'!$F$11,0,10*ROW('Hygiene Data'!F26))="","",OFFSET('Hygiene Data'!$F$11,0,10*ROW('Hygiene Data'!F26)))</f>
        <v/>
      </c>
      <c r="DV32" s="290" t="str">
        <f ca="true">+IF(OFFSET('Hygiene Data'!$F$12,0,10*ROW('Hygiene Data'!F26))="","",OFFSET('Hygiene Data'!$F$12,0,10*ROW('Hygiene Data'!F26)))</f>
        <v/>
      </c>
      <c r="DW32" s="290" t="str">
        <f ca="true">+IF(OFFSET('Hygiene Data'!$F$13,0,10*ROW('Hygiene Data'!F26))="","",OFFSET('Hygiene Data'!$F$13,0,10*ROW('Hygiene Data'!F26)))</f>
        <v/>
      </c>
      <c r="DX32" s="290" t="str">
        <f ca="true">+IF(OFFSET('Hygiene Data'!$G$11,0,10*ROW('Hygiene Data'!G26))="","",OFFSET('Hygiene Data'!$G$11,0,10*ROW('Hygiene Data'!G26)))</f>
        <v/>
      </c>
      <c r="DY32" s="290" t="str">
        <f ca="true">+IF(OFFSET('Hygiene Data'!$G$12,0,10*ROW('Hygiene Data'!G26))="","",OFFSET('Hygiene Data'!$G$12,0,10*ROW('Hygiene Data'!G26)))</f>
        <v/>
      </c>
      <c r="DZ32" s="290" t="str">
        <f ca="true">+IF(OFFSET('Hygiene Data'!$G$13,0,10*ROW('Hygiene Data'!G26))="","",OFFSET('Hygiene Data'!$G$13,0,10*ROW('Hygiene Data'!G26)))</f>
        <v/>
      </c>
      <c r="EA32" s="290" t="str">
        <f ca="true">+IF(OFFSET('Hygiene Data'!$H$11,0,10*ROW('Hygiene Data'!H26))="","",OFFSET('Hygiene Data'!$H$11,0,10*ROW('Hygiene Data'!H26)))</f>
        <v/>
      </c>
      <c r="EB32" s="290" t="str">
        <f ca="true">+IF(OFFSET('Hygiene Data'!$H$12,0,10*ROW('Hygiene Data'!H26))="","",OFFSET('Hygiene Data'!$H$12,0,10*ROW('Hygiene Data'!H26)))</f>
        <v/>
      </c>
      <c r="EC32" s="290" t="str">
        <f ca="true">+IF(OFFSET('Hygiene Data'!$H$13,0,10*ROW('Hygiene Data'!H26))="","",OFFSET('Hygiene Data'!$H$13,0,10*ROW('Hygiene Data'!H26)))</f>
        <v/>
      </c>
      <c r="ED32" s="290" t="str">
        <f ca="true">+IF(OFFSET('Hygiene Data'!$I$11,0,10*ROW('Hygiene Data'!I26))="","",OFFSET('Hygiene Data'!$I$11,0,10*ROW('Hygiene Data'!I26)))</f>
        <v/>
      </c>
      <c r="EE32" s="290" t="str">
        <f ca="true">+IF(OFFSET('Hygiene Data'!$I$12,0,10*ROW('Hygiene Data'!I26))="","",OFFSET('Hygiene Data'!$I$12,0,10*ROW('Hygiene Data'!I26)))</f>
        <v/>
      </c>
      <c r="EF32" s="290"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46"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90"/>
      <c r="BS33" s="290" t="str">
        <f ca="true">+IF(OFFSET('Water Data'!$D$27,0,10*ROW('Water Data'!D27))="","",OFFSET('Water Data'!$D$27,0,10*ROW('Water Data'!D27)))</f>
        <v/>
      </c>
      <c r="BT33" s="290" t="str">
        <f ca="true">+IF(OFFSET('Water Data'!$D$28,0,10*ROW('Water Data'!D27))="","",OFFSET('Water Data'!$D$28,0,10*ROW('Water Data'!D27)))</f>
        <v/>
      </c>
      <c r="BU33" s="290" t="str">
        <f ca="true">+IF(OFFSET('Water Data'!$D$29,0,10*ROW('Water Data'!D27))="","",OFFSET('Water Data'!$D$29,0,10*ROW('Water Data'!D27)))</f>
        <v/>
      </c>
      <c r="BV33" s="290" t="str">
        <f ca="true">+IF(OFFSET('Water Data'!$E$27,0,10*ROW('Water Data'!E27))="","",OFFSET('Water Data'!$E$27,0,10*ROW('Water Data'!E27)))</f>
        <v/>
      </c>
      <c r="BW33" s="290" t="str">
        <f ca="true">+IF(OFFSET('Water Data'!$E$28,0,10*ROW('Water Data'!E27))="","",OFFSET('Water Data'!$E$28,0,10*ROW('Water Data'!E27)))</f>
        <v/>
      </c>
      <c r="BX33" s="290" t="str">
        <f ca="true">+IF(OFFSET('Water Data'!$E$29,0,10*ROW('Water Data'!E27))="","",OFFSET('Water Data'!$E$29,0,10*ROW('Water Data'!E27)))</f>
        <v/>
      </c>
      <c r="BY33" s="290" t="str">
        <f ca="true">+IF(OFFSET('Water Data'!$F$27,0,10*ROW('Water Data'!F27))="","",OFFSET('Water Data'!$F$27,0,10*ROW('Water Data'!F27)))</f>
        <v/>
      </c>
      <c r="BZ33" s="290" t="str">
        <f ca="true">+IF(OFFSET('Water Data'!$F$28,0,10*ROW('Water Data'!F27))="","",OFFSET('Water Data'!$F$28,0,10*ROW('Water Data'!F27)))</f>
        <v/>
      </c>
      <c r="CA33" s="290" t="str">
        <f ca="true">+IF(OFFSET('Water Data'!$F$29,0,10*ROW('Water Data'!F27))="","",OFFSET('Water Data'!$F$29,0,10*ROW('Water Data'!F27)))</f>
        <v/>
      </c>
      <c r="CB33" s="290" t="str">
        <f ca="true">+IF(OFFSET('Water Data'!$G$27,0,10*ROW('Water Data'!G27))="","",OFFSET('Water Data'!$G$27,0,10*ROW('Water Data'!G27)))</f>
        <v/>
      </c>
      <c r="CC33" s="290" t="str">
        <f ca="true">+IF(OFFSET('Water Data'!$G$28,0,10*ROW('Water Data'!G27))="","",OFFSET('Water Data'!$G$28,0,10*ROW('Water Data'!G27)))</f>
        <v/>
      </c>
      <c r="CD33" s="290" t="str">
        <f ca="true">+IF(OFFSET('Water Data'!$G$29,0,10*ROW('Water Data'!G27))="","",OFFSET('Water Data'!$G$29,0,10*ROW('Water Data'!G27)))</f>
        <v/>
      </c>
      <c r="CE33" s="290" t="str">
        <f ca="true">+IF(OFFSET('Water Data'!$H$27,0,10*ROW('Water Data'!H27))="","",OFFSET('Water Data'!$H$27,0,10*ROW('Water Data'!H27)))</f>
        <v/>
      </c>
      <c r="CF33" s="290" t="str">
        <f ca="true">+IF(OFFSET('Water Data'!$H$28,0,10*ROW('Water Data'!H27))="","",OFFSET('Water Data'!$H$28,0,10*ROW('Water Data'!H27)))</f>
        <v/>
      </c>
      <c r="CG33" s="290" t="str">
        <f ca="true">+IF(OFFSET('Water Data'!$H$29,0,10*ROW('Water Data'!H27))="","",OFFSET('Water Data'!$H$29,0,10*ROW('Water Data'!H27)))</f>
        <v/>
      </c>
      <c r="CH33" s="290" t="str">
        <f ca="true">+IF(OFFSET('Water Data'!$I$27,0,10*ROW('Water Data'!I27))="","",OFFSET('Water Data'!$I$27,0,10*ROW('Water Data'!I27)))</f>
        <v/>
      </c>
      <c r="CI33" s="290" t="str">
        <f ca="true">+IF(OFFSET('Water Data'!$I$28,0,10*ROW('Water Data'!I27))="","",OFFSET('Water Data'!$I$28,0,10*ROW('Water Data'!I27)))</f>
        <v/>
      </c>
      <c r="CJ33" s="290" t="str">
        <f ca="true">+IF(OFFSET('Water Data'!$I$29,0,10*ROW('Water Data'!I27))="","",OFFSET('Water Data'!$I$29,0,10*ROW('Water Data'!I27)))</f>
        <v/>
      </c>
      <c r="CK33" s="290" t="str">
        <f ca="true">+IF(OFFSET('Sanitation Data'!$D$28,0,10*ROW('Sanitation Data'!D27))="","",OFFSET('Sanitation Data'!$D$28,0,10*ROW('Sanitation Data'!D27)))</f>
        <v/>
      </c>
      <c r="CL33" s="290" t="str">
        <f ca="true">+IF(OFFSET('Sanitation Data'!$D$29,0,10*ROW('Sanitation Data'!D27))="","",OFFSET('Sanitation Data'!$D$29,0,10*ROW('Sanitation Data'!D27)))</f>
        <v/>
      </c>
      <c r="CM33" s="290" t="str">
        <f ca="true">+IF(OFFSET('Sanitation Data'!$D$30,0,10*ROW('Sanitation Data'!D27))="","",OFFSET('Sanitation Data'!$D$30,0,10*ROW('Sanitation Data'!D27)))</f>
        <v/>
      </c>
      <c r="CN33" s="290" t="str">
        <f ca="true">+IF(OFFSET('Sanitation Data'!$D$31,0,10*ROW('Sanitation Data'!D27))="","",OFFSET('Sanitation Data'!$D$31,0,10*ROW('Sanitation Data'!D27)))</f>
        <v/>
      </c>
      <c r="CO33" s="290" t="str">
        <f ca="true">+IF(OFFSET('Sanitation Data'!$D$32,0,10*ROW('Sanitation Data'!D27))="","",OFFSET('Sanitation Data'!$D$32,0,10*ROW('Sanitation Data'!D27)))</f>
        <v/>
      </c>
      <c r="CP33" s="290" t="str">
        <f ca="true">+IF(OFFSET('Sanitation Data'!$E$28,0,10*ROW('Sanitation Data'!E27))="","",OFFSET('Sanitation Data'!$E$28,0,10*ROW('Sanitation Data'!E27)))</f>
        <v/>
      </c>
      <c r="CQ33" s="290" t="str">
        <f ca="true">+IF(OFFSET('Sanitation Data'!$E$29,0,10*ROW('Sanitation Data'!E27))="","",OFFSET('Sanitation Data'!$E$29,0,10*ROW('Sanitation Data'!E27)))</f>
        <v/>
      </c>
      <c r="CR33" s="290" t="str">
        <f ca="true">+IF(OFFSET('Sanitation Data'!$E$30,0,10*ROW('Sanitation Data'!E27))="","",OFFSET('Sanitation Data'!$E$30,0,10*ROW('Sanitation Data'!E27)))</f>
        <v/>
      </c>
      <c r="CS33" s="290" t="str">
        <f ca="true">+IF(OFFSET('Sanitation Data'!$E$31,0,10*ROW('Sanitation Data'!E27))="","",OFFSET('Sanitation Data'!$E$31,0,10*ROW('Sanitation Data'!E27)))</f>
        <v/>
      </c>
      <c r="CT33" s="290" t="str">
        <f ca="true">+IF(OFFSET('Sanitation Data'!$E$32,0,10*ROW('Sanitation Data'!E27))="","",OFFSET('Sanitation Data'!$E$32,0,10*ROW('Sanitation Data'!E27)))</f>
        <v/>
      </c>
      <c r="CU33" s="290" t="str">
        <f ca="true">+IF(OFFSET('Sanitation Data'!$F$28,0,10*ROW('Sanitation Data'!F27))="","",OFFSET('Sanitation Data'!$F$28,0,10*ROW('Sanitation Data'!F27)))</f>
        <v/>
      </c>
      <c r="CV33" s="290" t="str">
        <f ca="true">+IF(OFFSET('Sanitation Data'!$F$29,0,10*ROW('Sanitation Data'!F27))="","",OFFSET('Sanitation Data'!$F$29,0,10*ROW('Sanitation Data'!F27)))</f>
        <v/>
      </c>
      <c r="CW33" s="290" t="str">
        <f ca="true">+IF(OFFSET('Sanitation Data'!$F$30,0,10*ROW('Sanitation Data'!F27))="","",OFFSET('Sanitation Data'!$F$30,0,10*ROW('Sanitation Data'!F27)))</f>
        <v/>
      </c>
      <c r="CX33" s="290" t="str">
        <f ca="true">+IF(OFFSET('Sanitation Data'!$F$31,0,10*ROW('Sanitation Data'!F27))="","",OFFSET('Sanitation Data'!$F$31,0,10*ROW('Sanitation Data'!F27)))</f>
        <v/>
      </c>
      <c r="CY33" s="290" t="str">
        <f ca="true">+IF(OFFSET('Sanitation Data'!$F$32,0,10*ROW('Sanitation Data'!F27))="","",OFFSET('Sanitation Data'!$F$32,0,10*ROW('Sanitation Data'!F27)))</f>
        <v/>
      </c>
      <c r="CZ33" s="290" t="str">
        <f ca="true">+IF(OFFSET('Sanitation Data'!$G$28,0,10*ROW('Sanitation Data'!G27))="","",OFFSET('Sanitation Data'!$G$28,0,10*ROW('Sanitation Data'!G27)))</f>
        <v/>
      </c>
      <c r="DA33" s="290" t="str">
        <f ca="true">+IF(OFFSET('Sanitation Data'!$G$29,0,10*ROW('Sanitation Data'!G27))="","",OFFSET('Sanitation Data'!$G$29,0,10*ROW('Sanitation Data'!G27)))</f>
        <v/>
      </c>
      <c r="DB33" s="290" t="str">
        <f ca="true">+IF(OFFSET('Sanitation Data'!$G$30,0,10*ROW('Sanitation Data'!G27))="","",OFFSET('Sanitation Data'!$G$30,0,10*ROW('Sanitation Data'!G27)))</f>
        <v/>
      </c>
      <c r="DC33" s="290" t="str">
        <f ca="true">+IF(OFFSET('Sanitation Data'!$G$31,0,10*ROW('Sanitation Data'!G27))="","",OFFSET('Sanitation Data'!$G$31,0,10*ROW('Sanitation Data'!G27)))</f>
        <v/>
      </c>
      <c r="DD33" s="290" t="str">
        <f ca="true">+IF(OFFSET('Sanitation Data'!$G$32,0,10*ROW('Sanitation Data'!G27))="","",OFFSET('Sanitation Data'!$G$32,0,10*ROW('Sanitation Data'!G27)))</f>
        <v/>
      </c>
      <c r="DE33" s="290" t="str">
        <f ca="true">+IF(OFFSET('Sanitation Data'!$H$28,0,10*ROW('Sanitation Data'!H27))="","",OFFSET('Sanitation Data'!$H$28,0,10*ROW('Sanitation Data'!H27)))</f>
        <v/>
      </c>
      <c r="DF33" s="290" t="str">
        <f ca="true">+IF(OFFSET('Sanitation Data'!$H$29,0,10*ROW('Sanitation Data'!H27))="","",OFFSET('Sanitation Data'!$H$29,0,10*ROW('Sanitation Data'!H27)))</f>
        <v/>
      </c>
      <c r="DG33" s="290" t="str">
        <f ca="true">+IF(OFFSET('Sanitation Data'!$H$30,0,10*ROW('Sanitation Data'!H27))="","",OFFSET('Sanitation Data'!$H$30,0,10*ROW('Sanitation Data'!H27)))</f>
        <v/>
      </c>
      <c r="DH33" s="290" t="str">
        <f ca="true">+IF(OFFSET('Sanitation Data'!$H$31,0,10*ROW('Sanitation Data'!H27))="","",OFFSET('Sanitation Data'!$H$31,0,10*ROW('Sanitation Data'!H27)))</f>
        <v/>
      </c>
      <c r="DI33" s="290" t="str">
        <f ca="true">+IF(OFFSET('Sanitation Data'!$H$32,0,10*ROW('Sanitation Data'!H27))="","",OFFSET('Sanitation Data'!$H$32,0,10*ROW('Sanitation Data'!H27)))</f>
        <v/>
      </c>
      <c r="DJ33" s="290" t="str">
        <f ca="true">+IF(OFFSET('Sanitation Data'!$I$28,0,10*ROW('Sanitation Data'!I27))="","",OFFSET('Sanitation Data'!$I$28,0,10*ROW('Sanitation Data'!I27)))</f>
        <v/>
      </c>
      <c r="DK33" s="290" t="str">
        <f ca="true">+IF(OFFSET('Sanitation Data'!$I$29,0,10*ROW('Sanitation Data'!I27))="","",OFFSET('Sanitation Data'!$I$29,0,10*ROW('Sanitation Data'!I27)))</f>
        <v/>
      </c>
      <c r="DL33" s="290" t="str">
        <f ca="true">+IF(OFFSET('Sanitation Data'!$I$30,0,10*ROW('Sanitation Data'!I27))="","",OFFSET('Sanitation Data'!$I$30,0,10*ROW('Sanitation Data'!I27)))</f>
        <v/>
      </c>
      <c r="DM33" s="290" t="str">
        <f ca="true">+IF(OFFSET('Sanitation Data'!$I$31,0,10*ROW('Sanitation Data'!I27))="","",OFFSET('Sanitation Data'!$I$31,0,10*ROW('Sanitation Data'!I27)))</f>
        <v/>
      </c>
      <c r="DN33" s="290" t="str">
        <f ca="true">+IF(OFFSET('Sanitation Data'!$I$32,0,10*ROW('Sanitation Data'!I27))="","",OFFSET('Sanitation Data'!$I$32,0,10*ROW('Sanitation Data'!I27)))</f>
        <v/>
      </c>
      <c r="DO33" s="290" t="str">
        <f ca="true">+IF(OFFSET('Hygiene Data'!$D$11,0,10*ROW('Hygiene Data'!D27))="","",OFFSET('Hygiene Data'!$D$11,0,10*ROW('Hygiene Data'!D27)))</f>
        <v/>
      </c>
      <c r="DP33" s="290" t="str">
        <f ca="true">+IF(OFFSET('Hygiene Data'!$D$12,0,10*ROW('Hygiene Data'!D27))="","",OFFSET('Hygiene Data'!$D$12,0,10*ROW('Hygiene Data'!D27)))</f>
        <v/>
      </c>
      <c r="DQ33" s="290" t="str">
        <f ca="true">+IF(OFFSET('Hygiene Data'!$D$13,0,10*ROW('Hygiene Data'!D27))="","",OFFSET('Hygiene Data'!$D$13,0,10*ROW('Hygiene Data'!D27)))</f>
        <v/>
      </c>
      <c r="DR33" s="290" t="str">
        <f ca="true">+IF(OFFSET('Hygiene Data'!$E$11,0,10*ROW('Hygiene Data'!E27))="","",OFFSET('Hygiene Data'!$E$11,0,10*ROW('Hygiene Data'!E27)))</f>
        <v/>
      </c>
      <c r="DS33" s="290" t="str">
        <f ca="true">+IF(OFFSET('Hygiene Data'!$E$12,0,10*ROW('Hygiene Data'!E27))="","",OFFSET('Hygiene Data'!$E$12,0,10*ROW('Hygiene Data'!E27)))</f>
        <v/>
      </c>
      <c r="DT33" s="290" t="str">
        <f ca="true">+IF(OFFSET('Hygiene Data'!$E$13,0,10*ROW('Hygiene Data'!E27))="","",OFFSET('Hygiene Data'!$E$13,0,10*ROW('Hygiene Data'!E27)))</f>
        <v/>
      </c>
      <c r="DU33" s="290" t="str">
        <f ca="true">+IF(OFFSET('Hygiene Data'!$F$11,0,10*ROW('Hygiene Data'!F27))="","",OFFSET('Hygiene Data'!$F$11,0,10*ROW('Hygiene Data'!F27)))</f>
        <v/>
      </c>
      <c r="DV33" s="290" t="str">
        <f ca="true">+IF(OFFSET('Hygiene Data'!$F$12,0,10*ROW('Hygiene Data'!F27))="","",OFFSET('Hygiene Data'!$F$12,0,10*ROW('Hygiene Data'!F27)))</f>
        <v/>
      </c>
      <c r="DW33" s="290" t="str">
        <f ca="true">+IF(OFFSET('Hygiene Data'!$F$13,0,10*ROW('Hygiene Data'!F27))="","",OFFSET('Hygiene Data'!$F$13,0,10*ROW('Hygiene Data'!F27)))</f>
        <v/>
      </c>
      <c r="DX33" s="290" t="str">
        <f ca="true">+IF(OFFSET('Hygiene Data'!$G$11,0,10*ROW('Hygiene Data'!G27))="","",OFFSET('Hygiene Data'!$G$11,0,10*ROW('Hygiene Data'!G27)))</f>
        <v/>
      </c>
      <c r="DY33" s="290" t="str">
        <f ca="true">+IF(OFFSET('Hygiene Data'!$G$12,0,10*ROW('Hygiene Data'!G27))="","",OFFSET('Hygiene Data'!$G$12,0,10*ROW('Hygiene Data'!G27)))</f>
        <v/>
      </c>
      <c r="DZ33" s="290" t="str">
        <f ca="true">+IF(OFFSET('Hygiene Data'!$G$13,0,10*ROW('Hygiene Data'!G27))="","",OFFSET('Hygiene Data'!$G$13,0,10*ROW('Hygiene Data'!G27)))</f>
        <v/>
      </c>
      <c r="EA33" s="290" t="str">
        <f ca="true">+IF(OFFSET('Hygiene Data'!$H$11,0,10*ROW('Hygiene Data'!H27))="","",OFFSET('Hygiene Data'!$H$11,0,10*ROW('Hygiene Data'!H27)))</f>
        <v/>
      </c>
      <c r="EB33" s="290" t="str">
        <f ca="true">+IF(OFFSET('Hygiene Data'!$H$12,0,10*ROW('Hygiene Data'!H27))="","",OFFSET('Hygiene Data'!$H$12,0,10*ROW('Hygiene Data'!H27)))</f>
        <v/>
      </c>
      <c r="EC33" s="290" t="str">
        <f ca="true">+IF(OFFSET('Hygiene Data'!$H$13,0,10*ROW('Hygiene Data'!H27))="","",OFFSET('Hygiene Data'!$H$13,0,10*ROW('Hygiene Data'!H27)))</f>
        <v/>
      </c>
      <c r="ED33" s="290" t="str">
        <f ca="true">+IF(OFFSET('Hygiene Data'!$I$11,0,10*ROW('Hygiene Data'!I27))="","",OFFSET('Hygiene Data'!$I$11,0,10*ROW('Hygiene Data'!I27)))</f>
        <v/>
      </c>
      <c r="EE33" s="290" t="str">
        <f ca="true">+IF(OFFSET('Hygiene Data'!$I$12,0,10*ROW('Hygiene Data'!I27))="","",OFFSET('Hygiene Data'!$I$12,0,10*ROW('Hygiene Data'!I27)))</f>
        <v/>
      </c>
      <c r="EF33" s="290"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46"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90"/>
      <c r="BS34" s="290" t="str">
        <f ca="true">+IF(OFFSET('Water Data'!$D$27,0,10*ROW('Water Data'!D28))="","",OFFSET('Water Data'!$D$27,0,10*ROW('Water Data'!D28)))</f>
        <v/>
      </c>
      <c r="BT34" s="290" t="str">
        <f ca="true">+IF(OFFSET('Water Data'!$D$28,0,10*ROW('Water Data'!D28))="","",OFFSET('Water Data'!$D$28,0,10*ROW('Water Data'!D28)))</f>
        <v/>
      </c>
      <c r="BU34" s="290" t="str">
        <f ca="true">+IF(OFFSET('Water Data'!$D$29,0,10*ROW('Water Data'!D28))="","",OFFSET('Water Data'!$D$29,0,10*ROW('Water Data'!D28)))</f>
        <v/>
      </c>
      <c r="BV34" s="290" t="str">
        <f ca="true">+IF(OFFSET('Water Data'!$E$27,0,10*ROW('Water Data'!E28))="","",OFFSET('Water Data'!$E$27,0,10*ROW('Water Data'!E28)))</f>
        <v/>
      </c>
      <c r="BW34" s="290" t="str">
        <f ca="true">+IF(OFFSET('Water Data'!$E$28,0,10*ROW('Water Data'!E28))="","",OFFSET('Water Data'!$E$28,0,10*ROW('Water Data'!E28)))</f>
        <v/>
      </c>
      <c r="BX34" s="290" t="str">
        <f ca="true">+IF(OFFSET('Water Data'!$E$29,0,10*ROW('Water Data'!E28))="","",OFFSET('Water Data'!$E$29,0,10*ROW('Water Data'!E28)))</f>
        <v/>
      </c>
      <c r="BY34" s="290" t="str">
        <f ca="true">+IF(OFFSET('Water Data'!$F$27,0,10*ROW('Water Data'!F28))="","",OFFSET('Water Data'!$F$27,0,10*ROW('Water Data'!F28)))</f>
        <v/>
      </c>
      <c r="BZ34" s="290" t="str">
        <f ca="true">+IF(OFFSET('Water Data'!$F$28,0,10*ROW('Water Data'!F28))="","",OFFSET('Water Data'!$F$28,0,10*ROW('Water Data'!F28)))</f>
        <v/>
      </c>
      <c r="CA34" s="290" t="str">
        <f ca="true">+IF(OFFSET('Water Data'!$F$29,0,10*ROW('Water Data'!F28))="","",OFFSET('Water Data'!$F$29,0,10*ROW('Water Data'!F28)))</f>
        <v/>
      </c>
      <c r="CB34" s="290" t="str">
        <f ca="true">+IF(OFFSET('Water Data'!$G$27,0,10*ROW('Water Data'!G28))="","",OFFSET('Water Data'!$G$27,0,10*ROW('Water Data'!G28)))</f>
        <v/>
      </c>
      <c r="CC34" s="290" t="str">
        <f ca="true">+IF(OFFSET('Water Data'!$G$28,0,10*ROW('Water Data'!G28))="","",OFFSET('Water Data'!$G$28,0,10*ROW('Water Data'!G28)))</f>
        <v/>
      </c>
      <c r="CD34" s="290" t="str">
        <f ca="true">+IF(OFFSET('Water Data'!$G$29,0,10*ROW('Water Data'!G28))="","",OFFSET('Water Data'!$G$29,0,10*ROW('Water Data'!G28)))</f>
        <v/>
      </c>
      <c r="CE34" s="290" t="str">
        <f ca="true">+IF(OFFSET('Water Data'!$H$27,0,10*ROW('Water Data'!H28))="","",OFFSET('Water Data'!$H$27,0,10*ROW('Water Data'!H28)))</f>
        <v/>
      </c>
      <c r="CF34" s="290" t="str">
        <f ca="true">+IF(OFFSET('Water Data'!$H$28,0,10*ROW('Water Data'!H28))="","",OFFSET('Water Data'!$H$28,0,10*ROW('Water Data'!H28)))</f>
        <v/>
      </c>
      <c r="CG34" s="290" t="str">
        <f ca="true">+IF(OFFSET('Water Data'!$H$29,0,10*ROW('Water Data'!H28))="","",OFFSET('Water Data'!$H$29,0,10*ROW('Water Data'!H28)))</f>
        <v/>
      </c>
      <c r="CH34" s="290" t="str">
        <f ca="true">+IF(OFFSET('Water Data'!$I$27,0,10*ROW('Water Data'!I28))="","",OFFSET('Water Data'!$I$27,0,10*ROW('Water Data'!I28)))</f>
        <v/>
      </c>
      <c r="CI34" s="290" t="str">
        <f ca="true">+IF(OFFSET('Water Data'!$I$28,0,10*ROW('Water Data'!I28))="","",OFFSET('Water Data'!$I$28,0,10*ROW('Water Data'!I28)))</f>
        <v/>
      </c>
      <c r="CJ34" s="290" t="str">
        <f ca="true">+IF(OFFSET('Water Data'!$I$29,0,10*ROW('Water Data'!I28))="","",OFFSET('Water Data'!$I$29,0,10*ROW('Water Data'!I28)))</f>
        <v/>
      </c>
      <c r="CK34" s="290" t="str">
        <f ca="true">+IF(OFFSET('Sanitation Data'!$D$28,0,10*ROW('Sanitation Data'!D28))="","",OFFSET('Sanitation Data'!$D$28,0,10*ROW('Sanitation Data'!D28)))</f>
        <v/>
      </c>
      <c r="CL34" s="290" t="str">
        <f ca="true">+IF(OFFSET('Sanitation Data'!$D$29,0,10*ROW('Sanitation Data'!D28))="","",OFFSET('Sanitation Data'!$D$29,0,10*ROW('Sanitation Data'!D28)))</f>
        <v/>
      </c>
      <c r="CM34" s="290" t="str">
        <f ca="true">+IF(OFFSET('Sanitation Data'!$D$30,0,10*ROW('Sanitation Data'!D28))="","",OFFSET('Sanitation Data'!$D$30,0,10*ROW('Sanitation Data'!D28)))</f>
        <v/>
      </c>
      <c r="CN34" s="290" t="str">
        <f ca="true">+IF(OFFSET('Sanitation Data'!$D$31,0,10*ROW('Sanitation Data'!D28))="","",OFFSET('Sanitation Data'!$D$31,0,10*ROW('Sanitation Data'!D28)))</f>
        <v/>
      </c>
      <c r="CO34" s="290" t="str">
        <f ca="true">+IF(OFFSET('Sanitation Data'!$D$32,0,10*ROW('Sanitation Data'!D28))="","",OFFSET('Sanitation Data'!$D$32,0,10*ROW('Sanitation Data'!D28)))</f>
        <v/>
      </c>
      <c r="CP34" s="290" t="str">
        <f ca="true">+IF(OFFSET('Sanitation Data'!$E$28,0,10*ROW('Sanitation Data'!E28))="","",OFFSET('Sanitation Data'!$E$28,0,10*ROW('Sanitation Data'!E28)))</f>
        <v/>
      </c>
      <c r="CQ34" s="290" t="str">
        <f ca="true">+IF(OFFSET('Sanitation Data'!$E$29,0,10*ROW('Sanitation Data'!E28))="","",OFFSET('Sanitation Data'!$E$29,0,10*ROW('Sanitation Data'!E28)))</f>
        <v/>
      </c>
      <c r="CR34" s="290" t="str">
        <f ca="true">+IF(OFFSET('Sanitation Data'!$E$30,0,10*ROW('Sanitation Data'!E28))="","",OFFSET('Sanitation Data'!$E$30,0,10*ROW('Sanitation Data'!E28)))</f>
        <v/>
      </c>
      <c r="CS34" s="290" t="str">
        <f ca="true">+IF(OFFSET('Sanitation Data'!$E$31,0,10*ROW('Sanitation Data'!E28))="","",OFFSET('Sanitation Data'!$E$31,0,10*ROW('Sanitation Data'!E28)))</f>
        <v/>
      </c>
      <c r="CT34" s="290" t="str">
        <f ca="true">+IF(OFFSET('Sanitation Data'!$E$32,0,10*ROW('Sanitation Data'!E28))="","",OFFSET('Sanitation Data'!$E$32,0,10*ROW('Sanitation Data'!E28)))</f>
        <v/>
      </c>
      <c r="CU34" s="290" t="str">
        <f ca="true">+IF(OFFSET('Sanitation Data'!$F$28,0,10*ROW('Sanitation Data'!F28))="","",OFFSET('Sanitation Data'!$F$28,0,10*ROW('Sanitation Data'!F28)))</f>
        <v/>
      </c>
      <c r="CV34" s="290" t="str">
        <f ca="true">+IF(OFFSET('Sanitation Data'!$F$29,0,10*ROW('Sanitation Data'!F28))="","",OFFSET('Sanitation Data'!$F$29,0,10*ROW('Sanitation Data'!F28)))</f>
        <v/>
      </c>
      <c r="CW34" s="290" t="str">
        <f ca="true">+IF(OFFSET('Sanitation Data'!$F$30,0,10*ROW('Sanitation Data'!F28))="","",OFFSET('Sanitation Data'!$F$30,0,10*ROW('Sanitation Data'!F28)))</f>
        <v/>
      </c>
      <c r="CX34" s="290" t="str">
        <f ca="true">+IF(OFFSET('Sanitation Data'!$F$31,0,10*ROW('Sanitation Data'!F28))="","",OFFSET('Sanitation Data'!$F$31,0,10*ROW('Sanitation Data'!F28)))</f>
        <v/>
      </c>
      <c r="CY34" s="290" t="str">
        <f ca="true">+IF(OFFSET('Sanitation Data'!$F$32,0,10*ROW('Sanitation Data'!F28))="","",OFFSET('Sanitation Data'!$F$32,0,10*ROW('Sanitation Data'!F28)))</f>
        <v/>
      </c>
      <c r="CZ34" s="290" t="str">
        <f ca="true">+IF(OFFSET('Sanitation Data'!$G$28,0,10*ROW('Sanitation Data'!G28))="","",OFFSET('Sanitation Data'!$G$28,0,10*ROW('Sanitation Data'!G28)))</f>
        <v/>
      </c>
      <c r="DA34" s="290" t="str">
        <f ca="true">+IF(OFFSET('Sanitation Data'!$G$29,0,10*ROW('Sanitation Data'!G28))="","",OFFSET('Sanitation Data'!$G$29,0,10*ROW('Sanitation Data'!G28)))</f>
        <v/>
      </c>
      <c r="DB34" s="290" t="str">
        <f ca="true">+IF(OFFSET('Sanitation Data'!$G$30,0,10*ROW('Sanitation Data'!G28))="","",OFFSET('Sanitation Data'!$G$30,0,10*ROW('Sanitation Data'!G28)))</f>
        <v/>
      </c>
      <c r="DC34" s="290" t="str">
        <f ca="true">+IF(OFFSET('Sanitation Data'!$G$31,0,10*ROW('Sanitation Data'!G28))="","",OFFSET('Sanitation Data'!$G$31,0,10*ROW('Sanitation Data'!G28)))</f>
        <v/>
      </c>
      <c r="DD34" s="290" t="str">
        <f ca="true">+IF(OFFSET('Sanitation Data'!$G$32,0,10*ROW('Sanitation Data'!G28))="","",OFFSET('Sanitation Data'!$G$32,0,10*ROW('Sanitation Data'!G28)))</f>
        <v/>
      </c>
      <c r="DE34" s="290" t="str">
        <f ca="true">+IF(OFFSET('Sanitation Data'!$H$28,0,10*ROW('Sanitation Data'!H28))="","",OFFSET('Sanitation Data'!$H$28,0,10*ROW('Sanitation Data'!H28)))</f>
        <v/>
      </c>
      <c r="DF34" s="290" t="str">
        <f ca="true">+IF(OFFSET('Sanitation Data'!$H$29,0,10*ROW('Sanitation Data'!H28))="","",OFFSET('Sanitation Data'!$H$29,0,10*ROW('Sanitation Data'!H28)))</f>
        <v/>
      </c>
      <c r="DG34" s="290" t="str">
        <f ca="true">+IF(OFFSET('Sanitation Data'!$H$30,0,10*ROW('Sanitation Data'!H28))="","",OFFSET('Sanitation Data'!$H$30,0,10*ROW('Sanitation Data'!H28)))</f>
        <v/>
      </c>
      <c r="DH34" s="290" t="str">
        <f ca="true">+IF(OFFSET('Sanitation Data'!$H$31,0,10*ROW('Sanitation Data'!H28))="","",OFFSET('Sanitation Data'!$H$31,0,10*ROW('Sanitation Data'!H28)))</f>
        <v/>
      </c>
      <c r="DI34" s="290" t="str">
        <f ca="true">+IF(OFFSET('Sanitation Data'!$H$32,0,10*ROW('Sanitation Data'!H28))="","",OFFSET('Sanitation Data'!$H$32,0,10*ROW('Sanitation Data'!H28)))</f>
        <v/>
      </c>
      <c r="DJ34" s="290" t="str">
        <f ca="true">+IF(OFFSET('Sanitation Data'!$I$28,0,10*ROW('Sanitation Data'!I28))="","",OFFSET('Sanitation Data'!$I$28,0,10*ROW('Sanitation Data'!I28)))</f>
        <v/>
      </c>
      <c r="DK34" s="290" t="str">
        <f ca="true">+IF(OFFSET('Sanitation Data'!$I$29,0,10*ROW('Sanitation Data'!I28))="","",OFFSET('Sanitation Data'!$I$29,0,10*ROW('Sanitation Data'!I28)))</f>
        <v/>
      </c>
      <c r="DL34" s="290" t="str">
        <f ca="true">+IF(OFFSET('Sanitation Data'!$I$30,0,10*ROW('Sanitation Data'!I28))="","",OFFSET('Sanitation Data'!$I$30,0,10*ROW('Sanitation Data'!I28)))</f>
        <v/>
      </c>
      <c r="DM34" s="290" t="str">
        <f ca="true">+IF(OFFSET('Sanitation Data'!$I$31,0,10*ROW('Sanitation Data'!I28))="","",OFFSET('Sanitation Data'!$I$31,0,10*ROW('Sanitation Data'!I28)))</f>
        <v/>
      </c>
      <c r="DN34" s="290" t="str">
        <f ca="true">+IF(OFFSET('Sanitation Data'!$I$32,0,10*ROW('Sanitation Data'!I28))="","",OFFSET('Sanitation Data'!$I$32,0,10*ROW('Sanitation Data'!I28)))</f>
        <v/>
      </c>
      <c r="DO34" s="290" t="str">
        <f ca="true">+IF(OFFSET('Hygiene Data'!$D$11,0,10*ROW('Hygiene Data'!D28))="","",OFFSET('Hygiene Data'!$D$11,0,10*ROW('Hygiene Data'!D28)))</f>
        <v/>
      </c>
      <c r="DP34" s="290" t="str">
        <f ca="true">+IF(OFFSET('Hygiene Data'!$D$12,0,10*ROW('Hygiene Data'!D28))="","",OFFSET('Hygiene Data'!$D$12,0,10*ROW('Hygiene Data'!D28)))</f>
        <v/>
      </c>
      <c r="DQ34" s="290" t="str">
        <f ca="true">+IF(OFFSET('Hygiene Data'!$D$13,0,10*ROW('Hygiene Data'!D28))="","",OFFSET('Hygiene Data'!$D$13,0,10*ROW('Hygiene Data'!D28)))</f>
        <v/>
      </c>
      <c r="DR34" s="290" t="str">
        <f ca="true">+IF(OFFSET('Hygiene Data'!$E$11,0,10*ROW('Hygiene Data'!E28))="","",OFFSET('Hygiene Data'!$E$11,0,10*ROW('Hygiene Data'!E28)))</f>
        <v/>
      </c>
      <c r="DS34" s="290" t="str">
        <f ca="true">+IF(OFFSET('Hygiene Data'!$E$12,0,10*ROW('Hygiene Data'!E28))="","",OFFSET('Hygiene Data'!$E$12,0,10*ROW('Hygiene Data'!E28)))</f>
        <v/>
      </c>
      <c r="DT34" s="290" t="str">
        <f ca="true">+IF(OFFSET('Hygiene Data'!$E$13,0,10*ROW('Hygiene Data'!E28))="","",OFFSET('Hygiene Data'!$E$13,0,10*ROW('Hygiene Data'!E28)))</f>
        <v/>
      </c>
      <c r="DU34" s="290" t="str">
        <f ca="true">+IF(OFFSET('Hygiene Data'!$F$11,0,10*ROW('Hygiene Data'!F28))="","",OFFSET('Hygiene Data'!$F$11,0,10*ROW('Hygiene Data'!F28)))</f>
        <v/>
      </c>
      <c r="DV34" s="290" t="str">
        <f ca="true">+IF(OFFSET('Hygiene Data'!$F$12,0,10*ROW('Hygiene Data'!F28))="","",OFFSET('Hygiene Data'!$F$12,0,10*ROW('Hygiene Data'!F28)))</f>
        <v/>
      </c>
      <c r="DW34" s="290" t="str">
        <f ca="true">+IF(OFFSET('Hygiene Data'!$F$13,0,10*ROW('Hygiene Data'!F28))="","",OFFSET('Hygiene Data'!$F$13,0,10*ROW('Hygiene Data'!F28)))</f>
        <v/>
      </c>
      <c r="DX34" s="290" t="str">
        <f ca="true">+IF(OFFSET('Hygiene Data'!$G$11,0,10*ROW('Hygiene Data'!G28))="","",OFFSET('Hygiene Data'!$G$11,0,10*ROW('Hygiene Data'!G28)))</f>
        <v/>
      </c>
      <c r="DY34" s="290" t="str">
        <f ca="true">+IF(OFFSET('Hygiene Data'!$G$12,0,10*ROW('Hygiene Data'!G28))="","",OFFSET('Hygiene Data'!$G$12,0,10*ROW('Hygiene Data'!G28)))</f>
        <v/>
      </c>
      <c r="DZ34" s="290" t="str">
        <f ca="true">+IF(OFFSET('Hygiene Data'!$G$13,0,10*ROW('Hygiene Data'!G28))="","",OFFSET('Hygiene Data'!$G$13,0,10*ROW('Hygiene Data'!G28)))</f>
        <v/>
      </c>
      <c r="EA34" s="290" t="str">
        <f ca="true">+IF(OFFSET('Hygiene Data'!$H$11,0,10*ROW('Hygiene Data'!H28))="","",OFFSET('Hygiene Data'!$H$11,0,10*ROW('Hygiene Data'!H28)))</f>
        <v/>
      </c>
      <c r="EB34" s="290" t="str">
        <f ca="true">+IF(OFFSET('Hygiene Data'!$H$12,0,10*ROW('Hygiene Data'!H28))="","",OFFSET('Hygiene Data'!$H$12,0,10*ROW('Hygiene Data'!H28)))</f>
        <v/>
      </c>
      <c r="EC34" s="290" t="str">
        <f ca="true">+IF(OFFSET('Hygiene Data'!$H$13,0,10*ROW('Hygiene Data'!H28))="","",OFFSET('Hygiene Data'!$H$13,0,10*ROW('Hygiene Data'!H28)))</f>
        <v/>
      </c>
      <c r="ED34" s="290" t="str">
        <f ca="true">+IF(OFFSET('Hygiene Data'!$I$11,0,10*ROW('Hygiene Data'!I28))="","",OFFSET('Hygiene Data'!$I$11,0,10*ROW('Hygiene Data'!I28)))</f>
        <v/>
      </c>
      <c r="EE34" s="290" t="str">
        <f ca="true">+IF(OFFSET('Hygiene Data'!$I$12,0,10*ROW('Hygiene Data'!I28))="","",OFFSET('Hygiene Data'!$I$12,0,10*ROW('Hygiene Data'!I28)))</f>
        <v/>
      </c>
      <c r="EF34" s="290"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46"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90"/>
      <c r="BS35" s="290" t="str">
        <f ca="true">+IF(OFFSET('Water Data'!$D$27,0,10*ROW('Water Data'!D29))="","",OFFSET('Water Data'!$D$27,0,10*ROW('Water Data'!D29)))</f>
        <v/>
      </c>
      <c r="BT35" s="290" t="str">
        <f ca="true">+IF(OFFSET('Water Data'!$D$28,0,10*ROW('Water Data'!D29))="","",OFFSET('Water Data'!$D$28,0,10*ROW('Water Data'!D29)))</f>
        <v/>
      </c>
      <c r="BU35" s="290" t="str">
        <f ca="true">+IF(OFFSET('Water Data'!$D$29,0,10*ROW('Water Data'!D29))="","",OFFSET('Water Data'!$D$29,0,10*ROW('Water Data'!D29)))</f>
        <v/>
      </c>
      <c r="BV35" s="290" t="str">
        <f ca="true">+IF(OFFSET('Water Data'!$E$27,0,10*ROW('Water Data'!E29))="","",OFFSET('Water Data'!$E$27,0,10*ROW('Water Data'!E29)))</f>
        <v/>
      </c>
      <c r="BW35" s="290" t="str">
        <f ca="true">+IF(OFFSET('Water Data'!$E$28,0,10*ROW('Water Data'!E29))="","",OFFSET('Water Data'!$E$28,0,10*ROW('Water Data'!E29)))</f>
        <v/>
      </c>
      <c r="BX35" s="290" t="str">
        <f ca="true">+IF(OFFSET('Water Data'!$E$29,0,10*ROW('Water Data'!E29))="","",OFFSET('Water Data'!$E$29,0,10*ROW('Water Data'!E29)))</f>
        <v/>
      </c>
      <c r="BY35" s="290" t="str">
        <f ca="true">+IF(OFFSET('Water Data'!$F$27,0,10*ROW('Water Data'!F29))="","",OFFSET('Water Data'!$F$27,0,10*ROW('Water Data'!F29)))</f>
        <v/>
      </c>
      <c r="BZ35" s="290" t="str">
        <f ca="true">+IF(OFFSET('Water Data'!$F$28,0,10*ROW('Water Data'!F29))="","",OFFSET('Water Data'!$F$28,0,10*ROW('Water Data'!F29)))</f>
        <v/>
      </c>
      <c r="CA35" s="290" t="str">
        <f ca="true">+IF(OFFSET('Water Data'!$F$29,0,10*ROW('Water Data'!F29))="","",OFFSET('Water Data'!$F$29,0,10*ROW('Water Data'!F29)))</f>
        <v/>
      </c>
      <c r="CB35" s="290" t="str">
        <f ca="true">+IF(OFFSET('Water Data'!$G$27,0,10*ROW('Water Data'!G29))="","",OFFSET('Water Data'!$G$27,0,10*ROW('Water Data'!G29)))</f>
        <v/>
      </c>
      <c r="CC35" s="290" t="str">
        <f ca="true">+IF(OFFSET('Water Data'!$G$28,0,10*ROW('Water Data'!G29))="","",OFFSET('Water Data'!$G$28,0,10*ROW('Water Data'!G29)))</f>
        <v/>
      </c>
      <c r="CD35" s="290" t="str">
        <f ca="true">+IF(OFFSET('Water Data'!$G$29,0,10*ROW('Water Data'!G29))="","",OFFSET('Water Data'!$G$29,0,10*ROW('Water Data'!G29)))</f>
        <v/>
      </c>
      <c r="CE35" s="290" t="str">
        <f ca="true">+IF(OFFSET('Water Data'!$H$27,0,10*ROW('Water Data'!H29))="","",OFFSET('Water Data'!$H$27,0,10*ROW('Water Data'!H29)))</f>
        <v/>
      </c>
      <c r="CF35" s="290" t="str">
        <f ca="true">+IF(OFFSET('Water Data'!$H$28,0,10*ROW('Water Data'!H29))="","",OFFSET('Water Data'!$H$28,0,10*ROW('Water Data'!H29)))</f>
        <v/>
      </c>
      <c r="CG35" s="290" t="str">
        <f ca="true">+IF(OFFSET('Water Data'!$H$29,0,10*ROW('Water Data'!H29))="","",OFFSET('Water Data'!$H$29,0,10*ROW('Water Data'!H29)))</f>
        <v/>
      </c>
      <c r="CH35" s="290" t="str">
        <f ca="true">+IF(OFFSET('Water Data'!$I$27,0,10*ROW('Water Data'!I29))="","",OFFSET('Water Data'!$I$27,0,10*ROW('Water Data'!I29)))</f>
        <v/>
      </c>
      <c r="CI35" s="290" t="str">
        <f ca="true">+IF(OFFSET('Water Data'!$I$28,0,10*ROW('Water Data'!I29))="","",OFFSET('Water Data'!$I$28,0,10*ROW('Water Data'!I29)))</f>
        <v/>
      </c>
      <c r="CJ35" s="290" t="str">
        <f ca="true">+IF(OFFSET('Water Data'!$I$29,0,10*ROW('Water Data'!I29))="","",OFFSET('Water Data'!$I$29,0,10*ROW('Water Data'!I29)))</f>
        <v/>
      </c>
      <c r="CK35" s="290" t="str">
        <f ca="true">+IF(OFFSET('Sanitation Data'!$D$28,0,10*ROW('Sanitation Data'!D29))="","",OFFSET('Sanitation Data'!$D$28,0,10*ROW('Sanitation Data'!D29)))</f>
        <v/>
      </c>
      <c r="CL35" s="290" t="str">
        <f ca="true">+IF(OFFSET('Sanitation Data'!$D$29,0,10*ROW('Sanitation Data'!D29))="","",OFFSET('Sanitation Data'!$D$29,0,10*ROW('Sanitation Data'!D29)))</f>
        <v/>
      </c>
      <c r="CM35" s="290" t="str">
        <f ca="true">+IF(OFFSET('Sanitation Data'!$D$30,0,10*ROW('Sanitation Data'!D29))="","",OFFSET('Sanitation Data'!$D$30,0,10*ROW('Sanitation Data'!D29)))</f>
        <v/>
      </c>
      <c r="CN35" s="290" t="str">
        <f ca="true">+IF(OFFSET('Sanitation Data'!$D$31,0,10*ROW('Sanitation Data'!D29))="","",OFFSET('Sanitation Data'!$D$31,0,10*ROW('Sanitation Data'!D29)))</f>
        <v/>
      </c>
      <c r="CO35" s="290" t="str">
        <f ca="true">+IF(OFFSET('Sanitation Data'!$D$32,0,10*ROW('Sanitation Data'!D29))="","",OFFSET('Sanitation Data'!$D$32,0,10*ROW('Sanitation Data'!D29)))</f>
        <v/>
      </c>
      <c r="CP35" s="290" t="str">
        <f ca="true">+IF(OFFSET('Sanitation Data'!$E$28,0,10*ROW('Sanitation Data'!E29))="","",OFFSET('Sanitation Data'!$E$28,0,10*ROW('Sanitation Data'!E29)))</f>
        <v/>
      </c>
      <c r="CQ35" s="290" t="str">
        <f ca="true">+IF(OFFSET('Sanitation Data'!$E$29,0,10*ROW('Sanitation Data'!E29))="","",OFFSET('Sanitation Data'!$E$29,0,10*ROW('Sanitation Data'!E29)))</f>
        <v/>
      </c>
      <c r="CR35" s="290" t="str">
        <f ca="true">+IF(OFFSET('Sanitation Data'!$E$30,0,10*ROW('Sanitation Data'!E29))="","",OFFSET('Sanitation Data'!$E$30,0,10*ROW('Sanitation Data'!E29)))</f>
        <v/>
      </c>
      <c r="CS35" s="290" t="str">
        <f ca="true">+IF(OFFSET('Sanitation Data'!$E$31,0,10*ROW('Sanitation Data'!E29))="","",OFFSET('Sanitation Data'!$E$31,0,10*ROW('Sanitation Data'!E29)))</f>
        <v/>
      </c>
      <c r="CT35" s="290" t="str">
        <f ca="true">+IF(OFFSET('Sanitation Data'!$E$32,0,10*ROW('Sanitation Data'!E29))="","",OFFSET('Sanitation Data'!$E$32,0,10*ROW('Sanitation Data'!E29)))</f>
        <v/>
      </c>
      <c r="CU35" s="290" t="str">
        <f ca="true">+IF(OFFSET('Sanitation Data'!$F$28,0,10*ROW('Sanitation Data'!F29))="","",OFFSET('Sanitation Data'!$F$28,0,10*ROW('Sanitation Data'!F29)))</f>
        <v/>
      </c>
      <c r="CV35" s="290" t="str">
        <f ca="true">+IF(OFFSET('Sanitation Data'!$F$29,0,10*ROW('Sanitation Data'!F29))="","",OFFSET('Sanitation Data'!$F$29,0,10*ROW('Sanitation Data'!F29)))</f>
        <v/>
      </c>
      <c r="CW35" s="290" t="str">
        <f ca="true">+IF(OFFSET('Sanitation Data'!$F$30,0,10*ROW('Sanitation Data'!F29))="","",OFFSET('Sanitation Data'!$F$30,0,10*ROW('Sanitation Data'!F29)))</f>
        <v/>
      </c>
      <c r="CX35" s="290" t="str">
        <f ca="true">+IF(OFFSET('Sanitation Data'!$F$31,0,10*ROW('Sanitation Data'!F29))="","",OFFSET('Sanitation Data'!$F$31,0,10*ROW('Sanitation Data'!F29)))</f>
        <v/>
      </c>
      <c r="CY35" s="290" t="str">
        <f ca="true">+IF(OFFSET('Sanitation Data'!$F$32,0,10*ROW('Sanitation Data'!F29))="","",OFFSET('Sanitation Data'!$F$32,0,10*ROW('Sanitation Data'!F29)))</f>
        <v/>
      </c>
      <c r="CZ35" s="290" t="str">
        <f ca="true">+IF(OFFSET('Sanitation Data'!$G$28,0,10*ROW('Sanitation Data'!G29))="","",OFFSET('Sanitation Data'!$G$28,0,10*ROW('Sanitation Data'!G29)))</f>
        <v/>
      </c>
      <c r="DA35" s="290" t="str">
        <f ca="true">+IF(OFFSET('Sanitation Data'!$G$29,0,10*ROW('Sanitation Data'!G29))="","",OFFSET('Sanitation Data'!$G$29,0,10*ROW('Sanitation Data'!G29)))</f>
        <v/>
      </c>
      <c r="DB35" s="290" t="str">
        <f ca="true">+IF(OFFSET('Sanitation Data'!$G$30,0,10*ROW('Sanitation Data'!G29))="","",OFFSET('Sanitation Data'!$G$30,0,10*ROW('Sanitation Data'!G29)))</f>
        <v/>
      </c>
      <c r="DC35" s="290" t="str">
        <f ca="true">+IF(OFFSET('Sanitation Data'!$G$31,0,10*ROW('Sanitation Data'!G29))="","",OFFSET('Sanitation Data'!$G$31,0,10*ROW('Sanitation Data'!G29)))</f>
        <v/>
      </c>
      <c r="DD35" s="290" t="str">
        <f ca="true">+IF(OFFSET('Sanitation Data'!$G$32,0,10*ROW('Sanitation Data'!G29))="","",OFFSET('Sanitation Data'!$G$32,0,10*ROW('Sanitation Data'!G29)))</f>
        <v/>
      </c>
      <c r="DE35" s="290" t="str">
        <f ca="true">+IF(OFFSET('Sanitation Data'!$H$28,0,10*ROW('Sanitation Data'!H29))="","",OFFSET('Sanitation Data'!$H$28,0,10*ROW('Sanitation Data'!H29)))</f>
        <v/>
      </c>
      <c r="DF35" s="290" t="str">
        <f ca="true">+IF(OFFSET('Sanitation Data'!$H$29,0,10*ROW('Sanitation Data'!H29))="","",OFFSET('Sanitation Data'!$H$29,0,10*ROW('Sanitation Data'!H29)))</f>
        <v/>
      </c>
      <c r="DG35" s="290" t="str">
        <f ca="true">+IF(OFFSET('Sanitation Data'!$H$30,0,10*ROW('Sanitation Data'!H29))="","",OFFSET('Sanitation Data'!$H$30,0,10*ROW('Sanitation Data'!H29)))</f>
        <v/>
      </c>
      <c r="DH35" s="290" t="str">
        <f ca="true">+IF(OFFSET('Sanitation Data'!$H$31,0,10*ROW('Sanitation Data'!H29))="","",OFFSET('Sanitation Data'!$H$31,0,10*ROW('Sanitation Data'!H29)))</f>
        <v/>
      </c>
      <c r="DI35" s="290" t="str">
        <f ca="true">+IF(OFFSET('Sanitation Data'!$H$32,0,10*ROW('Sanitation Data'!H29))="","",OFFSET('Sanitation Data'!$H$32,0,10*ROW('Sanitation Data'!H29)))</f>
        <v/>
      </c>
      <c r="DJ35" s="290" t="str">
        <f ca="true">+IF(OFFSET('Sanitation Data'!$I$28,0,10*ROW('Sanitation Data'!I29))="","",OFFSET('Sanitation Data'!$I$28,0,10*ROW('Sanitation Data'!I29)))</f>
        <v/>
      </c>
      <c r="DK35" s="290" t="str">
        <f ca="true">+IF(OFFSET('Sanitation Data'!$I$29,0,10*ROW('Sanitation Data'!I29))="","",OFFSET('Sanitation Data'!$I$29,0,10*ROW('Sanitation Data'!I29)))</f>
        <v/>
      </c>
      <c r="DL35" s="290" t="str">
        <f ca="true">+IF(OFFSET('Sanitation Data'!$I$30,0,10*ROW('Sanitation Data'!I29))="","",OFFSET('Sanitation Data'!$I$30,0,10*ROW('Sanitation Data'!I29)))</f>
        <v/>
      </c>
      <c r="DM35" s="290" t="str">
        <f ca="true">+IF(OFFSET('Sanitation Data'!$I$31,0,10*ROW('Sanitation Data'!I29))="","",OFFSET('Sanitation Data'!$I$31,0,10*ROW('Sanitation Data'!I29)))</f>
        <v/>
      </c>
      <c r="DN35" s="290" t="str">
        <f ca="true">+IF(OFFSET('Sanitation Data'!$I$32,0,10*ROW('Sanitation Data'!I29))="","",OFFSET('Sanitation Data'!$I$32,0,10*ROW('Sanitation Data'!I29)))</f>
        <v/>
      </c>
      <c r="DO35" s="290" t="str">
        <f ca="true">+IF(OFFSET('Hygiene Data'!$D$11,0,10*ROW('Hygiene Data'!D29))="","",OFFSET('Hygiene Data'!$D$11,0,10*ROW('Hygiene Data'!D29)))</f>
        <v/>
      </c>
      <c r="DP35" s="290" t="str">
        <f ca="true">+IF(OFFSET('Hygiene Data'!$D$12,0,10*ROW('Hygiene Data'!D29))="","",OFFSET('Hygiene Data'!$D$12,0,10*ROW('Hygiene Data'!D29)))</f>
        <v/>
      </c>
      <c r="DQ35" s="290" t="str">
        <f ca="true">+IF(OFFSET('Hygiene Data'!$D$13,0,10*ROW('Hygiene Data'!D29))="","",OFFSET('Hygiene Data'!$D$13,0,10*ROW('Hygiene Data'!D29)))</f>
        <v/>
      </c>
      <c r="DR35" s="290" t="str">
        <f ca="true">+IF(OFFSET('Hygiene Data'!$E$11,0,10*ROW('Hygiene Data'!E29))="","",OFFSET('Hygiene Data'!$E$11,0,10*ROW('Hygiene Data'!E29)))</f>
        <v/>
      </c>
      <c r="DS35" s="290" t="str">
        <f ca="true">+IF(OFFSET('Hygiene Data'!$E$12,0,10*ROW('Hygiene Data'!E29))="","",OFFSET('Hygiene Data'!$E$12,0,10*ROW('Hygiene Data'!E29)))</f>
        <v/>
      </c>
      <c r="DT35" s="290" t="str">
        <f ca="true">+IF(OFFSET('Hygiene Data'!$E$13,0,10*ROW('Hygiene Data'!E29))="","",OFFSET('Hygiene Data'!$E$13,0,10*ROW('Hygiene Data'!E29)))</f>
        <v/>
      </c>
      <c r="DU35" s="290" t="str">
        <f ca="true">+IF(OFFSET('Hygiene Data'!$F$11,0,10*ROW('Hygiene Data'!F29))="","",OFFSET('Hygiene Data'!$F$11,0,10*ROW('Hygiene Data'!F29)))</f>
        <v/>
      </c>
      <c r="DV35" s="290" t="str">
        <f ca="true">+IF(OFFSET('Hygiene Data'!$F$12,0,10*ROW('Hygiene Data'!F29))="","",OFFSET('Hygiene Data'!$F$12,0,10*ROW('Hygiene Data'!F29)))</f>
        <v/>
      </c>
      <c r="DW35" s="290" t="str">
        <f ca="true">+IF(OFFSET('Hygiene Data'!$F$13,0,10*ROW('Hygiene Data'!F29))="","",OFFSET('Hygiene Data'!$F$13,0,10*ROW('Hygiene Data'!F29)))</f>
        <v/>
      </c>
      <c r="DX35" s="290" t="str">
        <f ca="true">+IF(OFFSET('Hygiene Data'!$G$11,0,10*ROW('Hygiene Data'!G29))="","",OFFSET('Hygiene Data'!$G$11,0,10*ROW('Hygiene Data'!G29)))</f>
        <v/>
      </c>
      <c r="DY35" s="290" t="str">
        <f ca="true">+IF(OFFSET('Hygiene Data'!$G$12,0,10*ROW('Hygiene Data'!G29))="","",OFFSET('Hygiene Data'!$G$12,0,10*ROW('Hygiene Data'!G29)))</f>
        <v/>
      </c>
      <c r="DZ35" s="290" t="str">
        <f ca="true">+IF(OFFSET('Hygiene Data'!$G$13,0,10*ROW('Hygiene Data'!G29))="","",OFFSET('Hygiene Data'!$G$13,0,10*ROW('Hygiene Data'!G29)))</f>
        <v/>
      </c>
      <c r="EA35" s="290" t="str">
        <f ca="true">+IF(OFFSET('Hygiene Data'!$H$11,0,10*ROW('Hygiene Data'!H29))="","",OFFSET('Hygiene Data'!$H$11,0,10*ROW('Hygiene Data'!H29)))</f>
        <v/>
      </c>
      <c r="EB35" s="290" t="str">
        <f ca="true">+IF(OFFSET('Hygiene Data'!$H$12,0,10*ROW('Hygiene Data'!H29))="","",OFFSET('Hygiene Data'!$H$12,0,10*ROW('Hygiene Data'!H29)))</f>
        <v/>
      </c>
      <c r="EC35" s="290" t="str">
        <f ca="true">+IF(OFFSET('Hygiene Data'!$H$13,0,10*ROW('Hygiene Data'!H29))="","",OFFSET('Hygiene Data'!$H$13,0,10*ROW('Hygiene Data'!H29)))</f>
        <v/>
      </c>
      <c r="ED35" s="290" t="str">
        <f ca="true">+IF(OFFSET('Hygiene Data'!$I$11,0,10*ROW('Hygiene Data'!I29))="","",OFFSET('Hygiene Data'!$I$11,0,10*ROW('Hygiene Data'!I29)))</f>
        <v/>
      </c>
      <c r="EE35" s="290" t="str">
        <f ca="true">+IF(OFFSET('Hygiene Data'!$I$12,0,10*ROW('Hygiene Data'!I29))="","",OFFSET('Hygiene Data'!$I$12,0,10*ROW('Hygiene Data'!I29)))</f>
        <v/>
      </c>
      <c r="EF35" s="290"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46"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90"/>
      <c r="BS36" s="290" t="str">
        <f ca="true">+IF(OFFSET('Water Data'!$D$27,0,10*ROW('Water Data'!D30))="","",OFFSET('Water Data'!$D$27,0,10*ROW('Water Data'!D30)))</f>
        <v/>
      </c>
      <c r="BT36" s="290" t="str">
        <f ca="true">+IF(OFFSET('Water Data'!$D$28,0,10*ROW('Water Data'!D30))="","",OFFSET('Water Data'!$D$28,0,10*ROW('Water Data'!D30)))</f>
        <v/>
      </c>
      <c r="BU36" s="290" t="str">
        <f ca="true">+IF(OFFSET('Water Data'!$D$29,0,10*ROW('Water Data'!D30))="","",OFFSET('Water Data'!$D$29,0,10*ROW('Water Data'!D30)))</f>
        <v/>
      </c>
      <c r="BV36" s="290" t="str">
        <f ca="true">+IF(OFFSET('Water Data'!$E$27,0,10*ROW('Water Data'!E30))="","",OFFSET('Water Data'!$E$27,0,10*ROW('Water Data'!E30)))</f>
        <v/>
      </c>
      <c r="BW36" s="290" t="str">
        <f ca="true">+IF(OFFSET('Water Data'!$E$28,0,10*ROW('Water Data'!E30))="","",OFFSET('Water Data'!$E$28,0,10*ROW('Water Data'!E30)))</f>
        <v/>
      </c>
      <c r="BX36" s="290" t="str">
        <f ca="true">+IF(OFFSET('Water Data'!$E$29,0,10*ROW('Water Data'!E30))="","",OFFSET('Water Data'!$E$29,0,10*ROW('Water Data'!E30)))</f>
        <v/>
      </c>
      <c r="BY36" s="290" t="str">
        <f ca="true">+IF(OFFSET('Water Data'!$F$27,0,10*ROW('Water Data'!F30))="","",OFFSET('Water Data'!$F$27,0,10*ROW('Water Data'!F30)))</f>
        <v/>
      </c>
      <c r="BZ36" s="290" t="str">
        <f ca="true">+IF(OFFSET('Water Data'!$F$28,0,10*ROW('Water Data'!F30))="","",OFFSET('Water Data'!$F$28,0,10*ROW('Water Data'!F30)))</f>
        <v/>
      </c>
      <c r="CA36" s="290" t="str">
        <f ca="true">+IF(OFFSET('Water Data'!$F$29,0,10*ROW('Water Data'!F30))="","",OFFSET('Water Data'!$F$29,0,10*ROW('Water Data'!F30)))</f>
        <v/>
      </c>
      <c r="CB36" s="290" t="str">
        <f ca="true">+IF(OFFSET('Water Data'!$G$27,0,10*ROW('Water Data'!G30))="","",OFFSET('Water Data'!$G$27,0,10*ROW('Water Data'!G30)))</f>
        <v/>
      </c>
      <c r="CC36" s="290" t="str">
        <f ca="true">+IF(OFFSET('Water Data'!$G$28,0,10*ROW('Water Data'!G30))="","",OFFSET('Water Data'!$G$28,0,10*ROW('Water Data'!G30)))</f>
        <v/>
      </c>
      <c r="CD36" s="290" t="str">
        <f ca="true">+IF(OFFSET('Water Data'!$G$29,0,10*ROW('Water Data'!G30))="","",OFFSET('Water Data'!$G$29,0,10*ROW('Water Data'!G30)))</f>
        <v/>
      </c>
      <c r="CE36" s="290" t="str">
        <f ca="true">+IF(OFFSET('Water Data'!$H$27,0,10*ROW('Water Data'!H30))="","",OFFSET('Water Data'!$H$27,0,10*ROW('Water Data'!H30)))</f>
        <v/>
      </c>
      <c r="CF36" s="290" t="str">
        <f ca="true">+IF(OFFSET('Water Data'!$H$28,0,10*ROW('Water Data'!H30))="","",OFFSET('Water Data'!$H$28,0,10*ROW('Water Data'!H30)))</f>
        <v/>
      </c>
      <c r="CG36" s="290" t="str">
        <f ca="true">+IF(OFFSET('Water Data'!$H$29,0,10*ROW('Water Data'!H30))="","",OFFSET('Water Data'!$H$29,0,10*ROW('Water Data'!H30)))</f>
        <v/>
      </c>
      <c r="CH36" s="290" t="str">
        <f ca="true">+IF(OFFSET('Water Data'!$I$27,0,10*ROW('Water Data'!I30))="","",OFFSET('Water Data'!$I$27,0,10*ROW('Water Data'!I30)))</f>
        <v/>
      </c>
      <c r="CI36" s="290" t="str">
        <f ca="true">+IF(OFFSET('Water Data'!$I$28,0,10*ROW('Water Data'!I30))="","",OFFSET('Water Data'!$I$28,0,10*ROW('Water Data'!I30)))</f>
        <v/>
      </c>
      <c r="CJ36" s="290" t="str">
        <f ca="true">+IF(OFFSET('Water Data'!$I$29,0,10*ROW('Water Data'!I30))="","",OFFSET('Water Data'!$I$29,0,10*ROW('Water Data'!I30)))</f>
        <v/>
      </c>
      <c r="CK36" s="290" t="str">
        <f ca="true">+IF(OFFSET('Sanitation Data'!$D$28,0,10*ROW('Sanitation Data'!D30))="","",OFFSET('Sanitation Data'!$D$28,0,10*ROW('Sanitation Data'!D30)))</f>
        <v/>
      </c>
      <c r="CL36" s="290" t="str">
        <f ca="true">+IF(OFFSET('Sanitation Data'!$D$29,0,10*ROW('Sanitation Data'!D30))="","",OFFSET('Sanitation Data'!$D$29,0,10*ROW('Sanitation Data'!D30)))</f>
        <v/>
      </c>
      <c r="CM36" s="290" t="str">
        <f ca="true">+IF(OFFSET('Sanitation Data'!$D$30,0,10*ROW('Sanitation Data'!D30))="","",OFFSET('Sanitation Data'!$D$30,0,10*ROW('Sanitation Data'!D30)))</f>
        <v/>
      </c>
      <c r="CN36" s="290" t="str">
        <f ca="true">+IF(OFFSET('Sanitation Data'!$D$31,0,10*ROW('Sanitation Data'!D30))="","",OFFSET('Sanitation Data'!$D$31,0,10*ROW('Sanitation Data'!D30)))</f>
        <v/>
      </c>
      <c r="CO36" s="290" t="str">
        <f ca="true">+IF(OFFSET('Sanitation Data'!$D$32,0,10*ROW('Sanitation Data'!D30))="","",OFFSET('Sanitation Data'!$D$32,0,10*ROW('Sanitation Data'!D30)))</f>
        <v/>
      </c>
      <c r="CP36" s="290" t="str">
        <f ca="true">+IF(OFFSET('Sanitation Data'!$E$28,0,10*ROW('Sanitation Data'!E30))="","",OFFSET('Sanitation Data'!$E$28,0,10*ROW('Sanitation Data'!E30)))</f>
        <v/>
      </c>
      <c r="CQ36" s="290" t="str">
        <f ca="true">+IF(OFFSET('Sanitation Data'!$E$29,0,10*ROW('Sanitation Data'!E30))="","",OFFSET('Sanitation Data'!$E$29,0,10*ROW('Sanitation Data'!E30)))</f>
        <v/>
      </c>
      <c r="CR36" s="290" t="str">
        <f ca="true">+IF(OFFSET('Sanitation Data'!$E$30,0,10*ROW('Sanitation Data'!E30))="","",OFFSET('Sanitation Data'!$E$30,0,10*ROW('Sanitation Data'!E30)))</f>
        <v/>
      </c>
      <c r="CS36" s="290" t="str">
        <f ca="true">+IF(OFFSET('Sanitation Data'!$E$31,0,10*ROW('Sanitation Data'!E30))="","",OFFSET('Sanitation Data'!$E$31,0,10*ROW('Sanitation Data'!E30)))</f>
        <v/>
      </c>
      <c r="CT36" s="290" t="str">
        <f ca="true">+IF(OFFSET('Sanitation Data'!$E$32,0,10*ROW('Sanitation Data'!E30))="","",OFFSET('Sanitation Data'!$E$32,0,10*ROW('Sanitation Data'!E30)))</f>
        <v/>
      </c>
      <c r="CU36" s="290" t="str">
        <f ca="true">+IF(OFFSET('Sanitation Data'!$F$28,0,10*ROW('Sanitation Data'!F30))="","",OFFSET('Sanitation Data'!$F$28,0,10*ROW('Sanitation Data'!F30)))</f>
        <v/>
      </c>
      <c r="CV36" s="290" t="str">
        <f ca="true">+IF(OFFSET('Sanitation Data'!$F$29,0,10*ROW('Sanitation Data'!F30))="","",OFFSET('Sanitation Data'!$F$29,0,10*ROW('Sanitation Data'!F30)))</f>
        <v/>
      </c>
      <c r="CW36" s="290" t="str">
        <f ca="true">+IF(OFFSET('Sanitation Data'!$F$30,0,10*ROW('Sanitation Data'!F30))="","",OFFSET('Sanitation Data'!$F$30,0,10*ROW('Sanitation Data'!F30)))</f>
        <v/>
      </c>
      <c r="CX36" s="290" t="str">
        <f ca="true">+IF(OFFSET('Sanitation Data'!$F$31,0,10*ROW('Sanitation Data'!F30))="","",OFFSET('Sanitation Data'!$F$31,0,10*ROW('Sanitation Data'!F30)))</f>
        <v/>
      </c>
      <c r="CY36" s="290" t="str">
        <f ca="true">+IF(OFFSET('Sanitation Data'!$F$32,0,10*ROW('Sanitation Data'!F30))="","",OFFSET('Sanitation Data'!$F$32,0,10*ROW('Sanitation Data'!F30)))</f>
        <v/>
      </c>
      <c r="CZ36" s="290" t="str">
        <f ca="true">+IF(OFFSET('Sanitation Data'!$G$28,0,10*ROW('Sanitation Data'!G30))="","",OFFSET('Sanitation Data'!$G$28,0,10*ROW('Sanitation Data'!G30)))</f>
        <v/>
      </c>
      <c r="DA36" s="290" t="str">
        <f ca="true">+IF(OFFSET('Sanitation Data'!$G$29,0,10*ROW('Sanitation Data'!G30))="","",OFFSET('Sanitation Data'!$G$29,0,10*ROW('Sanitation Data'!G30)))</f>
        <v/>
      </c>
      <c r="DB36" s="290" t="str">
        <f ca="true">+IF(OFFSET('Sanitation Data'!$G$30,0,10*ROW('Sanitation Data'!G30))="","",OFFSET('Sanitation Data'!$G$30,0,10*ROW('Sanitation Data'!G30)))</f>
        <v/>
      </c>
      <c r="DC36" s="290" t="str">
        <f ca="true">+IF(OFFSET('Sanitation Data'!$G$31,0,10*ROW('Sanitation Data'!G30))="","",OFFSET('Sanitation Data'!$G$31,0,10*ROW('Sanitation Data'!G30)))</f>
        <v/>
      </c>
      <c r="DD36" s="290" t="str">
        <f ca="true">+IF(OFFSET('Sanitation Data'!$G$32,0,10*ROW('Sanitation Data'!G30))="","",OFFSET('Sanitation Data'!$G$32,0,10*ROW('Sanitation Data'!G30)))</f>
        <v/>
      </c>
      <c r="DE36" s="290" t="str">
        <f ca="true">+IF(OFFSET('Sanitation Data'!$H$28,0,10*ROW('Sanitation Data'!H30))="","",OFFSET('Sanitation Data'!$H$28,0,10*ROW('Sanitation Data'!H30)))</f>
        <v/>
      </c>
      <c r="DF36" s="290" t="str">
        <f ca="true">+IF(OFFSET('Sanitation Data'!$H$29,0,10*ROW('Sanitation Data'!H30))="","",OFFSET('Sanitation Data'!$H$29,0,10*ROW('Sanitation Data'!H30)))</f>
        <v/>
      </c>
      <c r="DG36" s="290" t="str">
        <f ca="true">+IF(OFFSET('Sanitation Data'!$H$30,0,10*ROW('Sanitation Data'!H30))="","",OFFSET('Sanitation Data'!$H$30,0,10*ROW('Sanitation Data'!H30)))</f>
        <v/>
      </c>
      <c r="DH36" s="290" t="str">
        <f ca="true">+IF(OFFSET('Sanitation Data'!$H$31,0,10*ROW('Sanitation Data'!H30))="","",OFFSET('Sanitation Data'!$H$31,0,10*ROW('Sanitation Data'!H30)))</f>
        <v/>
      </c>
      <c r="DI36" s="290" t="str">
        <f ca="true">+IF(OFFSET('Sanitation Data'!$H$32,0,10*ROW('Sanitation Data'!H30))="","",OFFSET('Sanitation Data'!$H$32,0,10*ROW('Sanitation Data'!H30)))</f>
        <v/>
      </c>
      <c r="DJ36" s="290" t="str">
        <f ca="true">+IF(OFFSET('Sanitation Data'!$I$28,0,10*ROW('Sanitation Data'!I30))="","",OFFSET('Sanitation Data'!$I$28,0,10*ROW('Sanitation Data'!I30)))</f>
        <v/>
      </c>
      <c r="DK36" s="290" t="str">
        <f ca="true">+IF(OFFSET('Sanitation Data'!$I$29,0,10*ROW('Sanitation Data'!I30))="","",OFFSET('Sanitation Data'!$I$29,0,10*ROW('Sanitation Data'!I30)))</f>
        <v/>
      </c>
      <c r="DL36" s="290" t="str">
        <f ca="true">+IF(OFFSET('Sanitation Data'!$I$30,0,10*ROW('Sanitation Data'!I30))="","",OFFSET('Sanitation Data'!$I$30,0,10*ROW('Sanitation Data'!I30)))</f>
        <v/>
      </c>
      <c r="DM36" s="290" t="str">
        <f ca="true">+IF(OFFSET('Sanitation Data'!$I$31,0,10*ROW('Sanitation Data'!I30))="","",OFFSET('Sanitation Data'!$I$31,0,10*ROW('Sanitation Data'!I30)))</f>
        <v/>
      </c>
      <c r="DN36" s="290" t="str">
        <f ca="true">+IF(OFFSET('Sanitation Data'!$I$32,0,10*ROW('Sanitation Data'!I30))="","",OFFSET('Sanitation Data'!$I$32,0,10*ROW('Sanitation Data'!I30)))</f>
        <v/>
      </c>
      <c r="DO36" s="290" t="str">
        <f ca="true">+IF(OFFSET('Hygiene Data'!$D$11,0,10*ROW('Hygiene Data'!D30))="","",OFFSET('Hygiene Data'!$D$11,0,10*ROW('Hygiene Data'!D30)))</f>
        <v/>
      </c>
      <c r="DP36" s="290" t="str">
        <f ca="true">+IF(OFFSET('Hygiene Data'!$D$12,0,10*ROW('Hygiene Data'!D30))="","",OFFSET('Hygiene Data'!$D$12,0,10*ROW('Hygiene Data'!D30)))</f>
        <v/>
      </c>
      <c r="DQ36" s="290" t="str">
        <f ca="true">+IF(OFFSET('Hygiene Data'!$D$13,0,10*ROW('Hygiene Data'!D30))="","",OFFSET('Hygiene Data'!$D$13,0,10*ROW('Hygiene Data'!D30)))</f>
        <v/>
      </c>
      <c r="DR36" s="290" t="str">
        <f ca="true">+IF(OFFSET('Hygiene Data'!$E$11,0,10*ROW('Hygiene Data'!E30))="","",OFFSET('Hygiene Data'!$E$11,0,10*ROW('Hygiene Data'!E30)))</f>
        <v/>
      </c>
      <c r="DS36" s="290" t="str">
        <f ca="true">+IF(OFFSET('Hygiene Data'!$E$12,0,10*ROW('Hygiene Data'!E30))="","",OFFSET('Hygiene Data'!$E$12,0,10*ROW('Hygiene Data'!E30)))</f>
        <v/>
      </c>
      <c r="DT36" s="290" t="str">
        <f ca="true">+IF(OFFSET('Hygiene Data'!$E$13,0,10*ROW('Hygiene Data'!E30))="","",OFFSET('Hygiene Data'!$E$13,0,10*ROW('Hygiene Data'!E30)))</f>
        <v/>
      </c>
      <c r="DU36" s="290" t="str">
        <f ca="true">+IF(OFFSET('Hygiene Data'!$F$11,0,10*ROW('Hygiene Data'!F30))="","",OFFSET('Hygiene Data'!$F$11,0,10*ROW('Hygiene Data'!F30)))</f>
        <v/>
      </c>
      <c r="DV36" s="290" t="str">
        <f ca="true">+IF(OFFSET('Hygiene Data'!$F$12,0,10*ROW('Hygiene Data'!F30))="","",OFFSET('Hygiene Data'!$F$12,0,10*ROW('Hygiene Data'!F30)))</f>
        <v/>
      </c>
      <c r="DW36" s="290" t="str">
        <f ca="true">+IF(OFFSET('Hygiene Data'!$F$13,0,10*ROW('Hygiene Data'!F30))="","",OFFSET('Hygiene Data'!$F$13,0,10*ROW('Hygiene Data'!F30)))</f>
        <v/>
      </c>
      <c r="DX36" s="290" t="str">
        <f ca="true">+IF(OFFSET('Hygiene Data'!$G$11,0,10*ROW('Hygiene Data'!G30))="","",OFFSET('Hygiene Data'!$G$11,0,10*ROW('Hygiene Data'!G30)))</f>
        <v/>
      </c>
      <c r="DY36" s="290" t="str">
        <f ca="true">+IF(OFFSET('Hygiene Data'!$G$12,0,10*ROW('Hygiene Data'!G30))="","",OFFSET('Hygiene Data'!$G$12,0,10*ROW('Hygiene Data'!G30)))</f>
        <v/>
      </c>
      <c r="DZ36" s="290" t="str">
        <f ca="true">+IF(OFFSET('Hygiene Data'!$G$13,0,10*ROW('Hygiene Data'!G30))="","",OFFSET('Hygiene Data'!$G$13,0,10*ROW('Hygiene Data'!G30)))</f>
        <v/>
      </c>
      <c r="EA36" s="290" t="str">
        <f ca="true">+IF(OFFSET('Hygiene Data'!$H$11,0,10*ROW('Hygiene Data'!H30))="","",OFFSET('Hygiene Data'!$H$11,0,10*ROW('Hygiene Data'!H30)))</f>
        <v/>
      </c>
      <c r="EB36" s="290" t="str">
        <f ca="true">+IF(OFFSET('Hygiene Data'!$H$12,0,10*ROW('Hygiene Data'!H30))="","",OFFSET('Hygiene Data'!$H$12,0,10*ROW('Hygiene Data'!H30)))</f>
        <v/>
      </c>
      <c r="EC36" s="290" t="str">
        <f ca="true">+IF(OFFSET('Hygiene Data'!$H$13,0,10*ROW('Hygiene Data'!H30))="","",OFFSET('Hygiene Data'!$H$13,0,10*ROW('Hygiene Data'!H30)))</f>
        <v/>
      </c>
      <c r="ED36" s="290" t="str">
        <f ca="true">+IF(OFFSET('Hygiene Data'!$I$11,0,10*ROW('Hygiene Data'!I30))="","",OFFSET('Hygiene Data'!$I$11,0,10*ROW('Hygiene Data'!I30)))</f>
        <v/>
      </c>
      <c r="EE36" s="290" t="str">
        <f ca="true">+IF(OFFSET('Hygiene Data'!$I$12,0,10*ROW('Hygiene Data'!I30))="","",OFFSET('Hygiene Data'!$I$12,0,10*ROW('Hygiene Data'!I30)))</f>
        <v/>
      </c>
      <c r="EF36" s="290"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46"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90"/>
      <c r="BS37" s="290" t="str">
        <f ca="true">+IF(OFFSET('Water Data'!$D$27,0,10*ROW('Water Data'!D31))="","",OFFSET('Water Data'!$D$27,0,10*ROW('Water Data'!D31)))</f>
        <v/>
      </c>
      <c r="BT37" s="290" t="str">
        <f ca="true">+IF(OFFSET('Water Data'!$D$28,0,10*ROW('Water Data'!D31))="","",OFFSET('Water Data'!$D$28,0,10*ROW('Water Data'!D31)))</f>
        <v/>
      </c>
      <c r="BU37" s="290" t="str">
        <f ca="true">+IF(OFFSET('Water Data'!$D$29,0,10*ROW('Water Data'!D31))="","",OFFSET('Water Data'!$D$29,0,10*ROW('Water Data'!D31)))</f>
        <v/>
      </c>
      <c r="BV37" s="290" t="str">
        <f ca="true">+IF(OFFSET('Water Data'!$E$27,0,10*ROW('Water Data'!E31))="","",OFFSET('Water Data'!$E$27,0,10*ROW('Water Data'!E31)))</f>
        <v/>
      </c>
      <c r="BW37" s="290" t="str">
        <f ca="true">+IF(OFFSET('Water Data'!$E$28,0,10*ROW('Water Data'!E31))="","",OFFSET('Water Data'!$E$28,0,10*ROW('Water Data'!E31)))</f>
        <v/>
      </c>
      <c r="BX37" s="290" t="str">
        <f ca="true">+IF(OFFSET('Water Data'!$E$29,0,10*ROW('Water Data'!E31))="","",OFFSET('Water Data'!$E$29,0,10*ROW('Water Data'!E31)))</f>
        <v/>
      </c>
      <c r="BY37" s="290" t="str">
        <f ca="true">+IF(OFFSET('Water Data'!$F$27,0,10*ROW('Water Data'!F31))="","",OFFSET('Water Data'!$F$27,0,10*ROW('Water Data'!F31)))</f>
        <v/>
      </c>
      <c r="BZ37" s="290" t="str">
        <f ca="true">+IF(OFFSET('Water Data'!$F$28,0,10*ROW('Water Data'!F31))="","",OFFSET('Water Data'!$F$28,0,10*ROW('Water Data'!F31)))</f>
        <v/>
      </c>
      <c r="CA37" s="290" t="str">
        <f ca="true">+IF(OFFSET('Water Data'!$F$29,0,10*ROW('Water Data'!F31))="","",OFFSET('Water Data'!$F$29,0,10*ROW('Water Data'!F31)))</f>
        <v/>
      </c>
      <c r="CB37" s="290" t="str">
        <f ca="true">+IF(OFFSET('Water Data'!$G$27,0,10*ROW('Water Data'!G31))="","",OFFSET('Water Data'!$G$27,0,10*ROW('Water Data'!G31)))</f>
        <v/>
      </c>
      <c r="CC37" s="290" t="str">
        <f ca="true">+IF(OFFSET('Water Data'!$G$28,0,10*ROW('Water Data'!G31))="","",OFFSET('Water Data'!$G$28,0,10*ROW('Water Data'!G31)))</f>
        <v/>
      </c>
      <c r="CD37" s="290" t="str">
        <f ca="true">+IF(OFFSET('Water Data'!$G$29,0,10*ROW('Water Data'!G31))="","",OFFSET('Water Data'!$G$29,0,10*ROW('Water Data'!G31)))</f>
        <v/>
      </c>
      <c r="CE37" s="290" t="str">
        <f ca="true">+IF(OFFSET('Water Data'!$H$27,0,10*ROW('Water Data'!H31))="","",OFFSET('Water Data'!$H$27,0,10*ROW('Water Data'!H31)))</f>
        <v/>
      </c>
      <c r="CF37" s="290" t="str">
        <f ca="true">+IF(OFFSET('Water Data'!$H$28,0,10*ROW('Water Data'!H31))="","",OFFSET('Water Data'!$H$28,0,10*ROW('Water Data'!H31)))</f>
        <v/>
      </c>
      <c r="CG37" s="290" t="str">
        <f ca="true">+IF(OFFSET('Water Data'!$H$29,0,10*ROW('Water Data'!H31))="","",OFFSET('Water Data'!$H$29,0,10*ROW('Water Data'!H31)))</f>
        <v/>
      </c>
      <c r="CH37" s="290" t="str">
        <f ca="true">+IF(OFFSET('Water Data'!$I$27,0,10*ROW('Water Data'!I31))="","",OFFSET('Water Data'!$I$27,0,10*ROW('Water Data'!I31)))</f>
        <v/>
      </c>
      <c r="CI37" s="290" t="str">
        <f ca="true">+IF(OFFSET('Water Data'!$I$28,0,10*ROW('Water Data'!I31))="","",OFFSET('Water Data'!$I$28,0,10*ROW('Water Data'!I31)))</f>
        <v/>
      </c>
      <c r="CJ37" s="290" t="str">
        <f ca="true">+IF(OFFSET('Water Data'!$I$29,0,10*ROW('Water Data'!I31))="","",OFFSET('Water Data'!$I$29,0,10*ROW('Water Data'!I31)))</f>
        <v/>
      </c>
      <c r="CK37" s="290" t="str">
        <f ca="true">+IF(OFFSET('Sanitation Data'!$D$28,0,10*ROW('Sanitation Data'!D31))="","",OFFSET('Sanitation Data'!$D$28,0,10*ROW('Sanitation Data'!D31)))</f>
        <v/>
      </c>
      <c r="CL37" s="290" t="str">
        <f ca="true">+IF(OFFSET('Sanitation Data'!$D$29,0,10*ROW('Sanitation Data'!D31))="","",OFFSET('Sanitation Data'!$D$29,0,10*ROW('Sanitation Data'!D31)))</f>
        <v/>
      </c>
      <c r="CM37" s="290" t="str">
        <f ca="true">+IF(OFFSET('Sanitation Data'!$D$30,0,10*ROW('Sanitation Data'!D31))="","",OFFSET('Sanitation Data'!$D$30,0,10*ROW('Sanitation Data'!D31)))</f>
        <v/>
      </c>
      <c r="CN37" s="290" t="str">
        <f ca="true">+IF(OFFSET('Sanitation Data'!$D$31,0,10*ROW('Sanitation Data'!D31))="","",OFFSET('Sanitation Data'!$D$31,0,10*ROW('Sanitation Data'!D31)))</f>
        <v/>
      </c>
      <c r="CO37" s="290" t="str">
        <f ca="true">+IF(OFFSET('Sanitation Data'!$D$32,0,10*ROW('Sanitation Data'!D31))="","",OFFSET('Sanitation Data'!$D$32,0,10*ROW('Sanitation Data'!D31)))</f>
        <v/>
      </c>
      <c r="CP37" s="290" t="str">
        <f ca="true">+IF(OFFSET('Sanitation Data'!$E$28,0,10*ROW('Sanitation Data'!E31))="","",OFFSET('Sanitation Data'!$E$28,0,10*ROW('Sanitation Data'!E31)))</f>
        <v/>
      </c>
      <c r="CQ37" s="290" t="str">
        <f ca="true">+IF(OFFSET('Sanitation Data'!$E$29,0,10*ROW('Sanitation Data'!E31))="","",OFFSET('Sanitation Data'!$E$29,0,10*ROW('Sanitation Data'!E31)))</f>
        <v/>
      </c>
      <c r="CR37" s="290" t="str">
        <f ca="true">+IF(OFFSET('Sanitation Data'!$E$30,0,10*ROW('Sanitation Data'!E31))="","",OFFSET('Sanitation Data'!$E$30,0,10*ROW('Sanitation Data'!E31)))</f>
        <v/>
      </c>
      <c r="CS37" s="290" t="str">
        <f ca="true">+IF(OFFSET('Sanitation Data'!$E$31,0,10*ROW('Sanitation Data'!E31))="","",OFFSET('Sanitation Data'!$E$31,0,10*ROW('Sanitation Data'!E31)))</f>
        <v/>
      </c>
      <c r="CT37" s="290" t="str">
        <f ca="true">+IF(OFFSET('Sanitation Data'!$E$32,0,10*ROW('Sanitation Data'!E31))="","",OFFSET('Sanitation Data'!$E$32,0,10*ROW('Sanitation Data'!E31)))</f>
        <v/>
      </c>
      <c r="CU37" s="290" t="str">
        <f ca="true">+IF(OFFSET('Sanitation Data'!$F$28,0,10*ROW('Sanitation Data'!F31))="","",OFFSET('Sanitation Data'!$F$28,0,10*ROW('Sanitation Data'!F31)))</f>
        <v/>
      </c>
      <c r="CV37" s="290" t="str">
        <f ca="true">+IF(OFFSET('Sanitation Data'!$F$29,0,10*ROW('Sanitation Data'!F31))="","",OFFSET('Sanitation Data'!$F$29,0,10*ROW('Sanitation Data'!F31)))</f>
        <v/>
      </c>
      <c r="CW37" s="290" t="str">
        <f ca="true">+IF(OFFSET('Sanitation Data'!$F$30,0,10*ROW('Sanitation Data'!F31))="","",OFFSET('Sanitation Data'!$F$30,0,10*ROW('Sanitation Data'!F31)))</f>
        <v/>
      </c>
      <c r="CX37" s="290" t="str">
        <f ca="true">+IF(OFFSET('Sanitation Data'!$F$31,0,10*ROW('Sanitation Data'!F31))="","",OFFSET('Sanitation Data'!$F$31,0,10*ROW('Sanitation Data'!F31)))</f>
        <v/>
      </c>
      <c r="CY37" s="290" t="str">
        <f ca="true">+IF(OFFSET('Sanitation Data'!$F$32,0,10*ROW('Sanitation Data'!F31))="","",OFFSET('Sanitation Data'!$F$32,0,10*ROW('Sanitation Data'!F31)))</f>
        <v/>
      </c>
      <c r="CZ37" s="290" t="str">
        <f ca="true">+IF(OFFSET('Sanitation Data'!$G$28,0,10*ROW('Sanitation Data'!G31))="","",OFFSET('Sanitation Data'!$G$28,0,10*ROW('Sanitation Data'!G31)))</f>
        <v/>
      </c>
      <c r="DA37" s="290" t="str">
        <f ca="true">+IF(OFFSET('Sanitation Data'!$G$29,0,10*ROW('Sanitation Data'!G31))="","",OFFSET('Sanitation Data'!$G$29,0,10*ROW('Sanitation Data'!G31)))</f>
        <v/>
      </c>
      <c r="DB37" s="290" t="str">
        <f ca="true">+IF(OFFSET('Sanitation Data'!$G$30,0,10*ROW('Sanitation Data'!G31))="","",OFFSET('Sanitation Data'!$G$30,0,10*ROW('Sanitation Data'!G31)))</f>
        <v/>
      </c>
      <c r="DC37" s="290" t="str">
        <f ca="true">+IF(OFFSET('Sanitation Data'!$G$31,0,10*ROW('Sanitation Data'!G31))="","",OFFSET('Sanitation Data'!$G$31,0,10*ROW('Sanitation Data'!G31)))</f>
        <v/>
      </c>
      <c r="DD37" s="290" t="str">
        <f ca="true">+IF(OFFSET('Sanitation Data'!$G$32,0,10*ROW('Sanitation Data'!G31))="","",OFFSET('Sanitation Data'!$G$32,0,10*ROW('Sanitation Data'!G31)))</f>
        <v/>
      </c>
      <c r="DE37" s="290" t="str">
        <f ca="true">+IF(OFFSET('Sanitation Data'!$H$28,0,10*ROW('Sanitation Data'!H31))="","",OFFSET('Sanitation Data'!$H$28,0,10*ROW('Sanitation Data'!H31)))</f>
        <v/>
      </c>
      <c r="DF37" s="290" t="str">
        <f ca="true">+IF(OFFSET('Sanitation Data'!$H$29,0,10*ROW('Sanitation Data'!H31))="","",OFFSET('Sanitation Data'!$H$29,0,10*ROW('Sanitation Data'!H31)))</f>
        <v/>
      </c>
      <c r="DG37" s="290" t="str">
        <f ca="true">+IF(OFFSET('Sanitation Data'!$H$30,0,10*ROW('Sanitation Data'!H31))="","",OFFSET('Sanitation Data'!$H$30,0,10*ROW('Sanitation Data'!H31)))</f>
        <v/>
      </c>
      <c r="DH37" s="290" t="str">
        <f ca="true">+IF(OFFSET('Sanitation Data'!$H$31,0,10*ROW('Sanitation Data'!H31))="","",OFFSET('Sanitation Data'!$H$31,0,10*ROW('Sanitation Data'!H31)))</f>
        <v/>
      </c>
      <c r="DI37" s="290" t="str">
        <f ca="true">+IF(OFFSET('Sanitation Data'!$H$32,0,10*ROW('Sanitation Data'!H31))="","",OFFSET('Sanitation Data'!$H$32,0,10*ROW('Sanitation Data'!H31)))</f>
        <v/>
      </c>
      <c r="DJ37" s="290" t="str">
        <f ca="true">+IF(OFFSET('Sanitation Data'!$I$28,0,10*ROW('Sanitation Data'!I31))="","",OFFSET('Sanitation Data'!$I$28,0,10*ROW('Sanitation Data'!I31)))</f>
        <v/>
      </c>
      <c r="DK37" s="290" t="str">
        <f ca="true">+IF(OFFSET('Sanitation Data'!$I$29,0,10*ROW('Sanitation Data'!I31))="","",OFFSET('Sanitation Data'!$I$29,0,10*ROW('Sanitation Data'!I31)))</f>
        <v/>
      </c>
      <c r="DL37" s="290" t="str">
        <f ca="true">+IF(OFFSET('Sanitation Data'!$I$30,0,10*ROW('Sanitation Data'!I31))="","",OFFSET('Sanitation Data'!$I$30,0,10*ROW('Sanitation Data'!I31)))</f>
        <v/>
      </c>
      <c r="DM37" s="290" t="str">
        <f ca="true">+IF(OFFSET('Sanitation Data'!$I$31,0,10*ROW('Sanitation Data'!I31))="","",OFFSET('Sanitation Data'!$I$31,0,10*ROW('Sanitation Data'!I31)))</f>
        <v/>
      </c>
      <c r="DN37" s="290" t="str">
        <f ca="true">+IF(OFFSET('Sanitation Data'!$I$32,0,10*ROW('Sanitation Data'!I31))="","",OFFSET('Sanitation Data'!$I$32,0,10*ROW('Sanitation Data'!I31)))</f>
        <v/>
      </c>
      <c r="DO37" s="290" t="str">
        <f ca="true">+IF(OFFSET('Hygiene Data'!$D$11,0,10*ROW('Hygiene Data'!D31))="","",OFFSET('Hygiene Data'!$D$11,0,10*ROW('Hygiene Data'!D31)))</f>
        <v/>
      </c>
      <c r="DP37" s="290" t="str">
        <f ca="true">+IF(OFFSET('Hygiene Data'!$D$12,0,10*ROW('Hygiene Data'!D31))="","",OFFSET('Hygiene Data'!$D$12,0,10*ROW('Hygiene Data'!D31)))</f>
        <v/>
      </c>
      <c r="DQ37" s="290" t="str">
        <f ca="true">+IF(OFFSET('Hygiene Data'!$D$13,0,10*ROW('Hygiene Data'!D31))="","",OFFSET('Hygiene Data'!$D$13,0,10*ROW('Hygiene Data'!D31)))</f>
        <v/>
      </c>
      <c r="DR37" s="290" t="str">
        <f ca="true">+IF(OFFSET('Hygiene Data'!$E$11,0,10*ROW('Hygiene Data'!E31))="","",OFFSET('Hygiene Data'!$E$11,0,10*ROW('Hygiene Data'!E31)))</f>
        <v/>
      </c>
      <c r="DS37" s="290" t="str">
        <f ca="true">+IF(OFFSET('Hygiene Data'!$E$12,0,10*ROW('Hygiene Data'!E31))="","",OFFSET('Hygiene Data'!$E$12,0,10*ROW('Hygiene Data'!E31)))</f>
        <v/>
      </c>
      <c r="DT37" s="290" t="str">
        <f ca="true">+IF(OFFSET('Hygiene Data'!$E$13,0,10*ROW('Hygiene Data'!E31))="","",OFFSET('Hygiene Data'!$E$13,0,10*ROW('Hygiene Data'!E31)))</f>
        <v/>
      </c>
      <c r="DU37" s="290" t="str">
        <f ca="true">+IF(OFFSET('Hygiene Data'!$F$11,0,10*ROW('Hygiene Data'!F31))="","",OFFSET('Hygiene Data'!$F$11,0,10*ROW('Hygiene Data'!F31)))</f>
        <v/>
      </c>
      <c r="DV37" s="290" t="str">
        <f ca="true">+IF(OFFSET('Hygiene Data'!$F$12,0,10*ROW('Hygiene Data'!F31))="","",OFFSET('Hygiene Data'!$F$12,0,10*ROW('Hygiene Data'!F31)))</f>
        <v/>
      </c>
      <c r="DW37" s="290" t="str">
        <f ca="true">+IF(OFFSET('Hygiene Data'!$F$13,0,10*ROW('Hygiene Data'!F31))="","",OFFSET('Hygiene Data'!$F$13,0,10*ROW('Hygiene Data'!F31)))</f>
        <v/>
      </c>
      <c r="DX37" s="290" t="str">
        <f ca="true">+IF(OFFSET('Hygiene Data'!$G$11,0,10*ROW('Hygiene Data'!G31))="","",OFFSET('Hygiene Data'!$G$11,0,10*ROW('Hygiene Data'!G31)))</f>
        <v/>
      </c>
      <c r="DY37" s="290" t="str">
        <f ca="true">+IF(OFFSET('Hygiene Data'!$G$12,0,10*ROW('Hygiene Data'!G31))="","",OFFSET('Hygiene Data'!$G$12,0,10*ROW('Hygiene Data'!G31)))</f>
        <v/>
      </c>
      <c r="DZ37" s="290" t="str">
        <f ca="true">+IF(OFFSET('Hygiene Data'!$G$13,0,10*ROW('Hygiene Data'!G31))="","",OFFSET('Hygiene Data'!$G$13,0,10*ROW('Hygiene Data'!G31)))</f>
        <v/>
      </c>
      <c r="EA37" s="290" t="str">
        <f ca="true">+IF(OFFSET('Hygiene Data'!$H$11,0,10*ROW('Hygiene Data'!H31))="","",OFFSET('Hygiene Data'!$H$11,0,10*ROW('Hygiene Data'!H31)))</f>
        <v/>
      </c>
      <c r="EB37" s="290" t="str">
        <f ca="true">+IF(OFFSET('Hygiene Data'!$H$12,0,10*ROW('Hygiene Data'!H31))="","",OFFSET('Hygiene Data'!$H$12,0,10*ROW('Hygiene Data'!H31)))</f>
        <v/>
      </c>
      <c r="EC37" s="290" t="str">
        <f ca="true">+IF(OFFSET('Hygiene Data'!$H$13,0,10*ROW('Hygiene Data'!H31))="","",OFFSET('Hygiene Data'!$H$13,0,10*ROW('Hygiene Data'!H31)))</f>
        <v/>
      </c>
      <c r="ED37" s="290" t="str">
        <f ca="true">+IF(OFFSET('Hygiene Data'!$I$11,0,10*ROW('Hygiene Data'!I31))="","",OFFSET('Hygiene Data'!$I$11,0,10*ROW('Hygiene Data'!I31)))</f>
        <v/>
      </c>
      <c r="EE37" s="290" t="str">
        <f ca="true">+IF(OFFSET('Hygiene Data'!$I$12,0,10*ROW('Hygiene Data'!I31))="","",OFFSET('Hygiene Data'!$I$12,0,10*ROW('Hygiene Data'!I31)))</f>
        <v/>
      </c>
      <c r="EF37" s="290"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46"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90"/>
      <c r="BS38" s="290" t="str">
        <f ca="true">+IF(OFFSET('Water Data'!$D$27,0,10*ROW('Water Data'!D32))="","",OFFSET('Water Data'!$D$27,0,10*ROW('Water Data'!D32)))</f>
        <v/>
      </c>
      <c r="BT38" s="290" t="str">
        <f ca="true">+IF(OFFSET('Water Data'!$D$28,0,10*ROW('Water Data'!D32))="","",OFFSET('Water Data'!$D$28,0,10*ROW('Water Data'!D32)))</f>
        <v/>
      </c>
      <c r="BU38" s="290" t="str">
        <f ca="true">+IF(OFFSET('Water Data'!$D$29,0,10*ROW('Water Data'!D32))="","",OFFSET('Water Data'!$D$29,0,10*ROW('Water Data'!D32)))</f>
        <v/>
      </c>
      <c r="BV38" s="290" t="str">
        <f ca="true">+IF(OFFSET('Water Data'!$E$27,0,10*ROW('Water Data'!E32))="","",OFFSET('Water Data'!$E$27,0,10*ROW('Water Data'!E32)))</f>
        <v/>
      </c>
      <c r="BW38" s="290" t="str">
        <f ca="true">+IF(OFFSET('Water Data'!$E$28,0,10*ROW('Water Data'!E32))="","",OFFSET('Water Data'!$E$28,0,10*ROW('Water Data'!E32)))</f>
        <v/>
      </c>
      <c r="BX38" s="290" t="str">
        <f ca="true">+IF(OFFSET('Water Data'!$E$29,0,10*ROW('Water Data'!E32))="","",OFFSET('Water Data'!$E$29,0,10*ROW('Water Data'!E32)))</f>
        <v/>
      </c>
      <c r="BY38" s="290" t="str">
        <f ca="true">+IF(OFFSET('Water Data'!$F$27,0,10*ROW('Water Data'!F32))="","",OFFSET('Water Data'!$F$27,0,10*ROW('Water Data'!F32)))</f>
        <v/>
      </c>
      <c r="BZ38" s="290" t="str">
        <f ca="true">+IF(OFFSET('Water Data'!$F$28,0,10*ROW('Water Data'!F32))="","",OFFSET('Water Data'!$F$28,0,10*ROW('Water Data'!F32)))</f>
        <v/>
      </c>
      <c r="CA38" s="290" t="str">
        <f ca="true">+IF(OFFSET('Water Data'!$F$29,0,10*ROW('Water Data'!F32))="","",OFFSET('Water Data'!$F$29,0,10*ROW('Water Data'!F32)))</f>
        <v/>
      </c>
      <c r="CB38" s="290" t="str">
        <f ca="true">+IF(OFFSET('Water Data'!$G$27,0,10*ROW('Water Data'!G32))="","",OFFSET('Water Data'!$G$27,0,10*ROW('Water Data'!G32)))</f>
        <v/>
      </c>
      <c r="CC38" s="290" t="str">
        <f ca="true">+IF(OFFSET('Water Data'!$G$28,0,10*ROW('Water Data'!G32))="","",OFFSET('Water Data'!$G$28,0,10*ROW('Water Data'!G32)))</f>
        <v/>
      </c>
      <c r="CD38" s="290" t="str">
        <f ca="true">+IF(OFFSET('Water Data'!$G$29,0,10*ROW('Water Data'!G32))="","",OFFSET('Water Data'!$G$29,0,10*ROW('Water Data'!G32)))</f>
        <v/>
      </c>
      <c r="CE38" s="290" t="str">
        <f ca="true">+IF(OFFSET('Water Data'!$H$27,0,10*ROW('Water Data'!H32))="","",OFFSET('Water Data'!$H$27,0,10*ROW('Water Data'!H32)))</f>
        <v/>
      </c>
      <c r="CF38" s="290" t="str">
        <f ca="true">+IF(OFFSET('Water Data'!$H$28,0,10*ROW('Water Data'!H32))="","",OFFSET('Water Data'!$H$28,0,10*ROW('Water Data'!H32)))</f>
        <v/>
      </c>
      <c r="CG38" s="290" t="str">
        <f ca="true">+IF(OFFSET('Water Data'!$H$29,0,10*ROW('Water Data'!H32))="","",OFFSET('Water Data'!$H$29,0,10*ROW('Water Data'!H32)))</f>
        <v/>
      </c>
      <c r="CH38" s="290" t="str">
        <f ca="true">+IF(OFFSET('Water Data'!$I$27,0,10*ROW('Water Data'!I32))="","",OFFSET('Water Data'!$I$27,0,10*ROW('Water Data'!I32)))</f>
        <v/>
      </c>
      <c r="CI38" s="290" t="str">
        <f ca="true">+IF(OFFSET('Water Data'!$I$28,0,10*ROW('Water Data'!I32))="","",OFFSET('Water Data'!$I$28,0,10*ROW('Water Data'!I32)))</f>
        <v/>
      </c>
      <c r="CJ38" s="290" t="str">
        <f ca="true">+IF(OFFSET('Water Data'!$I$29,0,10*ROW('Water Data'!I32))="","",OFFSET('Water Data'!$I$29,0,10*ROW('Water Data'!I32)))</f>
        <v/>
      </c>
      <c r="CK38" s="290" t="str">
        <f ca="true">+IF(OFFSET('Sanitation Data'!$D$28,0,10*ROW('Sanitation Data'!D32))="","",OFFSET('Sanitation Data'!$D$28,0,10*ROW('Sanitation Data'!D32)))</f>
        <v/>
      </c>
      <c r="CL38" s="290" t="str">
        <f ca="true">+IF(OFFSET('Sanitation Data'!$D$29,0,10*ROW('Sanitation Data'!D32))="","",OFFSET('Sanitation Data'!$D$29,0,10*ROW('Sanitation Data'!D32)))</f>
        <v/>
      </c>
      <c r="CM38" s="290" t="str">
        <f ca="true">+IF(OFFSET('Sanitation Data'!$D$30,0,10*ROW('Sanitation Data'!D32))="","",OFFSET('Sanitation Data'!$D$30,0,10*ROW('Sanitation Data'!D32)))</f>
        <v/>
      </c>
      <c r="CN38" s="290" t="str">
        <f ca="true">+IF(OFFSET('Sanitation Data'!$D$31,0,10*ROW('Sanitation Data'!D32))="","",OFFSET('Sanitation Data'!$D$31,0,10*ROW('Sanitation Data'!D32)))</f>
        <v/>
      </c>
      <c r="CO38" s="290" t="str">
        <f ca="true">+IF(OFFSET('Sanitation Data'!$D$32,0,10*ROW('Sanitation Data'!D32))="","",OFFSET('Sanitation Data'!$D$32,0,10*ROW('Sanitation Data'!D32)))</f>
        <v/>
      </c>
      <c r="CP38" s="290" t="str">
        <f ca="true">+IF(OFFSET('Sanitation Data'!$E$28,0,10*ROW('Sanitation Data'!E32))="","",OFFSET('Sanitation Data'!$E$28,0,10*ROW('Sanitation Data'!E32)))</f>
        <v/>
      </c>
      <c r="CQ38" s="290" t="str">
        <f ca="true">+IF(OFFSET('Sanitation Data'!$E$29,0,10*ROW('Sanitation Data'!E32))="","",OFFSET('Sanitation Data'!$E$29,0,10*ROW('Sanitation Data'!E32)))</f>
        <v/>
      </c>
      <c r="CR38" s="290" t="str">
        <f ca="true">+IF(OFFSET('Sanitation Data'!$E$30,0,10*ROW('Sanitation Data'!E32))="","",OFFSET('Sanitation Data'!$E$30,0,10*ROW('Sanitation Data'!E32)))</f>
        <v/>
      </c>
      <c r="CS38" s="290" t="str">
        <f ca="true">+IF(OFFSET('Sanitation Data'!$E$31,0,10*ROW('Sanitation Data'!E32))="","",OFFSET('Sanitation Data'!$E$31,0,10*ROW('Sanitation Data'!E32)))</f>
        <v/>
      </c>
      <c r="CT38" s="290" t="str">
        <f ca="true">+IF(OFFSET('Sanitation Data'!$E$32,0,10*ROW('Sanitation Data'!E32))="","",OFFSET('Sanitation Data'!$E$32,0,10*ROW('Sanitation Data'!E32)))</f>
        <v/>
      </c>
      <c r="CU38" s="290" t="str">
        <f ca="true">+IF(OFFSET('Sanitation Data'!$F$28,0,10*ROW('Sanitation Data'!F32))="","",OFFSET('Sanitation Data'!$F$28,0,10*ROW('Sanitation Data'!F32)))</f>
        <v/>
      </c>
      <c r="CV38" s="290" t="str">
        <f ca="true">+IF(OFFSET('Sanitation Data'!$F$29,0,10*ROW('Sanitation Data'!F32))="","",OFFSET('Sanitation Data'!$F$29,0,10*ROW('Sanitation Data'!F32)))</f>
        <v/>
      </c>
      <c r="CW38" s="290" t="str">
        <f ca="true">+IF(OFFSET('Sanitation Data'!$F$30,0,10*ROW('Sanitation Data'!F32))="","",OFFSET('Sanitation Data'!$F$30,0,10*ROW('Sanitation Data'!F32)))</f>
        <v/>
      </c>
      <c r="CX38" s="290" t="str">
        <f ca="true">+IF(OFFSET('Sanitation Data'!$F$31,0,10*ROW('Sanitation Data'!F32))="","",OFFSET('Sanitation Data'!$F$31,0,10*ROW('Sanitation Data'!F32)))</f>
        <v/>
      </c>
      <c r="CY38" s="290" t="str">
        <f ca="true">+IF(OFFSET('Sanitation Data'!$F$32,0,10*ROW('Sanitation Data'!F32))="","",OFFSET('Sanitation Data'!$F$32,0,10*ROW('Sanitation Data'!F32)))</f>
        <v/>
      </c>
      <c r="CZ38" s="290" t="str">
        <f ca="true">+IF(OFFSET('Sanitation Data'!$G$28,0,10*ROW('Sanitation Data'!G32))="","",OFFSET('Sanitation Data'!$G$28,0,10*ROW('Sanitation Data'!G32)))</f>
        <v/>
      </c>
      <c r="DA38" s="290" t="str">
        <f ca="true">+IF(OFFSET('Sanitation Data'!$G$29,0,10*ROW('Sanitation Data'!G32))="","",OFFSET('Sanitation Data'!$G$29,0,10*ROW('Sanitation Data'!G32)))</f>
        <v/>
      </c>
      <c r="DB38" s="290" t="str">
        <f ca="true">+IF(OFFSET('Sanitation Data'!$G$30,0,10*ROW('Sanitation Data'!G32))="","",OFFSET('Sanitation Data'!$G$30,0,10*ROW('Sanitation Data'!G32)))</f>
        <v/>
      </c>
      <c r="DC38" s="290" t="str">
        <f ca="true">+IF(OFFSET('Sanitation Data'!$G$31,0,10*ROW('Sanitation Data'!G32))="","",OFFSET('Sanitation Data'!$G$31,0,10*ROW('Sanitation Data'!G32)))</f>
        <v/>
      </c>
      <c r="DD38" s="290" t="str">
        <f ca="true">+IF(OFFSET('Sanitation Data'!$G$32,0,10*ROW('Sanitation Data'!G32))="","",OFFSET('Sanitation Data'!$G$32,0,10*ROW('Sanitation Data'!G32)))</f>
        <v/>
      </c>
      <c r="DE38" s="290" t="str">
        <f ca="true">+IF(OFFSET('Sanitation Data'!$H$28,0,10*ROW('Sanitation Data'!H32))="","",OFFSET('Sanitation Data'!$H$28,0,10*ROW('Sanitation Data'!H32)))</f>
        <v/>
      </c>
      <c r="DF38" s="290" t="str">
        <f ca="true">+IF(OFFSET('Sanitation Data'!$H$29,0,10*ROW('Sanitation Data'!H32))="","",OFFSET('Sanitation Data'!$H$29,0,10*ROW('Sanitation Data'!H32)))</f>
        <v/>
      </c>
      <c r="DG38" s="290" t="str">
        <f ca="true">+IF(OFFSET('Sanitation Data'!$H$30,0,10*ROW('Sanitation Data'!H32))="","",OFFSET('Sanitation Data'!$H$30,0,10*ROW('Sanitation Data'!H32)))</f>
        <v/>
      </c>
      <c r="DH38" s="290" t="str">
        <f ca="true">+IF(OFFSET('Sanitation Data'!$H$31,0,10*ROW('Sanitation Data'!H32))="","",OFFSET('Sanitation Data'!$H$31,0,10*ROW('Sanitation Data'!H32)))</f>
        <v/>
      </c>
      <c r="DI38" s="290" t="str">
        <f ca="true">+IF(OFFSET('Sanitation Data'!$H$32,0,10*ROW('Sanitation Data'!H32))="","",OFFSET('Sanitation Data'!$H$32,0,10*ROW('Sanitation Data'!H32)))</f>
        <v/>
      </c>
      <c r="DJ38" s="290" t="str">
        <f ca="true">+IF(OFFSET('Sanitation Data'!$I$28,0,10*ROW('Sanitation Data'!I32))="","",OFFSET('Sanitation Data'!$I$28,0,10*ROW('Sanitation Data'!I32)))</f>
        <v/>
      </c>
      <c r="DK38" s="290" t="str">
        <f ca="true">+IF(OFFSET('Sanitation Data'!$I$29,0,10*ROW('Sanitation Data'!I32))="","",OFFSET('Sanitation Data'!$I$29,0,10*ROW('Sanitation Data'!I32)))</f>
        <v/>
      </c>
      <c r="DL38" s="290" t="str">
        <f ca="true">+IF(OFFSET('Sanitation Data'!$I$30,0,10*ROW('Sanitation Data'!I32))="","",OFFSET('Sanitation Data'!$I$30,0,10*ROW('Sanitation Data'!I32)))</f>
        <v/>
      </c>
      <c r="DM38" s="290" t="str">
        <f ca="true">+IF(OFFSET('Sanitation Data'!$I$31,0,10*ROW('Sanitation Data'!I32))="","",OFFSET('Sanitation Data'!$I$31,0,10*ROW('Sanitation Data'!I32)))</f>
        <v/>
      </c>
      <c r="DN38" s="290" t="str">
        <f ca="true">+IF(OFFSET('Sanitation Data'!$I$32,0,10*ROW('Sanitation Data'!I32))="","",OFFSET('Sanitation Data'!$I$32,0,10*ROW('Sanitation Data'!I32)))</f>
        <v/>
      </c>
      <c r="DO38" s="290" t="str">
        <f ca="true">+IF(OFFSET('Hygiene Data'!$D$11,0,10*ROW('Hygiene Data'!D32))="","",OFFSET('Hygiene Data'!$D$11,0,10*ROW('Hygiene Data'!D32)))</f>
        <v/>
      </c>
      <c r="DP38" s="290" t="str">
        <f ca="true">+IF(OFFSET('Hygiene Data'!$D$12,0,10*ROW('Hygiene Data'!D32))="","",OFFSET('Hygiene Data'!$D$12,0,10*ROW('Hygiene Data'!D32)))</f>
        <v/>
      </c>
      <c r="DQ38" s="290" t="str">
        <f ca="true">+IF(OFFSET('Hygiene Data'!$D$13,0,10*ROW('Hygiene Data'!D32))="","",OFFSET('Hygiene Data'!$D$13,0,10*ROW('Hygiene Data'!D32)))</f>
        <v/>
      </c>
      <c r="DR38" s="290" t="str">
        <f ca="true">+IF(OFFSET('Hygiene Data'!$E$11,0,10*ROW('Hygiene Data'!E32))="","",OFFSET('Hygiene Data'!$E$11,0,10*ROW('Hygiene Data'!E32)))</f>
        <v/>
      </c>
      <c r="DS38" s="290" t="str">
        <f ca="true">+IF(OFFSET('Hygiene Data'!$E$12,0,10*ROW('Hygiene Data'!E32))="","",OFFSET('Hygiene Data'!$E$12,0,10*ROW('Hygiene Data'!E32)))</f>
        <v/>
      </c>
      <c r="DT38" s="290" t="str">
        <f ca="true">+IF(OFFSET('Hygiene Data'!$E$13,0,10*ROW('Hygiene Data'!E32))="","",OFFSET('Hygiene Data'!$E$13,0,10*ROW('Hygiene Data'!E32)))</f>
        <v/>
      </c>
      <c r="DU38" s="290" t="str">
        <f ca="true">+IF(OFFSET('Hygiene Data'!$F$11,0,10*ROW('Hygiene Data'!F32))="","",OFFSET('Hygiene Data'!$F$11,0,10*ROW('Hygiene Data'!F32)))</f>
        <v/>
      </c>
      <c r="DV38" s="290" t="str">
        <f ca="true">+IF(OFFSET('Hygiene Data'!$F$12,0,10*ROW('Hygiene Data'!F32))="","",OFFSET('Hygiene Data'!$F$12,0,10*ROW('Hygiene Data'!F32)))</f>
        <v/>
      </c>
      <c r="DW38" s="290" t="str">
        <f ca="true">+IF(OFFSET('Hygiene Data'!$F$13,0,10*ROW('Hygiene Data'!F32))="","",OFFSET('Hygiene Data'!$F$13,0,10*ROW('Hygiene Data'!F32)))</f>
        <v/>
      </c>
      <c r="DX38" s="290" t="str">
        <f ca="true">+IF(OFFSET('Hygiene Data'!$G$11,0,10*ROW('Hygiene Data'!G32))="","",OFFSET('Hygiene Data'!$G$11,0,10*ROW('Hygiene Data'!G32)))</f>
        <v/>
      </c>
      <c r="DY38" s="290" t="str">
        <f ca="true">+IF(OFFSET('Hygiene Data'!$G$12,0,10*ROW('Hygiene Data'!G32))="","",OFFSET('Hygiene Data'!$G$12,0,10*ROW('Hygiene Data'!G32)))</f>
        <v/>
      </c>
      <c r="DZ38" s="290" t="str">
        <f ca="true">+IF(OFFSET('Hygiene Data'!$G$13,0,10*ROW('Hygiene Data'!G32))="","",OFFSET('Hygiene Data'!$G$13,0,10*ROW('Hygiene Data'!G32)))</f>
        <v/>
      </c>
      <c r="EA38" s="290" t="str">
        <f ca="true">+IF(OFFSET('Hygiene Data'!$H$11,0,10*ROW('Hygiene Data'!H32))="","",OFFSET('Hygiene Data'!$H$11,0,10*ROW('Hygiene Data'!H32)))</f>
        <v/>
      </c>
      <c r="EB38" s="290" t="str">
        <f ca="true">+IF(OFFSET('Hygiene Data'!$H$12,0,10*ROW('Hygiene Data'!H32))="","",OFFSET('Hygiene Data'!$H$12,0,10*ROW('Hygiene Data'!H32)))</f>
        <v/>
      </c>
      <c r="EC38" s="290" t="str">
        <f ca="true">+IF(OFFSET('Hygiene Data'!$H$13,0,10*ROW('Hygiene Data'!H32))="","",OFFSET('Hygiene Data'!$H$13,0,10*ROW('Hygiene Data'!H32)))</f>
        <v/>
      </c>
      <c r="ED38" s="290" t="str">
        <f ca="true">+IF(OFFSET('Hygiene Data'!$I$11,0,10*ROW('Hygiene Data'!I32))="","",OFFSET('Hygiene Data'!$I$11,0,10*ROW('Hygiene Data'!I32)))</f>
        <v/>
      </c>
      <c r="EE38" s="290" t="str">
        <f ca="true">+IF(OFFSET('Hygiene Data'!$I$12,0,10*ROW('Hygiene Data'!I32))="","",OFFSET('Hygiene Data'!$I$12,0,10*ROW('Hygiene Data'!I32)))</f>
        <v/>
      </c>
      <c r="EF38" s="290"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46"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90"/>
      <c r="BS39" s="290" t="str">
        <f ca="true">+IF(OFFSET('Water Data'!$D$27,0,10*ROW('Water Data'!D33))="","",OFFSET('Water Data'!$D$27,0,10*ROW('Water Data'!D33)))</f>
        <v/>
      </c>
      <c r="BT39" s="290" t="str">
        <f ca="true">+IF(OFFSET('Water Data'!$D$28,0,10*ROW('Water Data'!D33))="","",OFFSET('Water Data'!$D$28,0,10*ROW('Water Data'!D33)))</f>
        <v/>
      </c>
      <c r="BU39" s="290" t="str">
        <f ca="true">+IF(OFFSET('Water Data'!$D$29,0,10*ROW('Water Data'!D33))="","",OFFSET('Water Data'!$D$29,0,10*ROW('Water Data'!D33)))</f>
        <v/>
      </c>
      <c r="BV39" s="290" t="str">
        <f ca="true">+IF(OFFSET('Water Data'!$E$27,0,10*ROW('Water Data'!E33))="","",OFFSET('Water Data'!$E$27,0,10*ROW('Water Data'!E33)))</f>
        <v/>
      </c>
      <c r="BW39" s="290" t="str">
        <f ca="true">+IF(OFFSET('Water Data'!$E$28,0,10*ROW('Water Data'!E33))="","",OFFSET('Water Data'!$E$28,0,10*ROW('Water Data'!E33)))</f>
        <v/>
      </c>
      <c r="BX39" s="290" t="str">
        <f ca="true">+IF(OFFSET('Water Data'!$E$29,0,10*ROW('Water Data'!E33))="","",OFFSET('Water Data'!$E$29,0,10*ROW('Water Data'!E33)))</f>
        <v/>
      </c>
      <c r="BY39" s="290" t="str">
        <f ca="true">+IF(OFFSET('Water Data'!$F$27,0,10*ROW('Water Data'!F33))="","",OFFSET('Water Data'!$F$27,0,10*ROW('Water Data'!F33)))</f>
        <v/>
      </c>
      <c r="BZ39" s="290" t="str">
        <f ca="true">+IF(OFFSET('Water Data'!$F$28,0,10*ROW('Water Data'!F33))="","",OFFSET('Water Data'!$F$28,0,10*ROW('Water Data'!F33)))</f>
        <v/>
      </c>
      <c r="CA39" s="290" t="str">
        <f ca="true">+IF(OFFSET('Water Data'!$F$29,0,10*ROW('Water Data'!F33))="","",OFFSET('Water Data'!$F$29,0,10*ROW('Water Data'!F33)))</f>
        <v/>
      </c>
      <c r="CB39" s="290" t="str">
        <f ca="true">+IF(OFFSET('Water Data'!$G$27,0,10*ROW('Water Data'!G33))="","",OFFSET('Water Data'!$G$27,0,10*ROW('Water Data'!G33)))</f>
        <v/>
      </c>
      <c r="CC39" s="290" t="str">
        <f ca="true">+IF(OFFSET('Water Data'!$G$28,0,10*ROW('Water Data'!G33))="","",OFFSET('Water Data'!$G$28,0,10*ROW('Water Data'!G33)))</f>
        <v/>
      </c>
      <c r="CD39" s="290" t="str">
        <f ca="true">+IF(OFFSET('Water Data'!$G$29,0,10*ROW('Water Data'!G33))="","",OFFSET('Water Data'!$G$29,0,10*ROW('Water Data'!G33)))</f>
        <v/>
      </c>
      <c r="CE39" s="290" t="str">
        <f ca="true">+IF(OFFSET('Water Data'!$H$27,0,10*ROW('Water Data'!H33))="","",OFFSET('Water Data'!$H$27,0,10*ROW('Water Data'!H33)))</f>
        <v/>
      </c>
      <c r="CF39" s="290" t="str">
        <f ca="true">+IF(OFFSET('Water Data'!$H$28,0,10*ROW('Water Data'!H33))="","",OFFSET('Water Data'!$H$28,0,10*ROW('Water Data'!H33)))</f>
        <v/>
      </c>
      <c r="CG39" s="290" t="str">
        <f ca="true">+IF(OFFSET('Water Data'!$H$29,0,10*ROW('Water Data'!H33))="","",OFFSET('Water Data'!$H$29,0,10*ROW('Water Data'!H33)))</f>
        <v/>
      </c>
      <c r="CH39" s="290" t="str">
        <f ca="true">+IF(OFFSET('Water Data'!$I$27,0,10*ROW('Water Data'!I33))="","",OFFSET('Water Data'!$I$27,0,10*ROW('Water Data'!I33)))</f>
        <v/>
      </c>
      <c r="CI39" s="290" t="str">
        <f ca="true">+IF(OFFSET('Water Data'!$I$28,0,10*ROW('Water Data'!I33))="","",OFFSET('Water Data'!$I$28,0,10*ROW('Water Data'!I33)))</f>
        <v/>
      </c>
      <c r="CJ39" s="290" t="str">
        <f ca="true">+IF(OFFSET('Water Data'!$I$29,0,10*ROW('Water Data'!I33))="","",OFFSET('Water Data'!$I$29,0,10*ROW('Water Data'!I33)))</f>
        <v/>
      </c>
      <c r="CK39" s="290" t="str">
        <f ca="true">+IF(OFFSET('Sanitation Data'!$D$28,0,10*ROW('Sanitation Data'!D33))="","",OFFSET('Sanitation Data'!$D$28,0,10*ROW('Sanitation Data'!D33)))</f>
        <v/>
      </c>
      <c r="CL39" s="290" t="str">
        <f ca="true">+IF(OFFSET('Sanitation Data'!$D$29,0,10*ROW('Sanitation Data'!D33))="","",OFFSET('Sanitation Data'!$D$29,0,10*ROW('Sanitation Data'!D33)))</f>
        <v/>
      </c>
      <c r="CM39" s="290" t="str">
        <f ca="true">+IF(OFFSET('Sanitation Data'!$D$30,0,10*ROW('Sanitation Data'!D33))="","",OFFSET('Sanitation Data'!$D$30,0,10*ROW('Sanitation Data'!D33)))</f>
        <v/>
      </c>
      <c r="CN39" s="290" t="str">
        <f ca="true">+IF(OFFSET('Sanitation Data'!$D$31,0,10*ROW('Sanitation Data'!D33))="","",OFFSET('Sanitation Data'!$D$31,0,10*ROW('Sanitation Data'!D33)))</f>
        <v/>
      </c>
      <c r="CO39" s="290" t="str">
        <f ca="true">+IF(OFFSET('Sanitation Data'!$D$32,0,10*ROW('Sanitation Data'!D33))="","",OFFSET('Sanitation Data'!$D$32,0,10*ROW('Sanitation Data'!D33)))</f>
        <v/>
      </c>
      <c r="CP39" s="290" t="str">
        <f ca="true">+IF(OFFSET('Sanitation Data'!$E$28,0,10*ROW('Sanitation Data'!E33))="","",OFFSET('Sanitation Data'!$E$28,0,10*ROW('Sanitation Data'!E33)))</f>
        <v/>
      </c>
      <c r="CQ39" s="290" t="str">
        <f ca="true">+IF(OFFSET('Sanitation Data'!$E$29,0,10*ROW('Sanitation Data'!E33))="","",OFFSET('Sanitation Data'!$E$29,0,10*ROW('Sanitation Data'!E33)))</f>
        <v/>
      </c>
      <c r="CR39" s="290" t="str">
        <f ca="true">+IF(OFFSET('Sanitation Data'!$E$30,0,10*ROW('Sanitation Data'!E33))="","",OFFSET('Sanitation Data'!$E$30,0,10*ROW('Sanitation Data'!E33)))</f>
        <v/>
      </c>
      <c r="CS39" s="290" t="str">
        <f ca="true">+IF(OFFSET('Sanitation Data'!$E$31,0,10*ROW('Sanitation Data'!E33))="","",OFFSET('Sanitation Data'!$E$31,0,10*ROW('Sanitation Data'!E33)))</f>
        <v/>
      </c>
      <c r="CT39" s="290" t="str">
        <f ca="true">+IF(OFFSET('Sanitation Data'!$E$32,0,10*ROW('Sanitation Data'!E33))="","",OFFSET('Sanitation Data'!$E$32,0,10*ROW('Sanitation Data'!E33)))</f>
        <v/>
      </c>
      <c r="CU39" s="290" t="str">
        <f ca="true">+IF(OFFSET('Sanitation Data'!$F$28,0,10*ROW('Sanitation Data'!F33))="","",OFFSET('Sanitation Data'!$F$28,0,10*ROW('Sanitation Data'!F33)))</f>
        <v/>
      </c>
      <c r="CV39" s="290" t="str">
        <f ca="true">+IF(OFFSET('Sanitation Data'!$F$29,0,10*ROW('Sanitation Data'!F33))="","",OFFSET('Sanitation Data'!$F$29,0,10*ROW('Sanitation Data'!F33)))</f>
        <v/>
      </c>
      <c r="CW39" s="290" t="str">
        <f ca="true">+IF(OFFSET('Sanitation Data'!$F$30,0,10*ROW('Sanitation Data'!F33))="","",OFFSET('Sanitation Data'!$F$30,0,10*ROW('Sanitation Data'!F33)))</f>
        <v/>
      </c>
      <c r="CX39" s="290" t="str">
        <f ca="true">+IF(OFFSET('Sanitation Data'!$F$31,0,10*ROW('Sanitation Data'!F33))="","",OFFSET('Sanitation Data'!$F$31,0,10*ROW('Sanitation Data'!F33)))</f>
        <v/>
      </c>
      <c r="CY39" s="290" t="str">
        <f ca="true">+IF(OFFSET('Sanitation Data'!$F$32,0,10*ROW('Sanitation Data'!F33))="","",OFFSET('Sanitation Data'!$F$32,0,10*ROW('Sanitation Data'!F33)))</f>
        <v/>
      </c>
      <c r="CZ39" s="290" t="str">
        <f ca="true">+IF(OFFSET('Sanitation Data'!$G$28,0,10*ROW('Sanitation Data'!G33))="","",OFFSET('Sanitation Data'!$G$28,0,10*ROW('Sanitation Data'!G33)))</f>
        <v/>
      </c>
      <c r="DA39" s="290" t="str">
        <f ca="true">+IF(OFFSET('Sanitation Data'!$G$29,0,10*ROW('Sanitation Data'!G33))="","",OFFSET('Sanitation Data'!$G$29,0,10*ROW('Sanitation Data'!G33)))</f>
        <v/>
      </c>
      <c r="DB39" s="290" t="str">
        <f ca="true">+IF(OFFSET('Sanitation Data'!$G$30,0,10*ROW('Sanitation Data'!G33))="","",OFFSET('Sanitation Data'!$G$30,0,10*ROW('Sanitation Data'!G33)))</f>
        <v/>
      </c>
      <c r="DC39" s="290" t="str">
        <f ca="true">+IF(OFFSET('Sanitation Data'!$G$31,0,10*ROW('Sanitation Data'!G33))="","",OFFSET('Sanitation Data'!$G$31,0,10*ROW('Sanitation Data'!G33)))</f>
        <v/>
      </c>
      <c r="DD39" s="290" t="str">
        <f ca="true">+IF(OFFSET('Sanitation Data'!$G$32,0,10*ROW('Sanitation Data'!G33))="","",OFFSET('Sanitation Data'!$G$32,0,10*ROW('Sanitation Data'!G33)))</f>
        <v/>
      </c>
      <c r="DE39" s="290" t="str">
        <f ca="true">+IF(OFFSET('Sanitation Data'!$H$28,0,10*ROW('Sanitation Data'!H33))="","",OFFSET('Sanitation Data'!$H$28,0,10*ROW('Sanitation Data'!H33)))</f>
        <v/>
      </c>
      <c r="DF39" s="290" t="str">
        <f ca="true">+IF(OFFSET('Sanitation Data'!$H$29,0,10*ROW('Sanitation Data'!H33))="","",OFFSET('Sanitation Data'!$H$29,0,10*ROW('Sanitation Data'!H33)))</f>
        <v/>
      </c>
      <c r="DG39" s="290" t="str">
        <f ca="true">+IF(OFFSET('Sanitation Data'!$H$30,0,10*ROW('Sanitation Data'!H33))="","",OFFSET('Sanitation Data'!$H$30,0,10*ROW('Sanitation Data'!H33)))</f>
        <v/>
      </c>
      <c r="DH39" s="290" t="str">
        <f ca="true">+IF(OFFSET('Sanitation Data'!$H$31,0,10*ROW('Sanitation Data'!H33))="","",OFFSET('Sanitation Data'!$H$31,0,10*ROW('Sanitation Data'!H33)))</f>
        <v/>
      </c>
      <c r="DI39" s="290" t="str">
        <f ca="true">+IF(OFFSET('Sanitation Data'!$H$32,0,10*ROW('Sanitation Data'!H33))="","",OFFSET('Sanitation Data'!$H$32,0,10*ROW('Sanitation Data'!H33)))</f>
        <v/>
      </c>
      <c r="DJ39" s="290" t="str">
        <f ca="true">+IF(OFFSET('Sanitation Data'!$I$28,0,10*ROW('Sanitation Data'!I33))="","",OFFSET('Sanitation Data'!$I$28,0,10*ROW('Sanitation Data'!I33)))</f>
        <v/>
      </c>
      <c r="DK39" s="290" t="str">
        <f ca="true">+IF(OFFSET('Sanitation Data'!$I$29,0,10*ROW('Sanitation Data'!I33))="","",OFFSET('Sanitation Data'!$I$29,0,10*ROW('Sanitation Data'!I33)))</f>
        <v/>
      </c>
      <c r="DL39" s="290" t="str">
        <f ca="true">+IF(OFFSET('Sanitation Data'!$I$30,0,10*ROW('Sanitation Data'!I33))="","",OFFSET('Sanitation Data'!$I$30,0,10*ROW('Sanitation Data'!I33)))</f>
        <v/>
      </c>
      <c r="DM39" s="290" t="str">
        <f ca="true">+IF(OFFSET('Sanitation Data'!$I$31,0,10*ROW('Sanitation Data'!I33))="","",OFFSET('Sanitation Data'!$I$31,0,10*ROW('Sanitation Data'!I33)))</f>
        <v/>
      </c>
      <c r="DN39" s="290" t="str">
        <f ca="true">+IF(OFFSET('Sanitation Data'!$I$32,0,10*ROW('Sanitation Data'!I33))="","",OFFSET('Sanitation Data'!$I$32,0,10*ROW('Sanitation Data'!I33)))</f>
        <v/>
      </c>
      <c r="DO39" s="290" t="str">
        <f ca="true">+IF(OFFSET('Hygiene Data'!$D$11,0,10*ROW('Hygiene Data'!D33))="","",OFFSET('Hygiene Data'!$D$11,0,10*ROW('Hygiene Data'!D33)))</f>
        <v/>
      </c>
      <c r="DP39" s="290" t="str">
        <f ca="true">+IF(OFFSET('Hygiene Data'!$D$12,0,10*ROW('Hygiene Data'!D33))="","",OFFSET('Hygiene Data'!$D$12,0,10*ROW('Hygiene Data'!D33)))</f>
        <v/>
      </c>
      <c r="DQ39" s="290" t="str">
        <f ca="true">+IF(OFFSET('Hygiene Data'!$D$13,0,10*ROW('Hygiene Data'!D33))="","",OFFSET('Hygiene Data'!$D$13,0,10*ROW('Hygiene Data'!D33)))</f>
        <v/>
      </c>
      <c r="DR39" s="290" t="str">
        <f ca="true">+IF(OFFSET('Hygiene Data'!$E$11,0,10*ROW('Hygiene Data'!E33))="","",OFFSET('Hygiene Data'!$E$11,0,10*ROW('Hygiene Data'!E33)))</f>
        <v/>
      </c>
      <c r="DS39" s="290" t="str">
        <f ca="true">+IF(OFFSET('Hygiene Data'!$E$12,0,10*ROW('Hygiene Data'!E33))="","",OFFSET('Hygiene Data'!$E$12,0,10*ROW('Hygiene Data'!E33)))</f>
        <v/>
      </c>
      <c r="DT39" s="290" t="str">
        <f ca="true">+IF(OFFSET('Hygiene Data'!$E$13,0,10*ROW('Hygiene Data'!E33))="","",OFFSET('Hygiene Data'!$E$13,0,10*ROW('Hygiene Data'!E33)))</f>
        <v/>
      </c>
      <c r="DU39" s="290" t="str">
        <f ca="true">+IF(OFFSET('Hygiene Data'!$F$11,0,10*ROW('Hygiene Data'!F33))="","",OFFSET('Hygiene Data'!$F$11,0,10*ROW('Hygiene Data'!F33)))</f>
        <v/>
      </c>
      <c r="DV39" s="290" t="str">
        <f ca="true">+IF(OFFSET('Hygiene Data'!$F$12,0,10*ROW('Hygiene Data'!F33))="","",OFFSET('Hygiene Data'!$F$12,0,10*ROW('Hygiene Data'!F33)))</f>
        <v/>
      </c>
      <c r="DW39" s="290" t="str">
        <f ca="true">+IF(OFFSET('Hygiene Data'!$F$13,0,10*ROW('Hygiene Data'!F33))="","",OFFSET('Hygiene Data'!$F$13,0,10*ROW('Hygiene Data'!F33)))</f>
        <v/>
      </c>
      <c r="DX39" s="290" t="str">
        <f ca="true">+IF(OFFSET('Hygiene Data'!$G$11,0,10*ROW('Hygiene Data'!G33))="","",OFFSET('Hygiene Data'!$G$11,0,10*ROW('Hygiene Data'!G33)))</f>
        <v/>
      </c>
      <c r="DY39" s="290" t="str">
        <f ca="true">+IF(OFFSET('Hygiene Data'!$G$12,0,10*ROW('Hygiene Data'!G33))="","",OFFSET('Hygiene Data'!$G$12,0,10*ROW('Hygiene Data'!G33)))</f>
        <v/>
      </c>
      <c r="DZ39" s="290" t="str">
        <f ca="true">+IF(OFFSET('Hygiene Data'!$G$13,0,10*ROW('Hygiene Data'!G33))="","",OFFSET('Hygiene Data'!$G$13,0,10*ROW('Hygiene Data'!G33)))</f>
        <v/>
      </c>
      <c r="EA39" s="290" t="str">
        <f ca="true">+IF(OFFSET('Hygiene Data'!$H$11,0,10*ROW('Hygiene Data'!H33))="","",OFFSET('Hygiene Data'!$H$11,0,10*ROW('Hygiene Data'!H33)))</f>
        <v/>
      </c>
      <c r="EB39" s="290" t="str">
        <f ca="true">+IF(OFFSET('Hygiene Data'!$H$12,0,10*ROW('Hygiene Data'!H33))="","",OFFSET('Hygiene Data'!$H$12,0,10*ROW('Hygiene Data'!H33)))</f>
        <v/>
      </c>
      <c r="EC39" s="290" t="str">
        <f ca="true">+IF(OFFSET('Hygiene Data'!$H$13,0,10*ROW('Hygiene Data'!H33))="","",OFFSET('Hygiene Data'!$H$13,0,10*ROW('Hygiene Data'!H33)))</f>
        <v/>
      </c>
      <c r="ED39" s="290" t="str">
        <f ca="true">+IF(OFFSET('Hygiene Data'!$I$11,0,10*ROW('Hygiene Data'!I33))="","",OFFSET('Hygiene Data'!$I$11,0,10*ROW('Hygiene Data'!I33)))</f>
        <v/>
      </c>
      <c r="EE39" s="290" t="str">
        <f ca="true">+IF(OFFSET('Hygiene Data'!$I$12,0,10*ROW('Hygiene Data'!I33))="","",OFFSET('Hygiene Data'!$I$12,0,10*ROW('Hygiene Data'!I33)))</f>
        <v/>
      </c>
      <c r="EF39" s="290"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46"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90"/>
      <c r="BS40" s="290" t="str">
        <f ca="true">+IF(OFFSET('Water Data'!$D$27,0,10*ROW('Water Data'!D34))="","",OFFSET('Water Data'!$D$27,0,10*ROW('Water Data'!D34)))</f>
        <v/>
      </c>
      <c r="BT40" s="290" t="str">
        <f ca="true">+IF(OFFSET('Water Data'!$D$28,0,10*ROW('Water Data'!D34))="","",OFFSET('Water Data'!$D$28,0,10*ROW('Water Data'!D34)))</f>
        <v/>
      </c>
      <c r="BU40" s="290" t="str">
        <f ca="true">+IF(OFFSET('Water Data'!$D$29,0,10*ROW('Water Data'!D34))="","",OFFSET('Water Data'!$D$29,0,10*ROW('Water Data'!D34)))</f>
        <v/>
      </c>
      <c r="BV40" s="290" t="str">
        <f ca="true">+IF(OFFSET('Water Data'!$E$27,0,10*ROW('Water Data'!E34))="","",OFFSET('Water Data'!$E$27,0,10*ROW('Water Data'!E34)))</f>
        <v/>
      </c>
      <c r="BW40" s="290" t="str">
        <f ca="true">+IF(OFFSET('Water Data'!$E$28,0,10*ROW('Water Data'!E34))="","",OFFSET('Water Data'!$E$28,0,10*ROW('Water Data'!E34)))</f>
        <v/>
      </c>
      <c r="BX40" s="290" t="str">
        <f ca="true">+IF(OFFSET('Water Data'!$E$29,0,10*ROW('Water Data'!E34))="","",OFFSET('Water Data'!$E$29,0,10*ROW('Water Data'!E34)))</f>
        <v/>
      </c>
      <c r="BY40" s="290" t="str">
        <f ca="true">+IF(OFFSET('Water Data'!$F$27,0,10*ROW('Water Data'!F34))="","",OFFSET('Water Data'!$F$27,0,10*ROW('Water Data'!F34)))</f>
        <v/>
      </c>
      <c r="BZ40" s="290" t="str">
        <f ca="true">+IF(OFFSET('Water Data'!$F$28,0,10*ROW('Water Data'!F34))="","",OFFSET('Water Data'!$F$28,0,10*ROW('Water Data'!F34)))</f>
        <v/>
      </c>
      <c r="CA40" s="290" t="str">
        <f ca="true">+IF(OFFSET('Water Data'!$F$29,0,10*ROW('Water Data'!F34))="","",OFFSET('Water Data'!$F$29,0,10*ROW('Water Data'!F34)))</f>
        <v/>
      </c>
      <c r="CB40" s="290" t="str">
        <f ca="true">+IF(OFFSET('Water Data'!$G$27,0,10*ROW('Water Data'!G34))="","",OFFSET('Water Data'!$G$27,0,10*ROW('Water Data'!G34)))</f>
        <v/>
      </c>
      <c r="CC40" s="290" t="str">
        <f ca="true">+IF(OFFSET('Water Data'!$G$28,0,10*ROW('Water Data'!G34))="","",OFFSET('Water Data'!$G$28,0,10*ROW('Water Data'!G34)))</f>
        <v/>
      </c>
      <c r="CD40" s="290" t="str">
        <f ca="true">+IF(OFFSET('Water Data'!$G$29,0,10*ROW('Water Data'!G34))="","",OFFSET('Water Data'!$G$29,0,10*ROW('Water Data'!G34)))</f>
        <v/>
      </c>
      <c r="CE40" s="290" t="str">
        <f ca="true">+IF(OFFSET('Water Data'!$H$27,0,10*ROW('Water Data'!H34))="","",OFFSET('Water Data'!$H$27,0,10*ROW('Water Data'!H34)))</f>
        <v/>
      </c>
      <c r="CF40" s="290" t="str">
        <f ca="true">+IF(OFFSET('Water Data'!$H$28,0,10*ROW('Water Data'!H34))="","",OFFSET('Water Data'!$H$28,0,10*ROW('Water Data'!H34)))</f>
        <v/>
      </c>
      <c r="CG40" s="290" t="str">
        <f ca="true">+IF(OFFSET('Water Data'!$H$29,0,10*ROW('Water Data'!H34))="","",OFFSET('Water Data'!$H$29,0,10*ROW('Water Data'!H34)))</f>
        <v/>
      </c>
      <c r="CH40" s="290" t="str">
        <f ca="true">+IF(OFFSET('Water Data'!$I$27,0,10*ROW('Water Data'!I34))="","",OFFSET('Water Data'!$I$27,0,10*ROW('Water Data'!I34)))</f>
        <v/>
      </c>
      <c r="CI40" s="290" t="str">
        <f ca="true">+IF(OFFSET('Water Data'!$I$28,0,10*ROW('Water Data'!I34))="","",OFFSET('Water Data'!$I$28,0,10*ROW('Water Data'!I34)))</f>
        <v/>
      </c>
      <c r="CJ40" s="290" t="str">
        <f ca="true">+IF(OFFSET('Water Data'!$I$29,0,10*ROW('Water Data'!I34))="","",OFFSET('Water Data'!$I$29,0,10*ROW('Water Data'!I34)))</f>
        <v/>
      </c>
      <c r="CK40" s="290" t="str">
        <f ca="true">+IF(OFFSET('Sanitation Data'!$D$28,0,10*ROW('Sanitation Data'!D34))="","",OFFSET('Sanitation Data'!$D$28,0,10*ROW('Sanitation Data'!D34)))</f>
        <v/>
      </c>
      <c r="CL40" s="290" t="str">
        <f ca="true">+IF(OFFSET('Sanitation Data'!$D$29,0,10*ROW('Sanitation Data'!D34))="","",OFFSET('Sanitation Data'!$D$29,0,10*ROW('Sanitation Data'!D34)))</f>
        <v/>
      </c>
      <c r="CM40" s="290" t="str">
        <f ca="true">+IF(OFFSET('Sanitation Data'!$D$30,0,10*ROW('Sanitation Data'!D34))="","",OFFSET('Sanitation Data'!$D$30,0,10*ROW('Sanitation Data'!D34)))</f>
        <v/>
      </c>
      <c r="CN40" s="290" t="str">
        <f ca="true">+IF(OFFSET('Sanitation Data'!$D$31,0,10*ROW('Sanitation Data'!D34))="","",OFFSET('Sanitation Data'!$D$31,0,10*ROW('Sanitation Data'!D34)))</f>
        <v/>
      </c>
      <c r="CO40" s="290" t="str">
        <f ca="true">+IF(OFFSET('Sanitation Data'!$D$32,0,10*ROW('Sanitation Data'!D34))="","",OFFSET('Sanitation Data'!$D$32,0,10*ROW('Sanitation Data'!D34)))</f>
        <v/>
      </c>
      <c r="CP40" s="290" t="str">
        <f ca="true">+IF(OFFSET('Sanitation Data'!$E$28,0,10*ROW('Sanitation Data'!E34))="","",OFFSET('Sanitation Data'!$E$28,0,10*ROW('Sanitation Data'!E34)))</f>
        <v/>
      </c>
      <c r="CQ40" s="290" t="str">
        <f ca="true">+IF(OFFSET('Sanitation Data'!$E$29,0,10*ROW('Sanitation Data'!E34))="","",OFFSET('Sanitation Data'!$E$29,0,10*ROW('Sanitation Data'!E34)))</f>
        <v/>
      </c>
      <c r="CR40" s="290" t="str">
        <f ca="true">+IF(OFFSET('Sanitation Data'!$E$30,0,10*ROW('Sanitation Data'!E34))="","",OFFSET('Sanitation Data'!$E$30,0,10*ROW('Sanitation Data'!E34)))</f>
        <v/>
      </c>
      <c r="CS40" s="290" t="str">
        <f ca="true">+IF(OFFSET('Sanitation Data'!$E$31,0,10*ROW('Sanitation Data'!E34))="","",OFFSET('Sanitation Data'!$E$31,0,10*ROW('Sanitation Data'!E34)))</f>
        <v/>
      </c>
      <c r="CT40" s="290" t="str">
        <f ca="true">+IF(OFFSET('Sanitation Data'!$E$32,0,10*ROW('Sanitation Data'!E34))="","",OFFSET('Sanitation Data'!$E$32,0,10*ROW('Sanitation Data'!E34)))</f>
        <v/>
      </c>
      <c r="CU40" s="290" t="str">
        <f ca="true">+IF(OFFSET('Sanitation Data'!$F$28,0,10*ROW('Sanitation Data'!F34))="","",OFFSET('Sanitation Data'!$F$28,0,10*ROW('Sanitation Data'!F34)))</f>
        <v/>
      </c>
      <c r="CV40" s="290" t="str">
        <f ca="true">+IF(OFFSET('Sanitation Data'!$F$29,0,10*ROW('Sanitation Data'!F34))="","",OFFSET('Sanitation Data'!$F$29,0,10*ROW('Sanitation Data'!F34)))</f>
        <v/>
      </c>
      <c r="CW40" s="290" t="str">
        <f ca="true">+IF(OFFSET('Sanitation Data'!$F$30,0,10*ROW('Sanitation Data'!F34))="","",OFFSET('Sanitation Data'!$F$30,0,10*ROW('Sanitation Data'!F34)))</f>
        <v/>
      </c>
      <c r="CX40" s="290" t="str">
        <f ca="true">+IF(OFFSET('Sanitation Data'!$F$31,0,10*ROW('Sanitation Data'!F34))="","",OFFSET('Sanitation Data'!$F$31,0,10*ROW('Sanitation Data'!F34)))</f>
        <v/>
      </c>
      <c r="CY40" s="290" t="str">
        <f ca="true">+IF(OFFSET('Sanitation Data'!$F$32,0,10*ROW('Sanitation Data'!F34))="","",OFFSET('Sanitation Data'!$F$32,0,10*ROW('Sanitation Data'!F34)))</f>
        <v/>
      </c>
      <c r="CZ40" s="290" t="str">
        <f ca="true">+IF(OFFSET('Sanitation Data'!$G$28,0,10*ROW('Sanitation Data'!G34))="","",OFFSET('Sanitation Data'!$G$28,0,10*ROW('Sanitation Data'!G34)))</f>
        <v/>
      </c>
      <c r="DA40" s="290" t="str">
        <f ca="true">+IF(OFFSET('Sanitation Data'!$G$29,0,10*ROW('Sanitation Data'!G34))="","",OFFSET('Sanitation Data'!$G$29,0,10*ROW('Sanitation Data'!G34)))</f>
        <v/>
      </c>
      <c r="DB40" s="290" t="str">
        <f ca="true">+IF(OFFSET('Sanitation Data'!$G$30,0,10*ROW('Sanitation Data'!G34))="","",OFFSET('Sanitation Data'!$G$30,0,10*ROW('Sanitation Data'!G34)))</f>
        <v/>
      </c>
      <c r="DC40" s="290" t="str">
        <f ca="true">+IF(OFFSET('Sanitation Data'!$G$31,0,10*ROW('Sanitation Data'!G34))="","",OFFSET('Sanitation Data'!$G$31,0,10*ROW('Sanitation Data'!G34)))</f>
        <v/>
      </c>
      <c r="DD40" s="290" t="str">
        <f ca="true">+IF(OFFSET('Sanitation Data'!$G$32,0,10*ROW('Sanitation Data'!G34))="","",OFFSET('Sanitation Data'!$G$32,0,10*ROW('Sanitation Data'!G34)))</f>
        <v/>
      </c>
      <c r="DE40" s="290" t="str">
        <f ca="true">+IF(OFFSET('Sanitation Data'!$H$28,0,10*ROW('Sanitation Data'!H34))="","",OFFSET('Sanitation Data'!$H$28,0,10*ROW('Sanitation Data'!H34)))</f>
        <v/>
      </c>
      <c r="DF40" s="290" t="str">
        <f ca="true">+IF(OFFSET('Sanitation Data'!$H$29,0,10*ROW('Sanitation Data'!H34))="","",OFFSET('Sanitation Data'!$H$29,0,10*ROW('Sanitation Data'!H34)))</f>
        <v/>
      </c>
      <c r="DG40" s="290" t="str">
        <f ca="true">+IF(OFFSET('Sanitation Data'!$H$30,0,10*ROW('Sanitation Data'!H34))="","",OFFSET('Sanitation Data'!$H$30,0,10*ROW('Sanitation Data'!H34)))</f>
        <v/>
      </c>
      <c r="DH40" s="290" t="str">
        <f ca="true">+IF(OFFSET('Sanitation Data'!$H$31,0,10*ROW('Sanitation Data'!H34))="","",OFFSET('Sanitation Data'!$H$31,0,10*ROW('Sanitation Data'!H34)))</f>
        <v/>
      </c>
      <c r="DI40" s="290" t="str">
        <f ca="true">+IF(OFFSET('Sanitation Data'!$H$32,0,10*ROW('Sanitation Data'!H34))="","",OFFSET('Sanitation Data'!$H$32,0,10*ROW('Sanitation Data'!H34)))</f>
        <v/>
      </c>
      <c r="DJ40" s="290" t="str">
        <f ca="true">+IF(OFFSET('Sanitation Data'!$I$28,0,10*ROW('Sanitation Data'!I34))="","",OFFSET('Sanitation Data'!$I$28,0,10*ROW('Sanitation Data'!I34)))</f>
        <v/>
      </c>
      <c r="DK40" s="290" t="str">
        <f ca="true">+IF(OFFSET('Sanitation Data'!$I$29,0,10*ROW('Sanitation Data'!I34))="","",OFFSET('Sanitation Data'!$I$29,0,10*ROW('Sanitation Data'!I34)))</f>
        <v/>
      </c>
      <c r="DL40" s="290" t="str">
        <f ca="true">+IF(OFFSET('Sanitation Data'!$I$30,0,10*ROW('Sanitation Data'!I34))="","",OFFSET('Sanitation Data'!$I$30,0,10*ROW('Sanitation Data'!I34)))</f>
        <v/>
      </c>
      <c r="DM40" s="290" t="str">
        <f ca="true">+IF(OFFSET('Sanitation Data'!$I$31,0,10*ROW('Sanitation Data'!I34))="","",OFFSET('Sanitation Data'!$I$31,0,10*ROW('Sanitation Data'!I34)))</f>
        <v/>
      </c>
      <c r="DN40" s="290" t="str">
        <f ca="true">+IF(OFFSET('Sanitation Data'!$I$32,0,10*ROW('Sanitation Data'!I34))="","",OFFSET('Sanitation Data'!$I$32,0,10*ROW('Sanitation Data'!I34)))</f>
        <v/>
      </c>
      <c r="DO40" s="290" t="str">
        <f ca="true">+IF(OFFSET('Hygiene Data'!$D$11,0,10*ROW('Hygiene Data'!D34))="","",OFFSET('Hygiene Data'!$D$11,0,10*ROW('Hygiene Data'!D34)))</f>
        <v/>
      </c>
      <c r="DP40" s="290" t="str">
        <f ca="true">+IF(OFFSET('Hygiene Data'!$D$12,0,10*ROW('Hygiene Data'!D34))="","",OFFSET('Hygiene Data'!$D$12,0,10*ROW('Hygiene Data'!D34)))</f>
        <v/>
      </c>
      <c r="DQ40" s="290" t="str">
        <f ca="true">+IF(OFFSET('Hygiene Data'!$D$13,0,10*ROW('Hygiene Data'!D34))="","",OFFSET('Hygiene Data'!$D$13,0,10*ROW('Hygiene Data'!D34)))</f>
        <v/>
      </c>
      <c r="DR40" s="290" t="str">
        <f ca="true">+IF(OFFSET('Hygiene Data'!$E$11,0,10*ROW('Hygiene Data'!E34))="","",OFFSET('Hygiene Data'!$E$11,0,10*ROW('Hygiene Data'!E34)))</f>
        <v/>
      </c>
      <c r="DS40" s="290" t="str">
        <f ca="true">+IF(OFFSET('Hygiene Data'!$E$12,0,10*ROW('Hygiene Data'!E34))="","",OFFSET('Hygiene Data'!$E$12,0,10*ROW('Hygiene Data'!E34)))</f>
        <v/>
      </c>
      <c r="DT40" s="290" t="str">
        <f ca="true">+IF(OFFSET('Hygiene Data'!$E$13,0,10*ROW('Hygiene Data'!E34))="","",OFFSET('Hygiene Data'!$E$13,0,10*ROW('Hygiene Data'!E34)))</f>
        <v/>
      </c>
      <c r="DU40" s="290" t="str">
        <f ca="true">+IF(OFFSET('Hygiene Data'!$F$11,0,10*ROW('Hygiene Data'!F34))="","",OFFSET('Hygiene Data'!$F$11,0,10*ROW('Hygiene Data'!F34)))</f>
        <v/>
      </c>
      <c r="DV40" s="290" t="str">
        <f ca="true">+IF(OFFSET('Hygiene Data'!$F$12,0,10*ROW('Hygiene Data'!F34))="","",OFFSET('Hygiene Data'!$F$12,0,10*ROW('Hygiene Data'!F34)))</f>
        <v/>
      </c>
      <c r="DW40" s="290" t="str">
        <f ca="true">+IF(OFFSET('Hygiene Data'!$F$13,0,10*ROW('Hygiene Data'!F34))="","",OFFSET('Hygiene Data'!$F$13,0,10*ROW('Hygiene Data'!F34)))</f>
        <v/>
      </c>
      <c r="DX40" s="290" t="str">
        <f ca="true">+IF(OFFSET('Hygiene Data'!$G$11,0,10*ROW('Hygiene Data'!G34))="","",OFFSET('Hygiene Data'!$G$11,0,10*ROW('Hygiene Data'!G34)))</f>
        <v/>
      </c>
      <c r="DY40" s="290" t="str">
        <f ca="true">+IF(OFFSET('Hygiene Data'!$G$12,0,10*ROW('Hygiene Data'!G34))="","",OFFSET('Hygiene Data'!$G$12,0,10*ROW('Hygiene Data'!G34)))</f>
        <v/>
      </c>
      <c r="DZ40" s="290" t="str">
        <f ca="true">+IF(OFFSET('Hygiene Data'!$G$13,0,10*ROW('Hygiene Data'!G34))="","",OFFSET('Hygiene Data'!$G$13,0,10*ROW('Hygiene Data'!G34)))</f>
        <v/>
      </c>
      <c r="EA40" s="290" t="str">
        <f ca="true">+IF(OFFSET('Hygiene Data'!$H$11,0,10*ROW('Hygiene Data'!H34))="","",OFFSET('Hygiene Data'!$H$11,0,10*ROW('Hygiene Data'!H34)))</f>
        <v/>
      </c>
      <c r="EB40" s="290" t="str">
        <f ca="true">+IF(OFFSET('Hygiene Data'!$H$12,0,10*ROW('Hygiene Data'!H34))="","",OFFSET('Hygiene Data'!$H$12,0,10*ROW('Hygiene Data'!H34)))</f>
        <v/>
      </c>
      <c r="EC40" s="290" t="str">
        <f ca="true">+IF(OFFSET('Hygiene Data'!$H$13,0,10*ROW('Hygiene Data'!H34))="","",OFFSET('Hygiene Data'!$H$13,0,10*ROW('Hygiene Data'!H34)))</f>
        <v/>
      </c>
      <c r="ED40" s="290" t="str">
        <f ca="true">+IF(OFFSET('Hygiene Data'!$I$11,0,10*ROW('Hygiene Data'!I34))="","",OFFSET('Hygiene Data'!$I$11,0,10*ROW('Hygiene Data'!I34)))</f>
        <v/>
      </c>
      <c r="EE40" s="290" t="str">
        <f ca="true">+IF(OFFSET('Hygiene Data'!$I$12,0,10*ROW('Hygiene Data'!I34))="","",OFFSET('Hygiene Data'!$I$12,0,10*ROW('Hygiene Data'!I34)))</f>
        <v/>
      </c>
      <c r="EF40" s="290"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46"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90"/>
      <c r="BS41" s="290" t="str">
        <f ca="true">+IF(OFFSET('Water Data'!$D$27,0,10*ROW('Water Data'!D35))="","",OFFSET('Water Data'!$D$27,0,10*ROW('Water Data'!D35)))</f>
        <v/>
      </c>
      <c r="BT41" s="290" t="str">
        <f ca="true">+IF(OFFSET('Water Data'!$D$28,0,10*ROW('Water Data'!D35))="","",OFFSET('Water Data'!$D$28,0,10*ROW('Water Data'!D35)))</f>
        <v/>
      </c>
      <c r="BU41" s="290" t="str">
        <f ca="true">+IF(OFFSET('Water Data'!$D$29,0,10*ROW('Water Data'!D35))="","",OFFSET('Water Data'!$D$29,0,10*ROW('Water Data'!D35)))</f>
        <v/>
      </c>
      <c r="BV41" s="290" t="str">
        <f ca="true">+IF(OFFSET('Water Data'!$E$27,0,10*ROW('Water Data'!E35))="","",OFFSET('Water Data'!$E$27,0,10*ROW('Water Data'!E35)))</f>
        <v/>
      </c>
      <c r="BW41" s="290" t="str">
        <f ca="true">+IF(OFFSET('Water Data'!$E$28,0,10*ROW('Water Data'!E35))="","",OFFSET('Water Data'!$E$28,0,10*ROW('Water Data'!E35)))</f>
        <v/>
      </c>
      <c r="BX41" s="290" t="str">
        <f ca="true">+IF(OFFSET('Water Data'!$E$29,0,10*ROW('Water Data'!E35))="","",OFFSET('Water Data'!$E$29,0,10*ROW('Water Data'!E35)))</f>
        <v/>
      </c>
      <c r="BY41" s="290" t="str">
        <f ca="true">+IF(OFFSET('Water Data'!$F$27,0,10*ROW('Water Data'!F35))="","",OFFSET('Water Data'!$F$27,0,10*ROW('Water Data'!F35)))</f>
        <v/>
      </c>
      <c r="BZ41" s="290" t="str">
        <f ca="true">+IF(OFFSET('Water Data'!$F$28,0,10*ROW('Water Data'!F35))="","",OFFSET('Water Data'!$F$28,0,10*ROW('Water Data'!F35)))</f>
        <v/>
      </c>
      <c r="CA41" s="290" t="str">
        <f ca="true">+IF(OFFSET('Water Data'!$F$29,0,10*ROW('Water Data'!F35))="","",OFFSET('Water Data'!$F$29,0,10*ROW('Water Data'!F35)))</f>
        <v/>
      </c>
      <c r="CB41" s="290" t="str">
        <f ca="true">+IF(OFFSET('Water Data'!$G$27,0,10*ROW('Water Data'!G35))="","",OFFSET('Water Data'!$G$27,0,10*ROW('Water Data'!G35)))</f>
        <v/>
      </c>
      <c r="CC41" s="290" t="str">
        <f ca="true">+IF(OFFSET('Water Data'!$G$28,0,10*ROW('Water Data'!G35))="","",OFFSET('Water Data'!$G$28,0,10*ROW('Water Data'!G35)))</f>
        <v/>
      </c>
      <c r="CD41" s="290" t="str">
        <f ca="true">+IF(OFFSET('Water Data'!$G$29,0,10*ROW('Water Data'!G35))="","",OFFSET('Water Data'!$G$29,0,10*ROW('Water Data'!G35)))</f>
        <v/>
      </c>
      <c r="CE41" s="290" t="str">
        <f ca="true">+IF(OFFSET('Water Data'!$H$27,0,10*ROW('Water Data'!H35))="","",OFFSET('Water Data'!$H$27,0,10*ROW('Water Data'!H35)))</f>
        <v/>
      </c>
      <c r="CF41" s="290" t="str">
        <f ca="true">+IF(OFFSET('Water Data'!$H$28,0,10*ROW('Water Data'!H35))="","",OFFSET('Water Data'!$H$28,0,10*ROW('Water Data'!H35)))</f>
        <v/>
      </c>
      <c r="CG41" s="290" t="str">
        <f ca="true">+IF(OFFSET('Water Data'!$H$29,0,10*ROW('Water Data'!H35))="","",OFFSET('Water Data'!$H$29,0,10*ROW('Water Data'!H35)))</f>
        <v/>
      </c>
      <c r="CH41" s="290" t="str">
        <f ca="true">+IF(OFFSET('Water Data'!$I$27,0,10*ROW('Water Data'!I35))="","",OFFSET('Water Data'!$I$27,0,10*ROW('Water Data'!I35)))</f>
        <v/>
      </c>
      <c r="CI41" s="290" t="str">
        <f ca="true">+IF(OFFSET('Water Data'!$I$28,0,10*ROW('Water Data'!I35))="","",OFFSET('Water Data'!$I$28,0,10*ROW('Water Data'!I35)))</f>
        <v/>
      </c>
      <c r="CJ41" s="290" t="str">
        <f ca="true">+IF(OFFSET('Water Data'!$I$29,0,10*ROW('Water Data'!I35))="","",OFFSET('Water Data'!$I$29,0,10*ROW('Water Data'!I35)))</f>
        <v/>
      </c>
      <c r="CK41" s="290" t="str">
        <f ca="true">+IF(OFFSET('Sanitation Data'!$D$28,0,10*ROW('Sanitation Data'!D35))="","",OFFSET('Sanitation Data'!$D$28,0,10*ROW('Sanitation Data'!D35)))</f>
        <v/>
      </c>
      <c r="CL41" s="290" t="str">
        <f ca="true">+IF(OFFSET('Sanitation Data'!$D$29,0,10*ROW('Sanitation Data'!D35))="","",OFFSET('Sanitation Data'!$D$29,0,10*ROW('Sanitation Data'!D35)))</f>
        <v/>
      </c>
      <c r="CM41" s="290" t="str">
        <f ca="true">+IF(OFFSET('Sanitation Data'!$D$30,0,10*ROW('Sanitation Data'!D35))="","",OFFSET('Sanitation Data'!$D$30,0,10*ROW('Sanitation Data'!D35)))</f>
        <v/>
      </c>
      <c r="CN41" s="290" t="str">
        <f ca="true">+IF(OFFSET('Sanitation Data'!$D$31,0,10*ROW('Sanitation Data'!D35))="","",OFFSET('Sanitation Data'!$D$31,0,10*ROW('Sanitation Data'!D35)))</f>
        <v/>
      </c>
      <c r="CO41" s="290" t="str">
        <f ca="true">+IF(OFFSET('Sanitation Data'!$D$32,0,10*ROW('Sanitation Data'!D35))="","",OFFSET('Sanitation Data'!$D$32,0,10*ROW('Sanitation Data'!D35)))</f>
        <v/>
      </c>
      <c r="CP41" s="290" t="str">
        <f ca="true">+IF(OFFSET('Sanitation Data'!$E$28,0,10*ROW('Sanitation Data'!E35))="","",OFFSET('Sanitation Data'!$E$28,0,10*ROW('Sanitation Data'!E35)))</f>
        <v/>
      </c>
      <c r="CQ41" s="290" t="str">
        <f ca="true">+IF(OFFSET('Sanitation Data'!$E$29,0,10*ROW('Sanitation Data'!E35))="","",OFFSET('Sanitation Data'!$E$29,0,10*ROW('Sanitation Data'!E35)))</f>
        <v/>
      </c>
      <c r="CR41" s="290" t="str">
        <f ca="true">+IF(OFFSET('Sanitation Data'!$E$30,0,10*ROW('Sanitation Data'!E35))="","",OFFSET('Sanitation Data'!$E$30,0,10*ROW('Sanitation Data'!E35)))</f>
        <v/>
      </c>
      <c r="CS41" s="290" t="str">
        <f ca="true">+IF(OFFSET('Sanitation Data'!$E$31,0,10*ROW('Sanitation Data'!E35))="","",OFFSET('Sanitation Data'!$E$31,0,10*ROW('Sanitation Data'!E35)))</f>
        <v/>
      </c>
      <c r="CT41" s="290" t="str">
        <f ca="true">+IF(OFFSET('Sanitation Data'!$E$32,0,10*ROW('Sanitation Data'!E35))="","",OFFSET('Sanitation Data'!$E$32,0,10*ROW('Sanitation Data'!E35)))</f>
        <v/>
      </c>
      <c r="CU41" s="290" t="str">
        <f ca="true">+IF(OFFSET('Sanitation Data'!$F$28,0,10*ROW('Sanitation Data'!F35))="","",OFFSET('Sanitation Data'!$F$28,0,10*ROW('Sanitation Data'!F35)))</f>
        <v/>
      </c>
      <c r="CV41" s="290" t="str">
        <f ca="true">+IF(OFFSET('Sanitation Data'!$F$29,0,10*ROW('Sanitation Data'!F35))="","",OFFSET('Sanitation Data'!$F$29,0,10*ROW('Sanitation Data'!F35)))</f>
        <v/>
      </c>
      <c r="CW41" s="290" t="str">
        <f ca="true">+IF(OFFSET('Sanitation Data'!$F$30,0,10*ROW('Sanitation Data'!F35))="","",OFFSET('Sanitation Data'!$F$30,0,10*ROW('Sanitation Data'!F35)))</f>
        <v/>
      </c>
      <c r="CX41" s="290" t="str">
        <f ca="true">+IF(OFFSET('Sanitation Data'!$F$31,0,10*ROW('Sanitation Data'!F35))="","",OFFSET('Sanitation Data'!$F$31,0,10*ROW('Sanitation Data'!F35)))</f>
        <v/>
      </c>
      <c r="CY41" s="290" t="str">
        <f ca="true">+IF(OFFSET('Sanitation Data'!$F$32,0,10*ROW('Sanitation Data'!F35))="","",OFFSET('Sanitation Data'!$F$32,0,10*ROW('Sanitation Data'!F35)))</f>
        <v/>
      </c>
      <c r="CZ41" s="290" t="str">
        <f ca="true">+IF(OFFSET('Sanitation Data'!$G$28,0,10*ROW('Sanitation Data'!G35))="","",OFFSET('Sanitation Data'!$G$28,0,10*ROW('Sanitation Data'!G35)))</f>
        <v/>
      </c>
      <c r="DA41" s="290" t="str">
        <f ca="true">+IF(OFFSET('Sanitation Data'!$G$29,0,10*ROW('Sanitation Data'!G35))="","",OFFSET('Sanitation Data'!$G$29,0,10*ROW('Sanitation Data'!G35)))</f>
        <v/>
      </c>
      <c r="DB41" s="290" t="str">
        <f ca="true">+IF(OFFSET('Sanitation Data'!$G$30,0,10*ROW('Sanitation Data'!G35))="","",OFFSET('Sanitation Data'!$G$30,0,10*ROW('Sanitation Data'!G35)))</f>
        <v/>
      </c>
      <c r="DC41" s="290" t="str">
        <f ca="true">+IF(OFFSET('Sanitation Data'!$G$31,0,10*ROW('Sanitation Data'!G35))="","",OFFSET('Sanitation Data'!$G$31,0,10*ROW('Sanitation Data'!G35)))</f>
        <v/>
      </c>
      <c r="DD41" s="290" t="str">
        <f ca="true">+IF(OFFSET('Sanitation Data'!$G$32,0,10*ROW('Sanitation Data'!G35))="","",OFFSET('Sanitation Data'!$G$32,0,10*ROW('Sanitation Data'!G35)))</f>
        <v/>
      </c>
      <c r="DE41" s="290" t="str">
        <f ca="true">+IF(OFFSET('Sanitation Data'!$H$28,0,10*ROW('Sanitation Data'!H35))="","",OFFSET('Sanitation Data'!$H$28,0,10*ROW('Sanitation Data'!H35)))</f>
        <v/>
      </c>
      <c r="DF41" s="290" t="str">
        <f ca="true">+IF(OFFSET('Sanitation Data'!$H$29,0,10*ROW('Sanitation Data'!H35))="","",OFFSET('Sanitation Data'!$H$29,0,10*ROW('Sanitation Data'!H35)))</f>
        <v/>
      </c>
      <c r="DG41" s="290" t="str">
        <f ca="true">+IF(OFFSET('Sanitation Data'!$H$30,0,10*ROW('Sanitation Data'!H35))="","",OFFSET('Sanitation Data'!$H$30,0,10*ROW('Sanitation Data'!H35)))</f>
        <v/>
      </c>
      <c r="DH41" s="290" t="str">
        <f ca="true">+IF(OFFSET('Sanitation Data'!$H$31,0,10*ROW('Sanitation Data'!H35))="","",OFFSET('Sanitation Data'!$H$31,0,10*ROW('Sanitation Data'!H35)))</f>
        <v/>
      </c>
      <c r="DI41" s="290" t="str">
        <f ca="true">+IF(OFFSET('Sanitation Data'!$H$32,0,10*ROW('Sanitation Data'!H35))="","",OFFSET('Sanitation Data'!$H$32,0,10*ROW('Sanitation Data'!H35)))</f>
        <v/>
      </c>
      <c r="DJ41" s="290" t="str">
        <f ca="true">+IF(OFFSET('Sanitation Data'!$I$28,0,10*ROW('Sanitation Data'!I35))="","",OFFSET('Sanitation Data'!$I$28,0,10*ROW('Sanitation Data'!I35)))</f>
        <v/>
      </c>
      <c r="DK41" s="290" t="str">
        <f ca="true">+IF(OFFSET('Sanitation Data'!$I$29,0,10*ROW('Sanitation Data'!I35))="","",OFFSET('Sanitation Data'!$I$29,0,10*ROW('Sanitation Data'!I35)))</f>
        <v/>
      </c>
      <c r="DL41" s="290" t="str">
        <f ca="true">+IF(OFFSET('Sanitation Data'!$I$30,0,10*ROW('Sanitation Data'!I35))="","",OFFSET('Sanitation Data'!$I$30,0,10*ROW('Sanitation Data'!I35)))</f>
        <v/>
      </c>
      <c r="DM41" s="290" t="str">
        <f ca="true">+IF(OFFSET('Sanitation Data'!$I$31,0,10*ROW('Sanitation Data'!I35))="","",OFFSET('Sanitation Data'!$I$31,0,10*ROW('Sanitation Data'!I35)))</f>
        <v/>
      </c>
      <c r="DN41" s="290" t="str">
        <f ca="true">+IF(OFFSET('Sanitation Data'!$I$32,0,10*ROW('Sanitation Data'!I35))="","",OFFSET('Sanitation Data'!$I$32,0,10*ROW('Sanitation Data'!I35)))</f>
        <v/>
      </c>
      <c r="DO41" s="290" t="str">
        <f ca="true">+IF(OFFSET('Hygiene Data'!$D$11,0,10*ROW('Hygiene Data'!D35))="","",OFFSET('Hygiene Data'!$D$11,0,10*ROW('Hygiene Data'!D35)))</f>
        <v/>
      </c>
      <c r="DP41" s="290" t="str">
        <f ca="true">+IF(OFFSET('Hygiene Data'!$D$12,0,10*ROW('Hygiene Data'!D35))="","",OFFSET('Hygiene Data'!$D$12,0,10*ROW('Hygiene Data'!D35)))</f>
        <v/>
      </c>
      <c r="DQ41" s="290" t="str">
        <f ca="true">+IF(OFFSET('Hygiene Data'!$D$13,0,10*ROW('Hygiene Data'!D35))="","",OFFSET('Hygiene Data'!$D$13,0,10*ROW('Hygiene Data'!D35)))</f>
        <v/>
      </c>
      <c r="DR41" s="290" t="str">
        <f ca="true">+IF(OFFSET('Hygiene Data'!$E$11,0,10*ROW('Hygiene Data'!E35))="","",OFFSET('Hygiene Data'!$E$11,0,10*ROW('Hygiene Data'!E35)))</f>
        <v/>
      </c>
      <c r="DS41" s="290" t="str">
        <f ca="true">+IF(OFFSET('Hygiene Data'!$E$12,0,10*ROW('Hygiene Data'!E35))="","",OFFSET('Hygiene Data'!$E$12,0,10*ROW('Hygiene Data'!E35)))</f>
        <v/>
      </c>
      <c r="DT41" s="290" t="str">
        <f ca="true">+IF(OFFSET('Hygiene Data'!$E$13,0,10*ROW('Hygiene Data'!E35))="","",OFFSET('Hygiene Data'!$E$13,0,10*ROW('Hygiene Data'!E35)))</f>
        <v/>
      </c>
      <c r="DU41" s="290" t="str">
        <f ca="true">+IF(OFFSET('Hygiene Data'!$F$11,0,10*ROW('Hygiene Data'!F35))="","",OFFSET('Hygiene Data'!$F$11,0,10*ROW('Hygiene Data'!F35)))</f>
        <v/>
      </c>
      <c r="DV41" s="290" t="str">
        <f ca="true">+IF(OFFSET('Hygiene Data'!$F$12,0,10*ROW('Hygiene Data'!F35))="","",OFFSET('Hygiene Data'!$F$12,0,10*ROW('Hygiene Data'!F35)))</f>
        <v/>
      </c>
      <c r="DW41" s="290" t="str">
        <f ca="true">+IF(OFFSET('Hygiene Data'!$F$13,0,10*ROW('Hygiene Data'!F35))="","",OFFSET('Hygiene Data'!$F$13,0,10*ROW('Hygiene Data'!F35)))</f>
        <v/>
      </c>
      <c r="DX41" s="290" t="str">
        <f ca="true">+IF(OFFSET('Hygiene Data'!$G$11,0,10*ROW('Hygiene Data'!G35))="","",OFFSET('Hygiene Data'!$G$11,0,10*ROW('Hygiene Data'!G35)))</f>
        <v/>
      </c>
      <c r="DY41" s="290" t="str">
        <f ca="true">+IF(OFFSET('Hygiene Data'!$G$12,0,10*ROW('Hygiene Data'!G35))="","",OFFSET('Hygiene Data'!$G$12,0,10*ROW('Hygiene Data'!G35)))</f>
        <v/>
      </c>
      <c r="DZ41" s="290" t="str">
        <f ca="true">+IF(OFFSET('Hygiene Data'!$G$13,0,10*ROW('Hygiene Data'!G35))="","",OFFSET('Hygiene Data'!$G$13,0,10*ROW('Hygiene Data'!G35)))</f>
        <v/>
      </c>
      <c r="EA41" s="290" t="str">
        <f ca="true">+IF(OFFSET('Hygiene Data'!$H$11,0,10*ROW('Hygiene Data'!H35))="","",OFFSET('Hygiene Data'!$H$11,0,10*ROW('Hygiene Data'!H35)))</f>
        <v/>
      </c>
      <c r="EB41" s="290" t="str">
        <f ca="true">+IF(OFFSET('Hygiene Data'!$H$12,0,10*ROW('Hygiene Data'!H35))="","",OFFSET('Hygiene Data'!$H$12,0,10*ROW('Hygiene Data'!H35)))</f>
        <v/>
      </c>
      <c r="EC41" s="290" t="str">
        <f ca="true">+IF(OFFSET('Hygiene Data'!$H$13,0,10*ROW('Hygiene Data'!H35))="","",OFFSET('Hygiene Data'!$H$13,0,10*ROW('Hygiene Data'!H35)))</f>
        <v/>
      </c>
      <c r="ED41" s="290" t="str">
        <f ca="true">+IF(OFFSET('Hygiene Data'!$I$11,0,10*ROW('Hygiene Data'!I35))="","",OFFSET('Hygiene Data'!$I$11,0,10*ROW('Hygiene Data'!I35)))</f>
        <v/>
      </c>
      <c r="EE41" s="290" t="str">
        <f ca="true">+IF(OFFSET('Hygiene Data'!$I$12,0,10*ROW('Hygiene Data'!I35))="","",OFFSET('Hygiene Data'!$I$12,0,10*ROW('Hygiene Data'!I35)))</f>
        <v/>
      </c>
      <c r="EF41" s="290"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46"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90"/>
      <c r="BS42" s="290" t="str">
        <f ca="true">+IF(OFFSET('Water Data'!$D$27,0,10*ROW('Water Data'!D36))="","",OFFSET('Water Data'!$D$27,0,10*ROW('Water Data'!D36)))</f>
        <v/>
      </c>
      <c r="BT42" s="290" t="str">
        <f ca="true">+IF(OFFSET('Water Data'!$D$28,0,10*ROW('Water Data'!D36))="","",OFFSET('Water Data'!$D$28,0,10*ROW('Water Data'!D36)))</f>
        <v/>
      </c>
      <c r="BU42" s="290" t="str">
        <f ca="true">+IF(OFFSET('Water Data'!$D$29,0,10*ROW('Water Data'!D36))="","",OFFSET('Water Data'!$D$29,0,10*ROW('Water Data'!D36)))</f>
        <v/>
      </c>
      <c r="BV42" s="290" t="str">
        <f ca="true">+IF(OFFSET('Water Data'!$E$27,0,10*ROW('Water Data'!E36))="","",OFFSET('Water Data'!$E$27,0,10*ROW('Water Data'!E36)))</f>
        <v/>
      </c>
      <c r="BW42" s="290" t="str">
        <f ca="true">+IF(OFFSET('Water Data'!$E$28,0,10*ROW('Water Data'!E36))="","",OFFSET('Water Data'!$E$28,0,10*ROW('Water Data'!E36)))</f>
        <v/>
      </c>
      <c r="BX42" s="290" t="str">
        <f ca="true">+IF(OFFSET('Water Data'!$E$29,0,10*ROW('Water Data'!E36))="","",OFFSET('Water Data'!$E$29,0,10*ROW('Water Data'!E36)))</f>
        <v/>
      </c>
      <c r="BY42" s="290" t="str">
        <f ca="true">+IF(OFFSET('Water Data'!$F$27,0,10*ROW('Water Data'!F36))="","",OFFSET('Water Data'!$F$27,0,10*ROW('Water Data'!F36)))</f>
        <v/>
      </c>
      <c r="BZ42" s="290" t="str">
        <f ca="true">+IF(OFFSET('Water Data'!$F$28,0,10*ROW('Water Data'!F36))="","",OFFSET('Water Data'!$F$28,0,10*ROW('Water Data'!F36)))</f>
        <v/>
      </c>
      <c r="CA42" s="290" t="str">
        <f ca="true">+IF(OFFSET('Water Data'!$F$29,0,10*ROW('Water Data'!F36))="","",OFFSET('Water Data'!$F$29,0,10*ROW('Water Data'!F36)))</f>
        <v/>
      </c>
      <c r="CB42" s="290" t="str">
        <f ca="true">+IF(OFFSET('Water Data'!$G$27,0,10*ROW('Water Data'!G36))="","",OFFSET('Water Data'!$G$27,0,10*ROW('Water Data'!G36)))</f>
        <v/>
      </c>
      <c r="CC42" s="290" t="str">
        <f ca="true">+IF(OFFSET('Water Data'!$G$28,0,10*ROW('Water Data'!G36))="","",OFFSET('Water Data'!$G$28,0,10*ROW('Water Data'!G36)))</f>
        <v/>
      </c>
      <c r="CD42" s="290" t="str">
        <f ca="true">+IF(OFFSET('Water Data'!$G$29,0,10*ROW('Water Data'!G36))="","",OFFSET('Water Data'!$G$29,0,10*ROW('Water Data'!G36)))</f>
        <v/>
      </c>
      <c r="CE42" s="290" t="str">
        <f ca="true">+IF(OFFSET('Water Data'!$H$27,0,10*ROW('Water Data'!H36))="","",OFFSET('Water Data'!$H$27,0,10*ROW('Water Data'!H36)))</f>
        <v/>
      </c>
      <c r="CF42" s="290" t="str">
        <f ca="true">+IF(OFFSET('Water Data'!$H$28,0,10*ROW('Water Data'!H36))="","",OFFSET('Water Data'!$H$28,0,10*ROW('Water Data'!H36)))</f>
        <v/>
      </c>
      <c r="CG42" s="290" t="str">
        <f ca="true">+IF(OFFSET('Water Data'!$H$29,0,10*ROW('Water Data'!H36))="","",OFFSET('Water Data'!$H$29,0,10*ROW('Water Data'!H36)))</f>
        <v/>
      </c>
      <c r="CH42" s="290" t="str">
        <f ca="true">+IF(OFFSET('Water Data'!$I$27,0,10*ROW('Water Data'!I36))="","",OFFSET('Water Data'!$I$27,0,10*ROW('Water Data'!I36)))</f>
        <v/>
      </c>
      <c r="CI42" s="290" t="str">
        <f ca="true">+IF(OFFSET('Water Data'!$I$28,0,10*ROW('Water Data'!I36))="","",OFFSET('Water Data'!$I$28,0,10*ROW('Water Data'!I36)))</f>
        <v/>
      </c>
      <c r="CJ42" s="290" t="str">
        <f ca="true">+IF(OFFSET('Water Data'!$I$29,0,10*ROW('Water Data'!I36))="","",OFFSET('Water Data'!$I$29,0,10*ROW('Water Data'!I36)))</f>
        <v/>
      </c>
      <c r="CK42" s="290" t="str">
        <f ca="true">+IF(OFFSET('Sanitation Data'!$D$28,0,10*ROW('Sanitation Data'!D36))="","",OFFSET('Sanitation Data'!$D$28,0,10*ROW('Sanitation Data'!D36)))</f>
        <v/>
      </c>
      <c r="CL42" s="290" t="str">
        <f ca="true">+IF(OFFSET('Sanitation Data'!$D$29,0,10*ROW('Sanitation Data'!D36))="","",OFFSET('Sanitation Data'!$D$29,0,10*ROW('Sanitation Data'!D36)))</f>
        <v/>
      </c>
      <c r="CM42" s="290" t="str">
        <f ca="true">+IF(OFFSET('Sanitation Data'!$D$30,0,10*ROW('Sanitation Data'!D36))="","",OFFSET('Sanitation Data'!$D$30,0,10*ROW('Sanitation Data'!D36)))</f>
        <v/>
      </c>
      <c r="CN42" s="290" t="str">
        <f ca="true">+IF(OFFSET('Sanitation Data'!$D$31,0,10*ROW('Sanitation Data'!D36))="","",OFFSET('Sanitation Data'!$D$31,0,10*ROW('Sanitation Data'!D36)))</f>
        <v/>
      </c>
      <c r="CO42" s="290" t="str">
        <f ca="true">+IF(OFFSET('Sanitation Data'!$D$32,0,10*ROW('Sanitation Data'!D36))="","",OFFSET('Sanitation Data'!$D$32,0,10*ROW('Sanitation Data'!D36)))</f>
        <v/>
      </c>
      <c r="CP42" s="290" t="str">
        <f ca="true">+IF(OFFSET('Sanitation Data'!$E$28,0,10*ROW('Sanitation Data'!E36))="","",OFFSET('Sanitation Data'!$E$28,0,10*ROW('Sanitation Data'!E36)))</f>
        <v/>
      </c>
      <c r="CQ42" s="290" t="str">
        <f ca="true">+IF(OFFSET('Sanitation Data'!$E$29,0,10*ROW('Sanitation Data'!E36))="","",OFFSET('Sanitation Data'!$E$29,0,10*ROW('Sanitation Data'!E36)))</f>
        <v/>
      </c>
      <c r="CR42" s="290" t="str">
        <f ca="true">+IF(OFFSET('Sanitation Data'!$E$30,0,10*ROW('Sanitation Data'!E36))="","",OFFSET('Sanitation Data'!$E$30,0,10*ROW('Sanitation Data'!E36)))</f>
        <v/>
      </c>
      <c r="CS42" s="290" t="str">
        <f ca="true">+IF(OFFSET('Sanitation Data'!$E$31,0,10*ROW('Sanitation Data'!E36))="","",OFFSET('Sanitation Data'!$E$31,0,10*ROW('Sanitation Data'!E36)))</f>
        <v/>
      </c>
      <c r="CT42" s="290" t="str">
        <f ca="true">+IF(OFFSET('Sanitation Data'!$E$32,0,10*ROW('Sanitation Data'!E36))="","",OFFSET('Sanitation Data'!$E$32,0,10*ROW('Sanitation Data'!E36)))</f>
        <v/>
      </c>
      <c r="CU42" s="290" t="str">
        <f ca="true">+IF(OFFSET('Sanitation Data'!$F$28,0,10*ROW('Sanitation Data'!F36))="","",OFFSET('Sanitation Data'!$F$28,0,10*ROW('Sanitation Data'!F36)))</f>
        <v/>
      </c>
      <c r="CV42" s="290" t="str">
        <f ca="true">+IF(OFFSET('Sanitation Data'!$F$29,0,10*ROW('Sanitation Data'!F36))="","",OFFSET('Sanitation Data'!$F$29,0,10*ROW('Sanitation Data'!F36)))</f>
        <v/>
      </c>
      <c r="CW42" s="290" t="str">
        <f ca="true">+IF(OFFSET('Sanitation Data'!$F$30,0,10*ROW('Sanitation Data'!F36))="","",OFFSET('Sanitation Data'!$F$30,0,10*ROW('Sanitation Data'!F36)))</f>
        <v/>
      </c>
      <c r="CX42" s="290" t="str">
        <f ca="true">+IF(OFFSET('Sanitation Data'!$F$31,0,10*ROW('Sanitation Data'!F36))="","",OFFSET('Sanitation Data'!$F$31,0,10*ROW('Sanitation Data'!F36)))</f>
        <v/>
      </c>
      <c r="CY42" s="290" t="str">
        <f ca="true">+IF(OFFSET('Sanitation Data'!$F$32,0,10*ROW('Sanitation Data'!F36))="","",OFFSET('Sanitation Data'!$F$32,0,10*ROW('Sanitation Data'!F36)))</f>
        <v/>
      </c>
      <c r="CZ42" s="290" t="str">
        <f ca="true">+IF(OFFSET('Sanitation Data'!$G$28,0,10*ROW('Sanitation Data'!G36))="","",OFFSET('Sanitation Data'!$G$28,0,10*ROW('Sanitation Data'!G36)))</f>
        <v/>
      </c>
      <c r="DA42" s="290" t="str">
        <f ca="true">+IF(OFFSET('Sanitation Data'!$G$29,0,10*ROW('Sanitation Data'!G36))="","",OFFSET('Sanitation Data'!$G$29,0,10*ROW('Sanitation Data'!G36)))</f>
        <v/>
      </c>
      <c r="DB42" s="290" t="str">
        <f ca="true">+IF(OFFSET('Sanitation Data'!$G$30,0,10*ROW('Sanitation Data'!G36))="","",OFFSET('Sanitation Data'!$G$30,0,10*ROW('Sanitation Data'!G36)))</f>
        <v/>
      </c>
      <c r="DC42" s="290" t="str">
        <f ca="true">+IF(OFFSET('Sanitation Data'!$G$31,0,10*ROW('Sanitation Data'!G36))="","",OFFSET('Sanitation Data'!$G$31,0,10*ROW('Sanitation Data'!G36)))</f>
        <v/>
      </c>
      <c r="DD42" s="290" t="str">
        <f ca="true">+IF(OFFSET('Sanitation Data'!$G$32,0,10*ROW('Sanitation Data'!G36))="","",OFFSET('Sanitation Data'!$G$32,0,10*ROW('Sanitation Data'!G36)))</f>
        <v/>
      </c>
      <c r="DE42" s="290" t="str">
        <f ca="true">+IF(OFFSET('Sanitation Data'!$H$28,0,10*ROW('Sanitation Data'!H36))="","",OFFSET('Sanitation Data'!$H$28,0,10*ROW('Sanitation Data'!H36)))</f>
        <v/>
      </c>
      <c r="DF42" s="290" t="str">
        <f ca="true">+IF(OFFSET('Sanitation Data'!$H$29,0,10*ROW('Sanitation Data'!H36))="","",OFFSET('Sanitation Data'!$H$29,0,10*ROW('Sanitation Data'!H36)))</f>
        <v/>
      </c>
      <c r="DG42" s="290" t="str">
        <f ca="true">+IF(OFFSET('Sanitation Data'!$H$30,0,10*ROW('Sanitation Data'!H36))="","",OFFSET('Sanitation Data'!$H$30,0,10*ROW('Sanitation Data'!H36)))</f>
        <v/>
      </c>
      <c r="DH42" s="290" t="str">
        <f ca="true">+IF(OFFSET('Sanitation Data'!$H$31,0,10*ROW('Sanitation Data'!H36))="","",OFFSET('Sanitation Data'!$H$31,0,10*ROW('Sanitation Data'!H36)))</f>
        <v/>
      </c>
      <c r="DI42" s="290" t="str">
        <f ca="true">+IF(OFFSET('Sanitation Data'!$H$32,0,10*ROW('Sanitation Data'!H36))="","",OFFSET('Sanitation Data'!$H$32,0,10*ROW('Sanitation Data'!H36)))</f>
        <v/>
      </c>
      <c r="DJ42" s="290" t="str">
        <f ca="true">+IF(OFFSET('Sanitation Data'!$I$28,0,10*ROW('Sanitation Data'!I36))="","",OFFSET('Sanitation Data'!$I$28,0,10*ROW('Sanitation Data'!I36)))</f>
        <v/>
      </c>
      <c r="DK42" s="290" t="str">
        <f ca="true">+IF(OFFSET('Sanitation Data'!$I$29,0,10*ROW('Sanitation Data'!I36))="","",OFFSET('Sanitation Data'!$I$29,0,10*ROW('Sanitation Data'!I36)))</f>
        <v/>
      </c>
      <c r="DL42" s="290" t="str">
        <f ca="true">+IF(OFFSET('Sanitation Data'!$I$30,0,10*ROW('Sanitation Data'!I36))="","",OFFSET('Sanitation Data'!$I$30,0,10*ROW('Sanitation Data'!I36)))</f>
        <v/>
      </c>
      <c r="DM42" s="290" t="str">
        <f ca="true">+IF(OFFSET('Sanitation Data'!$I$31,0,10*ROW('Sanitation Data'!I36))="","",OFFSET('Sanitation Data'!$I$31,0,10*ROW('Sanitation Data'!I36)))</f>
        <v/>
      </c>
      <c r="DN42" s="290" t="str">
        <f ca="true">+IF(OFFSET('Sanitation Data'!$I$32,0,10*ROW('Sanitation Data'!I36))="","",OFFSET('Sanitation Data'!$I$32,0,10*ROW('Sanitation Data'!I36)))</f>
        <v/>
      </c>
      <c r="DO42" s="290" t="str">
        <f ca="true">+IF(OFFSET('Hygiene Data'!$D$11,0,10*ROW('Hygiene Data'!D36))="","",OFFSET('Hygiene Data'!$D$11,0,10*ROW('Hygiene Data'!D36)))</f>
        <v/>
      </c>
      <c r="DP42" s="290" t="str">
        <f ca="true">+IF(OFFSET('Hygiene Data'!$D$12,0,10*ROW('Hygiene Data'!D36))="","",OFFSET('Hygiene Data'!$D$12,0,10*ROW('Hygiene Data'!D36)))</f>
        <v/>
      </c>
      <c r="DQ42" s="290" t="str">
        <f ca="true">+IF(OFFSET('Hygiene Data'!$D$13,0,10*ROW('Hygiene Data'!D36))="","",OFFSET('Hygiene Data'!$D$13,0,10*ROW('Hygiene Data'!D36)))</f>
        <v/>
      </c>
      <c r="DR42" s="290" t="str">
        <f ca="true">+IF(OFFSET('Hygiene Data'!$E$11,0,10*ROW('Hygiene Data'!E36))="","",OFFSET('Hygiene Data'!$E$11,0,10*ROW('Hygiene Data'!E36)))</f>
        <v/>
      </c>
      <c r="DS42" s="290" t="str">
        <f ca="true">+IF(OFFSET('Hygiene Data'!$E$12,0,10*ROW('Hygiene Data'!E36))="","",OFFSET('Hygiene Data'!$E$12,0,10*ROW('Hygiene Data'!E36)))</f>
        <v/>
      </c>
      <c r="DT42" s="290" t="str">
        <f ca="true">+IF(OFFSET('Hygiene Data'!$E$13,0,10*ROW('Hygiene Data'!E36))="","",OFFSET('Hygiene Data'!$E$13,0,10*ROW('Hygiene Data'!E36)))</f>
        <v/>
      </c>
      <c r="DU42" s="290" t="str">
        <f ca="true">+IF(OFFSET('Hygiene Data'!$F$11,0,10*ROW('Hygiene Data'!F36))="","",OFFSET('Hygiene Data'!$F$11,0,10*ROW('Hygiene Data'!F36)))</f>
        <v/>
      </c>
      <c r="DV42" s="290" t="str">
        <f ca="true">+IF(OFFSET('Hygiene Data'!$F$12,0,10*ROW('Hygiene Data'!F36))="","",OFFSET('Hygiene Data'!$F$12,0,10*ROW('Hygiene Data'!F36)))</f>
        <v/>
      </c>
      <c r="DW42" s="290" t="str">
        <f ca="true">+IF(OFFSET('Hygiene Data'!$F$13,0,10*ROW('Hygiene Data'!F36))="","",OFFSET('Hygiene Data'!$F$13,0,10*ROW('Hygiene Data'!F36)))</f>
        <v/>
      </c>
      <c r="DX42" s="290" t="str">
        <f ca="true">+IF(OFFSET('Hygiene Data'!$G$11,0,10*ROW('Hygiene Data'!G36))="","",OFFSET('Hygiene Data'!$G$11,0,10*ROW('Hygiene Data'!G36)))</f>
        <v/>
      </c>
      <c r="DY42" s="290" t="str">
        <f ca="true">+IF(OFFSET('Hygiene Data'!$G$12,0,10*ROW('Hygiene Data'!G36))="","",OFFSET('Hygiene Data'!$G$12,0,10*ROW('Hygiene Data'!G36)))</f>
        <v/>
      </c>
      <c r="DZ42" s="290" t="str">
        <f ca="true">+IF(OFFSET('Hygiene Data'!$G$13,0,10*ROW('Hygiene Data'!G36))="","",OFFSET('Hygiene Data'!$G$13,0,10*ROW('Hygiene Data'!G36)))</f>
        <v/>
      </c>
      <c r="EA42" s="290" t="str">
        <f ca="true">+IF(OFFSET('Hygiene Data'!$H$11,0,10*ROW('Hygiene Data'!H36))="","",OFFSET('Hygiene Data'!$H$11,0,10*ROW('Hygiene Data'!H36)))</f>
        <v/>
      </c>
      <c r="EB42" s="290" t="str">
        <f ca="true">+IF(OFFSET('Hygiene Data'!$H$12,0,10*ROW('Hygiene Data'!H36))="","",OFFSET('Hygiene Data'!$H$12,0,10*ROW('Hygiene Data'!H36)))</f>
        <v/>
      </c>
      <c r="EC42" s="290" t="str">
        <f ca="true">+IF(OFFSET('Hygiene Data'!$H$13,0,10*ROW('Hygiene Data'!H36))="","",OFFSET('Hygiene Data'!$H$13,0,10*ROW('Hygiene Data'!H36)))</f>
        <v/>
      </c>
      <c r="ED42" s="290" t="str">
        <f ca="true">+IF(OFFSET('Hygiene Data'!$I$11,0,10*ROW('Hygiene Data'!I36))="","",OFFSET('Hygiene Data'!$I$11,0,10*ROW('Hygiene Data'!I36)))</f>
        <v/>
      </c>
      <c r="EE42" s="290" t="str">
        <f ca="true">+IF(OFFSET('Hygiene Data'!$I$12,0,10*ROW('Hygiene Data'!I36))="","",OFFSET('Hygiene Data'!$I$12,0,10*ROW('Hygiene Data'!I36)))</f>
        <v/>
      </c>
      <c r="EF42" s="290"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46"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90"/>
      <c r="BS43" s="290" t="str">
        <f ca="true">+IF(OFFSET('Water Data'!$D$27,0,10*ROW('Water Data'!D37))="","",OFFSET('Water Data'!$D$27,0,10*ROW('Water Data'!D37)))</f>
        <v/>
      </c>
      <c r="BT43" s="290" t="str">
        <f ca="true">+IF(OFFSET('Water Data'!$D$28,0,10*ROW('Water Data'!D37))="","",OFFSET('Water Data'!$D$28,0,10*ROW('Water Data'!D37)))</f>
        <v/>
      </c>
      <c r="BU43" s="290" t="str">
        <f ca="true">+IF(OFFSET('Water Data'!$D$29,0,10*ROW('Water Data'!D37))="","",OFFSET('Water Data'!$D$29,0,10*ROW('Water Data'!D37)))</f>
        <v/>
      </c>
      <c r="BV43" s="290" t="str">
        <f ca="true">+IF(OFFSET('Water Data'!$E$27,0,10*ROW('Water Data'!E37))="","",OFFSET('Water Data'!$E$27,0,10*ROW('Water Data'!E37)))</f>
        <v/>
      </c>
      <c r="BW43" s="290" t="str">
        <f ca="true">+IF(OFFSET('Water Data'!$E$28,0,10*ROW('Water Data'!E37))="","",OFFSET('Water Data'!$E$28,0,10*ROW('Water Data'!E37)))</f>
        <v/>
      </c>
      <c r="BX43" s="290" t="str">
        <f ca="true">+IF(OFFSET('Water Data'!$E$29,0,10*ROW('Water Data'!E37))="","",OFFSET('Water Data'!$E$29,0,10*ROW('Water Data'!E37)))</f>
        <v/>
      </c>
      <c r="BY43" s="290" t="str">
        <f ca="true">+IF(OFFSET('Water Data'!$F$27,0,10*ROW('Water Data'!F37))="","",OFFSET('Water Data'!$F$27,0,10*ROW('Water Data'!F37)))</f>
        <v/>
      </c>
      <c r="BZ43" s="290" t="str">
        <f ca="true">+IF(OFFSET('Water Data'!$F$28,0,10*ROW('Water Data'!F37))="","",OFFSET('Water Data'!$F$28,0,10*ROW('Water Data'!F37)))</f>
        <v/>
      </c>
      <c r="CA43" s="290" t="str">
        <f ca="true">+IF(OFFSET('Water Data'!$F$29,0,10*ROW('Water Data'!F37))="","",OFFSET('Water Data'!$F$29,0,10*ROW('Water Data'!F37)))</f>
        <v/>
      </c>
      <c r="CB43" s="290" t="str">
        <f ca="true">+IF(OFFSET('Water Data'!$G$27,0,10*ROW('Water Data'!G37))="","",OFFSET('Water Data'!$G$27,0,10*ROW('Water Data'!G37)))</f>
        <v/>
      </c>
      <c r="CC43" s="290" t="str">
        <f ca="true">+IF(OFFSET('Water Data'!$G$28,0,10*ROW('Water Data'!G37))="","",OFFSET('Water Data'!$G$28,0,10*ROW('Water Data'!G37)))</f>
        <v/>
      </c>
      <c r="CD43" s="290" t="str">
        <f ca="true">+IF(OFFSET('Water Data'!$G$29,0,10*ROW('Water Data'!G37))="","",OFFSET('Water Data'!$G$29,0,10*ROW('Water Data'!G37)))</f>
        <v/>
      </c>
      <c r="CE43" s="290" t="str">
        <f ca="true">+IF(OFFSET('Water Data'!$H$27,0,10*ROW('Water Data'!H37))="","",OFFSET('Water Data'!$H$27,0,10*ROW('Water Data'!H37)))</f>
        <v/>
      </c>
      <c r="CF43" s="290" t="str">
        <f ca="true">+IF(OFFSET('Water Data'!$H$28,0,10*ROW('Water Data'!H37))="","",OFFSET('Water Data'!$H$28,0,10*ROW('Water Data'!H37)))</f>
        <v/>
      </c>
      <c r="CG43" s="290" t="str">
        <f ca="true">+IF(OFFSET('Water Data'!$H$29,0,10*ROW('Water Data'!H37))="","",OFFSET('Water Data'!$H$29,0,10*ROW('Water Data'!H37)))</f>
        <v/>
      </c>
      <c r="CH43" s="290" t="str">
        <f ca="true">+IF(OFFSET('Water Data'!$I$27,0,10*ROW('Water Data'!I37))="","",OFFSET('Water Data'!$I$27,0,10*ROW('Water Data'!I37)))</f>
        <v/>
      </c>
      <c r="CI43" s="290" t="str">
        <f ca="true">+IF(OFFSET('Water Data'!$I$28,0,10*ROW('Water Data'!I37))="","",OFFSET('Water Data'!$I$28,0,10*ROW('Water Data'!I37)))</f>
        <v/>
      </c>
      <c r="CJ43" s="290" t="str">
        <f ca="true">+IF(OFFSET('Water Data'!$I$29,0,10*ROW('Water Data'!I37))="","",OFFSET('Water Data'!$I$29,0,10*ROW('Water Data'!I37)))</f>
        <v/>
      </c>
      <c r="CK43" s="290" t="str">
        <f ca="true">+IF(OFFSET('Sanitation Data'!$D$28,0,10*ROW('Sanitation Data'!D37))="","",OFFSET('Sanitation Data'!$D$28,0,10*ROW('Sanitation Data'!D37)))</f>
        <v/>
      </c>
      <c r="CL43" s="290" t="str">
        <f ca="true">+IF(OFFSET('Sanitation Data'!$D$29,0,10*ROW('Sanitation Data'!D37))="","",OFFSET('Sanitation Data'!$D$29,0,10*ROW('Sanitation Data'!D37)))</f>
        <v/>
      </c>
      <c r="CM43" s="290" t="str">
        <f ca="true">+IF(OFFSET('Sanitation Data'!$D$30,0,10*ROW('Sanitation Data'!D37))="","",OFFSET('Sanitation Data'!$D$30,0,10*ROW('Sanitation Data'!D37)))</f>
        <v/>
      </c>
      <c r="CN43" s="290" t="str">
        <f ca="true">+IF(OFFSET('Sanitation Data'!$D$31,0,10*ROW('Sanitation Data'!D37))="","",OFFSET('Sanitation Data'!$D$31,0,10*ROW('Sanitation Data'!D37)))</f>
        <v/>
      </c>
      <c r="CO43" s="290" t="str">
        <f ca="true">+IF(OFFSET('Sanitation Data'!$D$32,0,10*ROW('Sanitation Data'!D37))="","",OFFSET('Sanitation Data'!$D$32,0,10*ROW('Sanitation Data'!D37)))</f>
        <v/>
      </c>
      <c r="CP43" s="290" t="str">
        <f ca="true">+IF(OFFSET('Sanitation Data'!$E$28,0,10*ROW('Sanitation Data'!E37))="","",OFFSET('Sanitation Data'!$E$28,0,10*ROW('Sanitation Data'!E37)))</f>
        <v/>
      </c>
      <c r="CQ43" s="290" t="str">
        <f ca="true">+IF(OFFSET('Sanitation Data'!$E$29,0,10*ROW('Sanitation Data'!E37))="","",OFFSET('Sanitation Data'!$E$29,0,10*ROW('Sanitation Data'!E37)))</f>
        <v/>
      </c>
      <c r="CR43" s="290" t="str">
        <f ca="true">+IF(OFFSET('Sanitation Data'!$E$30,0,10*ROW('Sanitation Data'!E37))="","",OFFSET('Sanitation Data'!$E$30,0,10*ROW('Sanitation Data'!E37)))</f>
        <v/>
      </c>
      <c r="CS43" s="290" t="str">
        <f ca="true">+IF(OFFSET('Sanitation Data'!$E$31,0,10*ROW('Sanitation Data'!E37))="","",OFFSET('Sanitation Data'!$E$31,0,10*ROW('Sanitation Data'!E37)))</f>
        <v/>
      </c>
      <c r="CT43" s="290" t="str">
        <f ca="true">+IF(OFFSET('Sanitation Data'!$E$32,0,10*ROW('Sanitation Data'!E37))="","",OFFSET('Sanitation Data'!$E$32,0,10*ROW('Sanitation Data'!E37)))</f>
        <v/>
      </c>
      <c r="CU43" s="290" t="str">
        <f ca="true">+IF(OFFSET('Sanitation Data'!$F$28,0,10*ROW('Sanitation Data'!F37))="","",OFFSET('Sanitation Data'!$F$28,0,10*ROW('Sanitation Data'!F37)))</f>
        <v/>
      </c>
      <c r="CV43" s="290" t="str">
        <f ca="true">+IF(OFFSET('Sanitation Data'!$F$29,0,10*ROW('Sanitation Data'!F37))="","",OFFSET('Sanitation Data'!$F$29,0,10*ROW('Sanitation Data'!F37)))</f>
        <v/>
      </c>
      <c r="CW43" s="290" t="str">
        <f ca="true">+IF(OFFSET('Sanitation Data'!$F$30,0,10*ROW('Sanitation Data'!F37))="","",OFFSET('Sanitation Data'!$F$30,0,10*ROW('Sanitation Data'!F37)))</f>
        <v/>
      </c>
      <c r="CX43" s="290" t="str">
        <f ca="true">+IF(OFFSET('Sanitation Data'!$F$31,0,10*ROW('Sanitation Data'!F37))="","",OFFSET('Sanitation Data'!$F$31,0,10*ROW('Sanitation Data'!F37)))</f>
        <v/>
      </c>
      <c r="CY43" s="290" t="str">
        <f ca="true">+IF(OFFSET('Sanitation Data'!$F$32,0,10*ROW('Sanitation Data'!F37))="","",OFFSET('Sanitation Data'!$F$32,0,10*ROW('Sanitation Data'!F37)))</f>
        <v/>
      </c>
      <c r="CZ43" s="290" t="str">
        <f ca="true">+IF(OFFSET('Sanitation Data'!$G$28,0,10*ROW('Sanitation Data'!G37))="","",OFFSET('Sanitation Data'!$G$28,0,10*ROW('Sanitation Data'!G37)))</f>
        <v/>
      </c>
      <c r="DA43" s="290" t="str">
        <f ca="true">+IF(OFFSET('Sanitation Data'!$G$29,0,10*ROW('Sanitation Data'!G37))="","",OFFSET('Sanitation Data'!$G$29,0,10*ROW('Sanitation Data'!G37)))</f>
        <v/>
      </c>
      <c r="DB43" s="290" t="str">
        <f ca="true">+IF(OFFSET('Sanitation Data'!$G$30,0,10*ROW('Sanitation Data'!G37))="","",OFFSET('Sanitation Data'!$G$30,0,10*ROW('Sanitation Data'!G37)))</f>
        <v/>
      </c>
      <c r="DC43" s="290" t="str">
        <f ca="true">+IF(OFFSET('Sanitation Data'!$G$31,0,10*ROW('Sanitation Data'!G37))="","",OFFSET('Sanitation Data'!$G$31,0,10*ROW('Sanitation Data'!G37)))</f>
        <v/>
      </c>
      <c r="DD43" s="290" t="str">
        <f ca="true">+IF(OFFSET('Sanitation Data'!$G$32,0,10*ROW('Sanitation Data'!G37))="","",OFFSET('Sanitation Data'!$G$32,0,10*ROW('Sanitation Data'!G37)))</f>
        <v/>
      </c>
      <c r="DE43" s="290" t="str">
        <f ca="true">+IF(OFFSET('Sanitation Data'!$H$28,0,10*ROW('Sanitation Data'!H37))="","",OFFSET('Sanitation Data'!$H$28,0,10*ROW('Sanitation Data'!H37)))</f>
        <v/>
      </c>
      <c r="DF43" s="290" t="str">
        <f ca="true">+IF(OFFSET('Sanitation Data'!$H$29,0,10*ROW('Sanitation Data'!H37))="","",OFFSET('Sanitation Data'!$H$29,0,10*ROW('Sanitation Data'!H37)))</f>
        <v/>
      </c>
      <c r="DG43" s="290" t="str">
        <f ca="true">+IF(OFFSET('Sanitation Data'!$H$30,0,10*ROW('Sanitation Data'!H37))="","",OFFSET('Sanitation Data'!$H$30,0,10*ROW('Sanitation Data'!H37)))</f>
        <v/>
      </c>
      <c r="DH43" s="290" t="str">
        <f ca="true">+IF(OFFSET('Sanitation Data'!$H$31,0,10*ROW('Sanitation Data'!H37))="","",OFFSET('Sanitation Data'!$H$31,0,10*ROW('Sanitation Data'!H37)))</f>
        <v/>
      </c>
      <c r="DI43" s="290" t="str">
        <f ca="true">+IF(OFFSET('Sanitation Data'!$H$32,0,10*ROW('Sanitation Data'!H37))="","",OFFSET('Sanitation Data'!$H$32,0,10*ROW('Sanitation Data'!H37)))</f>
        <v/>
      </c>
      <c r="DJ43" s="290" t="str">
        <f ca="true">+IF(OFFSET('Sanitation Data'!$I$28,0,10*ROW('Sanitation Data'!I37))="","",OFFSET('Sanitation Data'!$I$28,0,10*ROW('Sanitation Data'!I37)))</f>
        <v/>
      </c>
      <c r="DK43" s="290" t="str">
        <f ca="true">+IF(OFFSET('Sanitation Data'!$I$29,0,10*ROW('Sanitation Data'!I37))="","",OFFSET('Sanitation Data'!$I$29,0,10*ROW('Sanitation Data'!I37)))</f>
        <v/>
      </c>
      <c r="DL43" s="290" t="str">
        <f ca="true">+IF(OFFSET('Sanitation Data'!$I$30,0,10*ROW('Sanitation Data'!I37))="","",OFFSET('Sanitation Data'!$I$30,0,10*ROW('Sanitation Data'!I37)))</f>
        <v/>
      </c>
      <c r="DM43" s="290" t="str">
        <f ca="true">+IF(OFFSET('Sanitation Data'!$I$31,0,10*ROW('Sanitation Data'!I37))="","",OFFSET('Sanitation Data'!$I$31,0,10*ROW('Sanitation Data'!I37)))</f>
        <v/>
      </c>
      <c r="DN43" s="290" t="str">
        <f ca="true">+IF(OFFSET('Sanitation Data'!$I$32,0,10*ROW('Sanitation Data'!I37))="","",OFFSET('Sanitation Data'!$I$32,0,10*ROW('Sanitation Data'!I37)))</f>
        <v/>
      </c>
      <c r="DO43" s="290" t="str">
        <f ca="true">+IF(OFFSET('Hygiene Data'!$D$11,0,10*ROW('Hygiene Data'!D37))="","",OFFSET('Hygiene Data'!$D$11,0,10*ROW('Hygiene Data'!D37)))</f>
        <v/>
      </c>
      <c r="DP43" s="290" t="str">
        <f ca="true">+IF(OFFSET('Hygiene Data'!$D$12,0,10*ROW('Hygiene Data'!D37))="","",OFFSET('Hygiene Data'!$D$12,0,10*ROW('Hygiene Data'!D37)))</f>
        <v/>
      </c>
      <c r="DQ43" s="290" t="str">
        <f ca="true">+IF(OFFSET('Hygiene Data'!$D$13,0,10*ROW('Hygiene Data'!D37))="","",OFFSET('Hygiene Data'!$D$13,0,10*ROW('Hygiene Data'!D37)))</f>
        <v/>
      </c>
      <c r="DR43" s="290" t="str">
        <f ca="true">+IF(OFFSET('Hygiene Data'!$E$11,0,10*ROW('Hygiene Data'!E37))="","",OFFSET('Hygiene Data'!$E$11,0,10*ROW('Hygiene Data'!E37)))</f>
        <v/>
      </c>
      <c r="DS43" s="290" t="str">
        <f ca="true">+IF(OFFSET('Hygiene Data'!$E$12,0,10*ROW('Hygiene Data'!E37))="","",OFFSET('Hygiene Data'!$E$12,0,10*ROW('Hygiene Data'!E37)))</f>
        <v/>
      </c>
      <c r="DT43" s="290" t="str">
        <f ca="true">+IF(OFFSET('Hygiene Data'!$E$13,0,10*ROW('Hygiene Data'!E37))="","",OFFSET('Hygiene Data'!$E$13,0,10*ROW('Hygiene Data'!E37)))</f>
        <v/>
      </c>
      <c r="DU43" s="290" t="str">
        <f ca="true">+IF(OFFSET('Hygiene Data'!$F$11,0,10*ROW('Hygiene Data'!F37))="","",OFFSET('Hygiene Data'!$F$11,0,10*ROW('Hygiene Data'!F37)))</f>
        <v/>
      </c>
      <c r="DV43" s="290" t="str">
        <f ca="true">+IF(OFFSET('Hygiene Data'!$F$12,0,10*ROW('Hygiene Data'!F37))="","",OFFSET('Hygiene Data'!$F$12,0,10*ROW('Hygiene Data'!F37)))</f>
        <v/>
      </c>
      <c r="DW43" s="290" t="str">
        <f ca="true">+IF(OFFSET('Hygiene Data'!$F$13,0,10*ROW('Hygiene Data'!F37))="","",OFFSET('Hygiene Data'!$F$13,0,10*ROW('Hygiene Data'!F37)))</f>
        <v/>
      </c>
      <c r="DX43" s="290" t="str">
        <f ca="true">+IF(OFFSET('Hygiene Data'!$G$11,0,10*ROW('Hygiene Data'!G37))="","",OFFSET('Hygiene Data'!$G$11,0,10*ROW('Hygiene Data'!G37)))</f>
        <v/>
      </c>
      <c r="DY43" s="290" t="str">
        <f ca="true">+IF(OFFSET('Hygiene Data'!$G$12,0,10*ROW('Hygiene Data'!G37))="","",OFFSET('Hygiene Data'!$G$12,0,10*ROW('Hygiene Data'!G37)))</f>
        <v/>
      </c>
      <c r="DZ43" s="290" t="str">
        <f ca="true">+IF(OFFSET('Hygiene Data'!$G$13,0,10*ROW('Hygiene Data'!G37))="","",OFFSET('Hygiene Data'!$G$13,0,10*ROW('Hygiene Data'!G37)))</f>
        <v/>
      </c>
      <c r="EA43" s="290" t="str">
        <f ca="true">+IF(OFFSET('Hygiene Data'!$H$11,0,10*ROW('Hygiene Data'!H37))="","",OFFSET('Hygiene Data'!$H$11,0,10*ROW('Hygiene Data'!H37)))</f>
        <v/>
      </c>
      <c r="EB43" s="290" t="str">
        <f ca="true">+IF(OFFSET('Hygiene Data'!$H$12,0,10*ROW('Hygiene Data'!H37))="","",OFFSET('Hygiene Data'!$H$12,0,10*ROW('Hygiene Data'!H37)))</f>
        <v/>
      </c>
      <c r="EC43" s="290" t="str">
        <f ca="true">+IF(OFFSET('Hygiene Data'!$H$13,0,10*ROW('Hygiene Data'!H37))="","",OFFSET('Hygiene Data'!$H$13,0,10*ROW('Hygiene Data'!H37)))</f>
        <v/>
      </c>
      <c r="ED43" s="290" t="str">
        <f ca="true">+IF(OFFSET('Hygiene Data'!$I$11,0,10*ROW('Hygiene Data'!I37))="","",OFFSET('Hygiene Data'!$I$11,0,10*ROW('Hygiene Data'!I37)))</f>
        <v/>
      </c>
      <c r="EE43" s="290" t="str">
        <f ca="true">+IF(OFFSET('Hygiene Data'!$I$12,0,10*ROW('Hygiene Data'!I37))="","",OFFSET('Hygiene Data'!$I$12,0,10*ROW('Hygiene Data'!I37)))</f>
        <v/>
      </c>
      <c r="EF43" s="290"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46"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90"/>
      <c r="BS44" s="290" t="str">
        <f ca="true">+IF(OFFSET('Water Data'!$D$27,0,10*ROW('Water Data'!D38))="","",OFFSET('Water Data'!$D$27,0,10*ROW('Water Data'!D38)))</f>
        <v/>
      </c>
      <c r="BT44" s="290" t="str">
        <f ca="true">+IF(OFFSET('Water Data'!$D$28,0,10*ROW('Water Data'!D38))="","",OFFSET('Water Data'!$D$28,0,10*ROW('Water Data'!D38)))</f>
        <v/>
      </c>
      <c r="BU44" s="290" t="str">
        <f ca="true">+IF(OFFSET('Water Data'!$D$29,0,10*ROW('Water Data'!D38))="","",OFFSET('Water Data'!$D$29,0,10*ROW('Water Data'!D38)))</f>
        <v/>
      </c>
      <c r="BV44" s="290" t="str">
        <f ca="true">+IF(OFFSET('Water Data'!$E$27,0,10*ROW('Water Data'!E38))="","",OFFSET('Water Data'!$E$27,0,10*ROW('Water Data'!E38)))</f>
        <v/>
      </c>
      <c r="BW44" s="290" t="str">
        <f ca="true">+IF(OFFSET('Water Data'!$E$28,0,10*ROW('Water Data'!E38))="","",OFFSET('Water Data'!$E$28,0,10*ROW('Water Data'!E38)))</f>
        <v/>
      </c>
      <c r="BX44" s="290" t="str">
        <f ca="true">+IF(OFFSET('Water Data'!$E$29,0,10*ROW('Water Data'!E38))="","",OFFSET('Water Data'!$E$29,0,10*ROW('Water Data'!E38)))</f>
        <v/>
      </c>
      <c r="BY44" s="290" t="str">
        <f ca="true">+IF(OFFSET('Water Data'!$F$27,0,10*ROW('Water Data'!F38))="","",OFFSET('Water Data'!$F$27,0,10*ROW('Water Data'!F38)))</f>
        <v/>
      </c>
      <c r="BZ44" s="290" t="str">
        <f ca="true">+IF(OFFSET('Water Data'!$F$28,0,10*ROW('Water Data'!F38))="","",OFFSET('Water Data'!$F$28,0,10*ROW('Water Data'!F38)))</f>
        <v/>
      </c>
      <c r="CA44" s="290" t="str">
        <f ca="true">+IF(OFFSET('Water Data'!$F$29,0,10*ROW('Water Data'!F38))="","",OFFSET('Water Data'!$F$29,0,10*ROW('Water Data'!F38)))</f>
        <v/>
      </c>
      <c r="CB44" s="290" t="str">
        <f ca="true">+IF(OFFSET('Water Data'!$G$27,0,10*ROW('Water Data'!G38))="","",OFFSET('Water Data'!$G$27,0,10*ROW('Water Data'!G38)))</f>
        <v/>
      </c>
      <c r="CC44" s="290" t="str">
        <f ca="true">+IF(OFFSET('Water Data'!$G$28,0,10*ROW('Water Data'!G38))="","",OFFSET('Water Data'!$G$28,0,10*ROW('Water Data'!G38)))</f>
        <v/>
      </c>
      <c r="CD44" s="290" t="str">
        <f ca="true">+IF(OFFSET('Water Data'!$G$29,0,10*ROW('Water Data'!G38))="","",OFFSET('Water Data'!$G$29,0,10*ROW('Water Data'!G38)))</f>
        <v/>
      </c>
      <c r="CE44" s="290" t="str">
        <f ca="true">+IF(OFFSET('Water Data'!$H$27,0,10*ROW('Water Data'!H38))="","",OFFSET('Water Data'!$H$27,0,10*ROW('Water Data'!H38)))</f>
        <v/>
      </c>
      <c r="CF44" s="290" t="str">
        <f ca="true">+IF(OFFSET('Water Data'!$H$28,0,10*ROW('Water Data'!H38))="","",OFFSET('Water Data'!$H$28,0,10*ROW('Water Data'!H38)))</f>
        <v/>
      </c>
      <c r="CG44" s="290" t="str">
        <f ca="true">+IF(OFFSET('Water Data'!$H$29,0,10*ROW('Water Data'!H38))="","",OFFSET('Water Data'!$H$29,0,10*ROW('Water Data'!H38)))</f>
        <v/>
      </c>
      <c r="CH44" s="290" t="str">
        <f ca="true">+IF(OFFSET('Water Data'!$I$27,0,10*ROW('Water Data'!I38))="","",OFFSET('Water Data'!$I$27,0,10*ROW('Water Data'!I38)))</f>
        <v/>
      </c>
      <c r="CI44" s="290" t="str">
        <f ca="true">+IF(OFFSET('Water Data'!$I$28,0,10*ROW('Water Data'!I38))="","",OFFSET('Water Data'!$I$28,0,10*ROW('Water Data'!I38)))</f>
        <v/>
      </c>
      <c r="CJ44" s="290" t="str">
        <f ca="true">+IF(OFFSET('Water Data'!$I$29,0,10*ROW('Water Data'!I38))="","",OFFSET('Water Data'!$I$29,0,10*ROW('Water Data'!I38)))</f>
        <v/>
      </c>
      <c r="CK44" s="290" t="str">
        <f ca="true">+IF(OFFSET('Sanitation Data'!$D$28,0,10*ROW('Sanitation Data'!D38))="","",OFFSET('Sanitation Data'!$D$28,0,10*ROW('Sanitation Data'!D38)))</f>
        <v/>
      </c>
      <c r="CL44" s="290" t="str">
        <f ca="true">+IF(OFFSET('Sanitation Data'!$D$29,0,10*ROW('Sanitation Data'!D38))="","",OFFSET('Sanitation Data'!$D$29,0,10*ROW('Sanitation Data'!D38)))</f>
        <v/>
      </c>
      <c r="CM44" s="290" t="str">
        <f ca="true">+IF(OFFSET('Sanitation Data'!$D$30,0,10*ROW('Sanitation Data'!D38))="","",OFFSET('Sanitation Data'!$D$30,0,10*ROW('Sanitation Data'!D38)))</f>
        <v/>
      </c>
      <c r="CN44" s="290" t="str">
        <f ca="true">+IF(OFFSET('Sanitation Data'!$D$31,0,10*ROW('Sanitation Data'!D38))="","",OFFSET('Sanitation Data'!$D$31,0,10*ROW('Sanitation Data'!D38)))</f>
        <v/>
      </c>
      <c r="CO44" s="290" t="str">
        <f ca="true">+IF(OFFSET('Sanitation Data'!$D$32,0,10*ROW('Sanitation Data'!D38))="","",OFFSET('Sanitation Data'!$D$32,0,10*ROW('Sanitation Data'!D38)))</f>
        <v/>
      </c>
      <c r="CP44" s="290" t="str">
        <f ca="true">+IF(OFFSET('Sanitation Data'!$E$28,0,10*ROW('Sanitation Data'!E38))="","",OFFSET('Sanitation Data'!$E$28,0,10*ROW('Sanitation Data'!E38)))</f>
        <v/>
      </c>
      <c r="CQ44" s="290" t="str">
        <f ca="true">+IF(OFFSET('Sanitation Data'!$E$29,0,10*ROW('Sanitation Data'!E38))="","",OFFSET('Sanitation Data'!$E$29,0,10*ROW('Sanitation Data'!E38)))</f>
        <v/>
      </c>
      <c r="CR44" s="290" t="str">
        <f ca="true">+IF(OFFSET('Sanitation Data'!$E$30,0,10*ROW('Sanitation Data'!E38))="","",OFFSET('Sanitation Data'!$E$30,0,10*ROW('Sanitation Data'!E38)))</f>
        <v/>
      </c>
      <c r="CS44" s="290" t="str">
        <f ca="true">+IF(OFFSET('Sanitation Data'!$E$31,0,10*ROW('Sanitation Data'!E38))="","",OFFSET('Sanitation Data'!$E$31,0,10*ROW('Sanitation Data'!E38)))</f>
        <v/>
      </c>
      <c r="CT44" s="290" t="str">
        <f ca="true">+IF(OFFSET('Sanitation Data'!$E$32,0,10*ROW('Sanitation Data'!E38))="","",OFFSET('Sanitation Data'!$E$32,0,10*ROW('Sanitation Data'!E38)))</f>
        <v/>
      </c>
      <c r="CU44" s="290" t="str">
        <f ca="true">+IF(OFFSET('Sanitation Data'!$F$28,0,10*ROW('Sanitation Data'!F38))="","",OFFSET('Sanitation Data'!$F$28,0,10*ROW('Sanitation Data'!F38)))</f>
        <v/>
      </c>
      <c r="CV44" s="290" t="str">
        <f ca="true">+IF(OFFSET('Sanitation Data'!$F$29,0,10*ROW('Sanitation Data'!F38))="","",OFFSET('Sanitation Data'!$F$29,0,10*ROW('Sanitation Data'!F38)))</f>
        <v/>
      </c>
      <c r="CW44" s="290" t="str">
        <f ca="true">+IF(OFFSET('Sanitation Data'!$F$30,0,10*ROW('Sanitation Data'!F38))="","",OFFSET('Sanitation Data'!$F$30,0,10*ROW('Sanitation Data'!F38)))</f>
        <v/>
      </c>
      <c r="CX44" s="290" t="str">
        <f ca="true">+IF(OFFSET('Sanitation Data'!$F$31,0,10*ROW('Sanitation Data'!F38))="","",OFFSET('Sanitation Data'!$F$31,0,10*ROW('Sanitation Data'!F38)))</f>
        <v/>
      </c>
      <c r="CY44" s="290" t="str">
        <f ca="true">+IF(OFFSET('Sanitation Data'!$F$32,0,10*ROW('Sanitation Data'!F38))="","",OFFSET('Sanitation Data'!$F$32,0,10*ROW('Sanitation Data'!F38)))</f>
        <v/>
      </c>
      <c r="CZ44" s="290" t="str">
        <f ca="true">+IF(OFFSET('Sanitation Data'!$G$28,0,10*ROW('Sanitation Data'!G38))="","",OFFSET('Sanitation Data'!$G$28,0,10*ROW('Sanitation Data'!G38)))</f>
        <v/>
      </c>
      <c r="DA44" s="290" t="str">
        <f ca="true">+IF(OFFSET('Sanitation Data'!$G$29,0,10*ROW('Sanitation Data'!G38))="","",OFFSET('Sanitation Data'!$G$29,0,10*ROW('Sanitation Data'!G38)))</f>
        <v/>
      </c>
      <c r="DB44" s="290" t="str">
        <f ca="true">+IF(OFFSET('Sanitation Data'!$G$30,0,10*ROW('Sanitation Data'!G38))="","",OFFSET('Sanitation Data'!$G$30,0,10*ROW('Sanitation Data'!G38)))</f>
        <v/>
      </c>
      <c r="DC44" s="290" t="str">
        <f ca="true">+IF(OFFSET('Sanitation Data'!$G$31,0,10*ROW('Sanitation Data'!G38))="","",OFFSET('Sanitation Data'!$G$31,0,10*ROW('Sanitation Data'!G38)))</f>
        <v/>
      </c>
      <c r="DD44" s="290" t="str">
        <f ca="true">+IF(OFFSET('Sanitation Data'!$G$32,0,10*ROW('Sanitation Data'!G38))="","",OFFSET('Sanitation Data'!$G$32,0,10*ROW('Sanitation Data'!G38)))</f>
        <v/>
      </c>
      <c r="DE44" s="290" t="str">
        <f ca="true">+IF(OFFSET('Sanitation Data'!$H$28,0,10*ROW('Sanitation Data'!H38))="","",OFFSET('Sanitation Data'!$H$28,0,10*ROW('Sanitation Data'!H38)))</f>
        <v/>
      </c>
      <c r="DF44" s="290" t="str">
        <f ca="true">+IF(OFFSET('Sanitation Data'!$H$29,0,10*ROW('Sanitation Data'!H38))="","",OFFSET('Sanitation Data'!$H$29,0,10*ROW('Sanitation Data'!H38)))</f>
        <v/>
      </c>
      <c r="DG44" s="290" t="str">
        <f ca="true">+IF(OFFSET('Sanitation Data'!$H$30,0,10*ROW('Sanitation Data'!H38))="","",OFFSET('Sanitation Data'!$H$30,0,10*ROW('Sanitation Data'!H38)))</f>
        <v/>
      </c>
      <c r="DH44" s="290" t="str">
        <f ca="true">+IF(OFFSET('Sanitation Data'!$H$31,0,10*ROW('Sanitation Data'!H38))="","",OFFSET('Sanitation Data'!$H$31,0,10*ROW('Sanitation Data'!H38)))</f>
        <v/>
      </c>
      <c r="DI44" s="290" t="str">
        <f ca="true">+IF(OFFSET('Sanitation Data'!$H$32,0,10*ROW('Sanitation Data'!H38))="","",OFFSET('Sanitation Data'!$H$32,0,10*ROW('Sanitation Data'!H38)))</f>
        <v/>
      </c>
      <c r="DJ44" s="290" t="str">
        <f ca="true">+IF(OFFSET('Sanitation Data'!$I$28,0,10*ROW('Sanitation Data'!I38))="","",OFFSET('Sanitation Data'!$I$28,0,10*ROW('Sanitation Data'!I38)))</f>
        <v/>
      </c>
      <c r="DK44" s="290" t="str">
        <f ca="true">+IF(OFFSET('Sanitation Data'!$I$29,0,10*ROW('Sanitation Data'!I38))="","",OFFSET('Sanitation Data'!$I$29,0,10*ROW('Sanitation Data'!I38)))</f>
        <v/>
      </c>
      <c r="DL44" s="290" t="str">
        <f ca="true">+IF(OFFSET('Sanitation Data'!$I$30,0,10*ROW('Sanitation Data'!I38))="","",OFFSET('Sanitation Data'!$I$30,0,10*ROW('Sanitation Data'!I38)))</f>
        <v/>
      </c>
      <c r="DM44" s="290" t="str">
        <f ca="true">+IF(OFFSET('Sanitation Data'!$I$31,0,10*ROW('Sanitation Data'!I38))="","",OFFSET('Sanitation Data'!$I$31,0,10*ROW('Sanitation Data'!I38)))</f>
        <v/>
      </c>
      <c r="DN44" s="290" t="str">
        <f ca="true">+IF(OFFSET('Sanitation Data'!$I$32,0,10*ROW('Sanitation Data'!I38))="","",OFFSET('Sanitation Data'!$I$32,0,10*ROW('Sanitation Data'!I38)))</f>
        <v/>
      </c>
      <c r="DO44" s="290" t="str">
        <f ca="true">+IF(OFFSET('Hygiene Data'!$D$11,0,10*ROW('Hygiene Data'!D38))="","",OFFSET('Hygiene Data'!$D$11,0,10*ROW('Hygiene Data'!D38)))</f>
        <v/>
      </c>
      <c r="DP44" s="290" t="str">
        <f ca="true">+IF(OFFSET('Hygiene Data'!$D$12,0,10*ROW('Hygiene Data'!D38))="","",OFFSET('Hygiene Data'!$D$12,0,10*ROW('Hygiene Data'!D38)))</f>
        <v/>
      </c>
      <c r="DQ44" s="290" t="str">
        <f ca="true">+IF(OFFSET('Hygiene Data'!$D$13,0,10*ROW('Hygiene Data'!D38))="","",OFFSET('Hygiene Data'!$D$13,0,10*ROW('Hygiene Data'!D38)))</f>
        <v/>
      </c>
      <c r="DR44" s="290" t="str">
        <f ca="true">+IF(OFFSET('Hygiene Data'!$E$11,0,10*ROW('Hygiene Data'!E38))="","",OFFSET('Hygiene Data'!$E$11,0,10*ROW('Hygiene Data'!E38)))</f>
        <v/>
      </c>
      <c r="DS44" s="290" t="str">
        <f ca="true">+IF(OFFSET('Hygiene Data'!$E$12,0,10*ROW('Hygiene Data'!E38))="","",OFFSET('Hygiene Data'!$E$12,0,10*ROW('Hygiene Data'!E38)))</f>
        <v/>
      </c>
      <c r="DT44" s="290" t="str">
        <f ca="true">+IF(OFFSET('Hygiene Data'!$E$13,0,10*ROW('Hygiene Data'!E38))="","",OFFSET('Hygiene Data'!$E$13,0,10*ROW('Hygiene Data'!E38)))</f>
        <v/>
      </c>
      <c r="DU44" s="290" t="str">
        <f ca="true">+IF(OFFSET('Hygiene Data'!$F$11,0,10*ROW('Hygiene Data'!F38))="","",OFFSET('Hygiene Data'!$F$11,0,10*ROW('Hygiene Data'!F38)))</f>
        <v/>
      </c>
      <c r="DV44" s="290" t="str">
        <f ca="true">+IF(OFFSET('Hygiene Data'!$F$12,0,10*ROW('Hygiene Data'!F38))="","",OFFSET('Hygiene Data'!$F$12,0,10*ROW('Hygiene Data'!F38)))</f>
        <v/>
      </c>
      <c r="DW44" s="290" t="str">
        <f ca="true">+IF(OFFSET('Hygiene Data'!$F$13,0,10*ROW('Hygiene Data'!F38))="","",OFFSET('Hygiene Data'!$F$13,0,10*ROW('Hygiene Data'!F38)))</f>
        <v/>
      </c>
      <c r="DX44" s="290" t="str">
        <f ca="true">+IF(OFFSET('Hygiene Data'!$G$11,0,10*ROW('Hygiene Data'!G38))="","",OFFSET('Hygiene Data'!$G$11,0,10*ROW('Hygiene Data'!G38)))</f>
        <v/>
      </c>
      <c r="DY44" s="290" t="str">
        <f ca="true">+IF(OFFSET('Hygiene Data'!$G$12,0,10*ROW('Hygiene Data'!G38))="","",OFFSET('Hygiene Data'!$G$12,0,10*ROW('Hygiene Data'!G38)))</f>
        <v/>
      </c>
      <c r="DZ44" s="290" t="str">
        <f ca="true">+IF(OFFSET('Hygiene Data'!$G$13,0,10*ROW('Hygiene Data'!G38))="","",OFFSET('Hygiene Data'!$G$13,0,10*ROW('Hygiene Data'!G38)))</f>
        <v/>
      </c>
      <c r="EA44" s="290" t="str">
        <f ca="true">+IF(OFFSET('Hygiene Data'!$H$11,0,10*ROW('Hygiene Data'!H38))="","",OFFSET('Hygiene Data'!$H$11,0,10*ROW('Hygiene Data'!H38)))</f>
        <v/>
      </c>
      <c r="EB44" s="290" t="str">
        <f ca="true">+IF(OFFSET('Hygiene Data'!$H$12,0,10*ROW('Hygiene Data'!H38))="","",OFFSET('Hygiene Data'!$H$12,0,10*ROW('Hygiene Data'!H38)))</f>
        <v/>
      </c>
      <c r="EC44" s="290" t="str">
        <f ca="true">+IF(OFFSET('Hygiene Data'!$H$13,0,10*ROW('Hygiene Data'!H38))="","",OFFSET('Hygiene Data'!$H$13,0,10*ROW('Hygiene Data'!H38)))</f>
        <v/>
      </c>
      <c r="ED44" s="290" t="str">
        <f ca="true">+IF(OFFSET('Hygiene Data'!$I$11,0,10*ROW('Hygiene Data'!I38))="","",OFFSET('Hygiene Data'!$I$11,0,10*ROW('Hygiene Data'!I38)))</f>
        <v/>
      </c>
      <c r="EE44" s="290" t="str">
        <f ca="true">+IF(OFFSET('Hygiene Data'!$I$12,0,10*ROW('Hygiene Data'!I38))="","",OFFSET('Hygiene Data'!$I$12,0,10*ROW('Hygiene Data'!I38)))</f>
        <v/>
      </c>
      <c r="EF44" s="290"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46"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90"/>
      <c r="BS45" s="290" t="str">
        <f ca="true">+IF(OFFSET('Water Data'!$D$27,0,10*ROW('Water Data'!D39))="","",OFFSET('Water Data'!$D$27,0,10*ROW('Water Data'!D39)))</f>
        <v/>
      </c>
      <c r="BT45" s="290" t="str">
        <f ca="true">+IF(OFFSET('Water Data'!$D$28,0,10*ROW('Water Data'!D39))="","",OFFSET('Water Data'!$D$28,0,10*ROW('Water Data'!D39)))</f>
        <v/>
      </c>
      <c r="BU45" s="290" t="str">
        <f ca="true">+IF(OFFSET('Water Data'!$D$29,0,10*ROW('Water Data'!D39))="","",OFFSET('Water Data'!$D$29,0,10*ROW('Water Data'!D39)))</f>
        <v/>
      </c>
      <c r="BV45" s="290" t="str">
        <f ca="true">+IF(OFFSET('Water Data'!$E$27,0,10*ROW('Water Data'!E39))="","",OFFSET('Water Data'!$E$27,0,10*ROW('Water Data'!E39)))</f>
        <v/>
      </c>
      <c r="BW45" s="290" t="str">
        <f ca="true">+IF(OFFSET('Water Data'!$E$28,0,10*ROW('Water Data'!E39))="","",OFFSET('Water Data'!$E$28,0,10*ROW('Water Data'!E39)))</f>
        <v/>
      </c>
      <c r="BX45" s="290" t="str">
        <f ca="true">+IF(OFFSET('Water Data'!$E$29,0,10*ROW('Water Data'!E39))="","",OFFSET('Water Data'!$E$29,0,10*ROW('Water Data'!E39)))</f>
        <v/>
      </c>
      <c r="BY45" s="290" t="str">
        <f ca="true">+IF(OFFSET('Water Data'!$F$27,0,10*ROW('Water Data'!F39))="","",OFFSET('Water Data'!$F$27,0,10*ROW('Water Data'!F39)))</f>
        <v/>
      </c>
      <c r="BZ45" s="290" t="str">
        <f ca="true">+IF(OFFSET('Water Data'!$F$28,0,10*ROW('Water Data'!F39))="","",OFFSET('Water Data'!$F$28,0,10*ROW('Water Data'!F39)))</f>
        <v/>
      </c>
      <c r="CA45" s="290" t="str">
        <f ca="true">+IF(OFFSET('Water Data'!$F$29,0,10*ROW('Water Data'!F39))="","",OFFSET('Water Data'!$F$29,0,10*ROW('Water Data'!F39)))</f>
        <v/>
      </c>
      <c r="CB45" s="290" t="str">
        <f ca="true">+IF(OFFSET('Water Data'!$G$27,0,10*ROW('Water Data'!G39))="","",OFFSET('Water Data'!$G$27,0,10*ROW('Water Data'!G39)))</f>
        <v/>
      </c>
      <c r="CC45" s="290" t="str">
        <f ca="true">+IF(OFFSET('Water Data'!$G$28,0,10*ROW('Water Data'!G39))="","",OFFSET('Water Data'!$G$28,0,10*ROW('Water Data'!G39)))</f>
        <v/>
      </c>
      <c r="CD45" s="290" t="str">
        <f ca="true">+IF(OFFSET('Water Data'!$G$29,0,10*ROW('Water Data'!G39))="","",OFFSET('Water Data'!$G$29,0,10*ROW('Water Data'!G39)))</f>
        <v/>
      </c>
      <c r="CE45" s="290" t="str">
        <f ca="true">+IF(OFFSET('Water Data'!$H$27,0,10*ROW('Water Data'!H39))="","",OFFSET('Water Data'!$H$27,0,10*ROW('Water Data'!H39)))</f>
        <v/>
      </c>
      <c r="CF45" s="290" t="str">
        <f ca="true">+IF(OFFSET('Water Data'!$H$28,0,10*ROW('Water Data'!H39))="","",OFFSET('Water Data'!$H$28,0,10*ROW('Water Data'!H39)))</f>
        <v/>
      </c>
      <c r="CG45" s="290" t="str">
        <f ca="true">+IF(OFFSET('Water Data'!$H$29,0,10*ROW('Water Data'!H39))="","",OFFSET('Water Data'!$H$29,0,10*ROW('Water Data'!H39)))</f>
        <v/>
      </c>
      <c r="CH45" s="290" t="str">
        <f ca="true">+IF(OFFSET('Water Data'!$I$27,0,10*ROW('Water Data'!I39))="","",OFFSET('Water Data'!$I$27,0,10*ROW('Water Data'!I39)))</f>
        <v/>
      </c>
      <c r="CI45" s="290" t="str">
        <f ca="true">+IF(OFFSET('Water Data'!$I$28,0,10*ROW('Water Data'!I39))="","",OFFSET('Water Data'!$I$28,0,10*ROW('Water Data'!I39)))</f>
        <v/>
      </c>
      <c r="CJ45" s="290" t="str">
        <f ca="true">+IF(OFFSET('Water Data'!$I$29,0,10*ROW('Water Data'!I39))="","",OFFSET('Water Data'!$I$29,0,10*ROW('Water Data'!I39)))</f>
        <v/>
      </c>
      <c r="CK45" s="290" t="str">
        <f ca="true">+IF(OFFSET('Sanitation Data'!$D$28,0,10*ROW('Sanitation Data'!D39))="","",OFFSET('Sanitation Data'!$D$28,0,10*ROW('Sanitation Data'!D39)))</f>
        <v/>
      </c>
      <c r="CL45" s="290" t="str">
        <f ca="true">+IF(OFFSET('Sanitation Data'!$D$29,0,10*ROW('Sanitation Data'!D39))="","",OFFSET('Sanitation Data'!$D$29,0,10*ROW('Sanitation Data'!D39)))</f>
        <v/>
      </c>
      <c r="CM45" s="290" t="str">
        <f ca="true">+IF(OFFSET('Sanitation Data'!$D$30,0,10*ROW('Sanitation Data'!D39))="","",OFFSET('Sanitation Data'!$D$30,0,10*ROW('Sanitation Data'!D39)))</f>
        <v/>
      </c>
      <c r="CN45" s="290" t="str">
        <f ca="true">+IF(OFFSET('Sanitation Data'!$D$31,0,10*ROW('Sanitation Data'!D39))="","",OFFSET('Sanitation Data'!$D$31,0,10*ROW('Sanitation Data'!D39)))</f>
        <v/>
      </c>
      <c r="CO45" s="290" t="str">
        <f ca="true">+IF(OFFSET('Sanitation Data'!$D$32,0,10*ROW('Sanitation Data'!D39))="","",OFFSET('Sanitation Data'!$D$32,0,10*ROW('Sanitation Data'!D39)))</f>
        <v/>
      </c>
      <c r="CP45" s="290" t="str">
        <f ca="true">+IF(OFFSET('Sanitation Data'!$E$28,0,10*ROW('Sanitation Data'!E39))="","",OFFSET('Sanitation Data'!$E$28,0,10*ROW('Sanitation Data'!E39)))</f>
        <v/>
      </c>
      <c r="CQ45" s="290" t="str">
        <f ca="true">+IF(OFFSET('Sanitation Data'!$E$29,0,10*ROW('Sanitation Data'!E39))="","",OFFSET('Sanitation Data'!$E$29,0,10*ROW('Sanitation Data'!E39)))</f>
        <v/>
      </c>
      <c r="CR45" s="290" t="str">
        <f ca="true">+IF(OFFSET('Sanitation Data'!$E$30,0,10*ROW('Sanitation Data'!E39))="","",OFFSET('Sanitation Data'!$E$30,0,10*ROW('Sanitation Data'!E39)))</f>
        <v/>
      </c>
      <c r="CS45" s="290" t="str">
        <f ca="true">+IF(OFFSET('Sanitation Data'!$E$31,0,10*ROW('Sanitation Data'!E39))="","",OFFSET('Sanitation Data'!$E$31,0,10*ROW('Sanitation Data'!E39)))</f>
        <v/>
      </c>
      <c r="CT45" s="290" t="str">
        <f ca="true">+IF(OFFSET('Sanitation Data'!$E$32,0,10*ROW('Sanitation Data'!E39))="","",OFFSET('Sanitation Data'!$E$32,0,10*ROW('Sanitation Data'!E39)))</f>
        <v/>
      </c>
      <c r="CU45" s="290" t="str">
        <f ca="true">+IF(OFFSET('Sanitation Data'!$F$28,0,10*ROW('Sanitation Data'!F39))="","",OFFSET('Sanitation Data'!$F$28,0,10*ROW('Sanitation Data'!F39)))</f>
        <v/>
      </c>
      <c r="CV45" s="290" t="str">
        <f ca="true">+IF(OFFSET('Sanitation Data'!$F$29,0,10*ROW('Sanitation Data'!F39))="","",OFFSET('Sanitation Data'!$F$29,0,10*ROW('Sanitation Data'!F39)))</f>
        <v/>
      </c>
      <c r="CW45" s="290" t="str">
        <f ca="true">+IF(OFFSET('Sanitation Data'!$F$30,0,10*ROW('Sanitation Data'!F39))="","",OFFSET('Sanitation Data'!$F$30,0,10*ROW('Sanitation Data'!F39)))</f>
        <v/>
      </c>
      <c r="CX45" s="290" t="str">
        <f ca="true">+IF(OFFSET('Sanitation Data'!$F$31,0,10*ROW('Sanitation Data'!F39))="","",OFFSET('Sanitation Data'!$F$31,0,10*ROW('Sanitation Data'!F39)))</f>
        <v/>
      </c>
      <c r="CY45" s="290" t="str">
        <f ca="true">+IF(OFFSET('Sanitation Data'!$F$32,0,10*ROW('Sanitation Data'!F39))="","",OFFSET('Sanitation Data'!$F$32,0,10*ROW('Sanitation Data'!F39)))</f>
        <v/>
      </c>
      <c r="CZ45" s="290" t="str">
        <f ca="true">+IF(OFFSET('Sanitation Data'!$G$28,0,10*ROW('Sanitation Data'!G39))="","",OFFSET('Sanitation Data'!$G$28,0,10*ROW('Sanitation Data'!G39)))</f>
        <v/>
      </c>
      <c r="DA45" s="290" t="str">
        <f ca="true">+IF(OFFSET('Sanitation Data'!$G$29,0,10*ROW('Sanitation Data'!G39))="","",OFFSET('Sanitation Data'!$G$29,0,10*ROW('Sanitation Data'!G39)))</f>
        <v/>
      </c>
      <c r="DB45" s="290" t="str">
        <f ca="true">+IF(OFFSET('Sanitation Data'!$G$30,0,10*ROW('Sanitation Data'!G39))="","",OFFSET('Sanitation Data'!$G$30,0,10*ROW('Sanitation Data'!G39)))</f>
        <v/>
      </c>
      <c r="DC45" s="290" t="str">
        <f ca="true">+IF(OFFSET('Sanitation Data'!$G$31,0,10*ROW('Sanitation Data'!G39))="","",OFFSET('Sanitation Data'!$G$31,0,10*ROW('Sanitation Data'!G39)))</f>
        <v/>
      </c>
      <c r="DD45" s="290" t="str">
        <f ca="true">+IF(OFFSET('Sanitation Data'!$G$32,0,10*ROW('Sanitation Data'!G39))="","",OFFSET('Sanitation Data'!$G$32,0,10*ROW('Sanitation Data'!G39)))</f>
        <v/>
      </c>
      <c r="DE45" s="290" t="str">
        <f ca="true">+IF(OFFSET('Sanitation Data'!$H$28,0,10*ROW('Sanitation Data'!H39))="","",OFFSET('Sanitation Data'!$H$28,0,10*ROW('Sanitation Data'!H39)))</f>
        <v/>
      </c>
      <c r="DF45" s="290" t="str">
        <f ca="true">+IF(OFFSET('Sanitation Data'!$H$29,0,10*ROW('Sanitation Data'!H39))="","",OFFSET('Sanitation Data'!$H$29,0,10*ROW('Sanitation Data'!H39)))</f>
        <v/>
      </c>
      <c r="DG45" s="290" t="str">
        <f ca="true">+IF(OFFSET('Sanitation Data'!$H$30,0,10*ROW('Sanitation Data'!H39))="","",OFFSET('Sanitation Data'!$H$30,0,10*ROW('Sanitation Data'!H39)))</f>
        <v/>
      </c>
      <c r="DH45" s="290" t="str">
        <f ca="true">+IF(OFFSET('Sanitation Data'!$H$31,0,10*ROW('Sanitation Data'!H39))="","",OFFSET('Sanitation Data'!$H$31,0,10*ROW('Sanitation Data'!H39)))</f>
        <v/>
      </c>
      <c r="DI45" s="290" t="str">
        <f ca="true">+IF(OFFSET('Sanitation Data'!$H$32,0,10*ROW('Sanitation Data'!H39))="","",OFFSET('Sanitation Data'!$H$32,0,10*ROW('Sanitation Data'!H39)))</f>
        <v/>
      </c>
      <c r="DJ45" s="290" t="str">
        <f ca="true">+IF(OFFSET('Sanitation Data'!$I$28,0,10*ROW('Sanitation Data'!I39))="","",OFFSET('Sanitation Data'!$I$28,0,10*ROW('Sanitation Data'!I39)))</f>
        <v/>
      </c>
      <c r="DK45" s="290" t="str">
        <f ca="true">+IF(OFFSET('Sanitation Data'!$I$29,0,10*ROW('Sanitation Data'!I39))="","",OFFSET('Sanitation Data'!$I$29,0,10*ROW('Sanitation Data'!I39)))</f>
        <v/>
      </c>
      <c r="DL45" s="290" t="str">
        <f ca="true">+IF(OFFSET('Sanitation Data'!$I$30,0,10*ROW('Sanitation Data'!I39))="","",OFFSET('Sanitation Data'!$I$30,0,10*ROW('Sanitation Data'!I39)))</f>
        <v/>
      </c>
      <c r="DM45" s="290" t="str">
        <f ca="true">+IF(OFFSET('Sanitation Data'!$I$31,0,10*ROW('Sanitation Data'!I39))="","",OFFSET('Sanitation Data'!$I$31,0,10*ROW('Sanitation Data'!I39)))</f>
        <v/>
      </c>
      <c r="DN45" s="290" t="str">
        <f ca="true">+IF(OFFSET('Sanitation Data'!$I$32,0,10*ROW('Sanitation Data'!I39))="","",OFFSET('Sanitation Data'!$I$32,0,10*ROW('Sanitation Data'!I39)))</f>
        <v/>
      </c>
      <c r="DO45" s="290" t="str">
        <f ca="true">+IF(OFFSET('Hygiene Data'!$D$11,0,10*ROW('Hygiene Data'!D39))="","",OFFSET('Hygiene Data'!$D$11,0,10*ROW('Hygiene Data'!D39)))</f>
        <v/>
      </c>
      <c r="DP45" s="290" t="str">
        <f ca="true">+IF(OFFSET('Hygiene Data'!$D$12,0,10*ROW('Hygiene Data'!D39))="","",OFFSET('Hygiene Data'!$D$12,0,10*ROW('Hygiene Data'!D39)))</f>
        <v/>
      </c>
      <c r="DQ45" s="290" t="str">
        <f ca="true">+IF(OFFSET('Hygiene Data'!$D$13,0,10*ROW('Hygiene Data'!D39))="","",OFFSET('Hygiene Data'!$D$13,0,10*ROW('Hygiene Data'!D39)))</f>
        <v/>
      </c>
      <c r="DR45" s="290" t="str">
        <f ca="true">+IF(OFFSET('Hygiene Data'!$E$11,0,10*ROW('Hygiene Data'!E39))="","",OFFSET('Hygiene Data'!$E$11,0,10*ROW('Hygiene Data'!E39)))</f>
        <v/>
      </c>
      <c r="DS45" s="290" t="str">
        <f ca="true">+IF(OFFSET('Hygiene Data'!$E$12,0,10*ROW('Hygiene Data'!E39))="","",OFFSET('Hygiene Data'!$E$12,0,10*ROW('Hygiene Data'!E39)))</f>
        <v/>
      </c>
      <c r="DT45" s="290" t="str">
        <f ca="true">+IF(OFFSET('Hygiene Data'!$E$13,0,10*ROW('Hygiene Data'!E39))="","",OFFSET('Hygiene Data'!$E$13,0,10*ROW('Hygiene Data'!E39)))</f>
        <v/>
      </c>
      <c r="DU45" s="290" t="str">
        <f ca="true">+IF(OFFSET('Hygiene Data'!$F$11,0,10*ROW('Hygiene Data'!F39))="","",OFFSET('Hygiene Data'!$F$11,0,10*ROW('Hygiene Data'!F39)))</f>
        <v/>
      </c>
      <c r="DV45" s="290" t="str">
        <f ca="true">+IF(OFFSET('Hygiene Data'!$F$12,0,10*ROW('Hygiene Data'!F39))="","",OFFSET('Hygiene Data'!$F$12,0,10*ROW('Hygiene Data'!F39)))</f>
        <v/>
      </c>
      <c r="DW45" s="290" t="str">
        <f ca="true">+IF(OFFSET('Hygiene Data'!$F$13,0,10*ROW('Hygiene Data'!F39))="","",OFFSET('Hygiene Data'!$F$13,0,10*ROW('Hygiene Data'!F39)))</f>
        <v/>
      </c>
      <c r="DX45" s="290" t="str">
        <f ca="true">+IF(OFFSET('Hygiene Data'!$G$11,0,10*ROW('Hygiene Data'!G39))="","",OFFSET('Hygiene Data'!$G$11,0,10*ROW('Hygiene Data'!G39)))</f>
        <v/>
      </c>
      <c r="DY45" s="290" t="str">
        <f ca="true">+IF(OFFSET('Hygiene Data'!$G$12,0,10*ROW('Hygiene Data'!G39))="","",OFFSET('Hygiene Data'!$G$12,0,10*ROW('Hygiene Data'!G39)))</f>
        <v/>
      </c>
      <c r="DZ45" s="290" t="str">
        <f ca="true">+IF(OFFSET('Hygiene Data'!$G$13,0,10*ROW('Hygiene Data'!G39))="","",OFFSET('Hygiene Data'!$G$13,0,10*ROW('Hygiene Data'!G39)))</f>
        <v/>
      </c>
      <c r="EA45" s="290" t="str">
        <f ca="true">+IF(OFFSET('Hygiene Data'!$H$11,0,10*ROW('Hygiene Data'!H39))="","",OFFSET('Hygiene Data'!$H$11,0,10*ROW('Hygiene Data'!H39)))</f>
        <v/>
      </c>
      <c r="EB45" s="290" t="str">
        <f ca="true">+IF(OFFSET('Hygiene Data'!$H$12,0,10*ROW('Hygiene Data'!H39))="","",OFFSET('Hygiene Data'!$H$12,0,10*ROW('Hygiene Data'!H39)))</f>
        <v/>
      </c>
      <c r="EC45" s="290" t="str">
        <f ca="true">+IF(OFFSET('Hygiene Data'!$H$13,0,10*ROW('Hygiene Data'!H39))="","",OFFSET('Hygiene Data'!$H$13,0,10*ROW('Hygiene Data'!H39)))</f>
        <v/>
      </c>
      <c r="ED45" s="290" t="str">
        <f ca="true">+IF(OFFSET('Hygiene Data'!$I$11,0,10*ROW('Hygiene Data'!I39))="","",OFFSET('Hygiene Data'!$I$11,0,10*ROW('Hygiene Data'!I39)))</f>
        <v/>
      </c>
      <c r="EE45" s="290" t="str">
        <f ca="true">+IF(OFFSET('Hygiene Data'!$I$12,0,10*ROW('Hygiene Data'!I39))="","",OFFSET('Hygiene Data'!$I$12,0,10*ROW('Hygiene Data'!I39)))</f>
        <v/>
      </c>
      <c r="EF45" s="290"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46"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90"/>
      <c r="BS46" s="290" t="str">
        <f ca="true">+IF(OFFSET('Water Data'!$D$27,0,10*ROW('Water Data'!D40))="","",OFFSET('Water Data'!$D$27,0,10*ROW('Water Data'!D40)))</f>
        <v/>
      </c>
      <c r="BT46" s="290" t="str">
        <f ca="true">+IF(OFFSET('Water Data'!$D$28,0,10*ROW('Water Data'!D40))="","",OFFSET('Water Data'!$D$28,0,10*ROW('Water Data'!D40)))</f>
        <v/>
      </c>
      <c r="BU46" s="290" t="str">
        <f ca="true">+IF(OFFSET('Water Data'!$D$29,0,10*ROW('Water Data'!D40))="","",OFFSET('Water Data'!$D$29,0,10*ROW('Water Data'!D40)))</f>
        <v/>
      </c>
      <c r="BV46" s="290" t="str">
        <f ca="true">+IF(OFFSET('Water Data'!$E$27,0,10*ROW('Water Data'!E40))="","",OFFSET('Water Data'!$E$27,0,10*ROW('Water Data'!E40)))</f>
        <v/>
      </c>
      <c r="BW46" s="290" t="str">
        <f ca="true">+IF(OFFSET('Water Data'!$E$28,0,10*ROW('Water Data'!E40))="","",OFFSET('Water Data'!$E$28,0,10*ROW('Water Data'!E40)))</f>
        <v/>
      </c>
      <c r="BX46" s="290" t="str">
        <f ca="true">+IF(OFFSET('Water Data'!$E$29,0,10*ROW('Water Data'!E40))="","",OFFSET('Water Data'!$E$29,0,10*ROW('Water Data'!E40)))</f>
        <v/>
      </c>
      <c r="BY46" s="290" t="str">
        <f ca="true">+IF(OFFSET('Water Data'!$F$27,0,10*ROW('Water Data'!F40))="","",OFFSET('Water Data'!$F$27,0,10*ROW('Water Data'!F40)))</f>
        <v/>
      </c>
      <c r="BZ46" s="290" t="str">
        <f ca="true">+IF(OFFSET('Water Data'!$F$28,0,10*ROW('Water Data'!F40))="","",OFFSET('Water Data'!$F$28,0,10*ROW('Water Data'!F40)))</f>
        <v/>
      </c>
      <c r="CA46" s="290" t="str">
        <f ca="true">+IF(OFFSET('Water Data'!$F$29,0,10*ROW('Water Data'!F40))="","",OFFSET('Water Data'!$F$29,0,10*ROW('Water Data'!F40)))</f>
        <v/>
      </c>
      <c r="CB46" s="290" t="str">
        <f ca="true">+IF(OFFSET('Water Data'!$G$27,0,10*ROW('Water Data'!G40))="","",OFFSET('Water Data'!$G$27,0,10*ROW('Water Data'!G40)))</f>
        <v/>
      </c>
      <c r="CC46" s="290" t="str">
        <f ca="true">+IF(OFFSET('Water Data'!$G$28,0,10*ROW('Water Data'!G40))="","",OFFSET('Water Data'!$G$28,0,10*ROW('Water Data'!G40)))</f>
        <v/>
      </c>
      <c r="CD46" s="290" t="str">
        <f ca="true">+IF(OFFSET('Water Data'!$G$29,0,10*ROW('Water Data'!G40))="","",OFFSET('Water Data'!$G$29,0,10*ROW('Water Data'!G40)))</f>
        <v/>
      </c>
      <c r="CE46" s="290" t="str">
        <f ca="true">+IF(OFFSET('Water Data'!$H$27,0,10*ROW('Water Data'!H40))="","",OFFSET('Water Data'!$H$27,0,10*ROW('Water Data'!H40)))</f>
        <v/>
      </c>
      <c r="CF46" s="290" t="str">
        <f ca="true">+IF(OFFSET('Water Data'!$H$28,0,10*ROW('Water Data'!H40))="","",OFFSET('Water Data'!$H$28,0,10*ROW('Water Data'!H40)))</f>
        <v/>
      </c>
      <c r="CG46" s="290" t="str">
        <f ca="true">+IF(OFFSET('Water Data'!$H$29,0,10*ROW('Water Data'!H40))="","",OFFSET('Water Data'!$H$29,0,10*ROW('Water Data'!H40)))</f>
        <v/>
      </c>
      <c r="CH46" s="290" t="str">
        <f ca="true">+IF(OFFSET('Water Data'!$I$27,0,10*ROW('Water Data'!I40))="","",OFFSET('Water Data'!$I$27,0,10*ROW('Water Data'!I40)))</f>
        <v/>
      </c>
      <c r="CI46" s="290" t="str">
        <f ca="true">+IF(OFFSET('Water Data'!$I$28,0,10*ROW('Water Data'!I40))="","",OFFSET('Water Data'!$I$28,0,10*ROW('Water Data'!I40)))</f>
        <v/>
      </c>
      <c r="CJ46" s="290" t="str">
        <f ca="true">+IF(OFFSET('Water Data'!$I$29,0,10*ROW('Water Data'!I40))="","",OFFSET('Water Data'!$I$29,0,10*ROW('Water Data'!I40)))</f>
        <v/>
      </c>
      <c r="CK46" s="290" t="str">
        <f ca="true">+IF(OFFSET('Sanitation Data'!$D$28,0,10*ROW('Sanitation Data'!D40))="","",OFFSET('Sanitation Data'!$D$28,0,10*ROW('Sanitation Data'!D40)))</f>
        <v/>
      </c>
      <c r="CL46" s="290" t="str">
        <f ca="true">+IF(OFFSET('Sanitation Data'!$D$29,0,10*ROW('Sanitation Data'!D40))="","",OFFSET('Sanitation Data'!$D$29,0,10*ROW('Sanitation Data'!D40)))</f>
        <v/>
      </c>
      <c r="CM46" s="290" t="str">
        <f ca="true">+IF(OFFSET('Sanitation Data'!$D$30,0,10*ROW('Sanitation Data'!D40))="","",OFFSET('Sanitation Data'!$D$30,0,10*ROW('Sanitation Data'!D40)))</f>
        <v/>
      </c>
      <c r="CN46" s="290" t="str">
        <f ca="true">+IF(OFFSET('Sanitation Data'!$D$31,0,10*ROW('Sanitation Data'!D40))="","",OFFSET('Sanitation Data'!$D$31,0,10*ROW('Sanitation Data'!D40)))</f>
        <v/>
      </c>
      <c r="CO46" s="290" t="str">
        <f ca="true">+IF(OFFSET('Sanitation Data'!$D$32,0,10*ROW('Sanitation Data'!D40))="","",OFFSET('Sanitation Data'!$D$32,0,10*ROW('Sanitation Data'!D40)))</f>
        <v/>
      </c>
      <c r="CP46" s="290" t="str">
        <f ca="true">+IF(OFFSET('Sanitation Data'!$E$28,0,10*ROW('Sanitation Data'!E40))="","",OFFSET('Sanitation Data'!$E$28,0,10*ROW('Sanitation Data'!E40)))</f>
        <v/>
      </c>
      <c r="CQ46" s="290" t="str">
        <f ca="true">+IF(OFFSET('Sanitation Data'!$E$29,0,10*ROW('Sanitation Data'!E40))="","",OFFSET('Sanitation Data'!$E$29,0,10*ROW('Sanitation Data'!E40)))</f>
        <v/>
      </c>
      <c r="CR46" s="290" t="str">
        <f ca="true">+IF(OFFSET('Sanitation Data'!$E$30,0,10*ROW('Sanitation Data'!E40))="","",OFFSET('Sanitation Data'!$E$30,0,10*ROW('Sanitation Data'!E40)))</f>
        <v/>
      </c>
      <c r="CS46" s="290" t="str">
        <f ca="true">+IF(OFFSET('Sanitation Data'!$E$31,0,10*ROW('Sanitation Data'!E40))="","",OFFSET('Sanitation Data'!$E$31,0,10*ROW('Sanitation Data'!E40)))</f>
        <v/>
      </c>
      <c r="CT46" s="290" t="str">
        <f ca="true">+IF(OFFSET('Sanitation Data'!$E$32,0,10*ROW('Sanitation Data'!E40))="","",OFFSET('Sanitation Data'!$E$32,0,10*ROW('Sanitation Data'!E40)))</f>
        <v/>
      </c>
      <c r="CU46" s="290" t="str">
        <f ca="true">+IF(OFFSET('Sanitation Data'!$F$28,0,10*ROW('Sanitation Data'!F40))="","",OFFSET('Sanitation Data'!$F$28,0,10*ROW('Sanitation Data'!F40)))</f>
        <v/>
      </c>
      <c r="CV46" s="290" t="str">
        <f ca="true">+IF(OFFSET('Sanitation Data'!$F$29,0,10*ROW('Sanitation Data'!F40))="","",OFFSET('Sanitation Data'!$F$29,0,10*ROW('Sanitation Data'!F40)))</f>
        <v/>
      </c>
      <c r="CW46" s="290" t="str">
        <f ca="true">+IF(OFFSET('Sanitation Data'!$F$30,0,10*ROW('Sanitation Data'!F40))="","",OFFSET('Sanitation Data'!$F$30,0,10*ROW('Sanitation Data'!F40)))</f>
        <v/>
      </c>
      <c r="CX46" s="290" t="str">
        <f ca="true">+IF(OFFSET('Sanitation Data'!$F$31,0,10*ROW('Sanitation Data'!F40))="","",OFFSET('Sanitation Data'!$F$31,0,10*ROW('Sanitation Data'!F40)))</f>
        <v/>
      </c>
      <c r="CY46" s="290" t="str">
        <f ca="true">+IF(OFFSET('Sanitation Data'!$F$32,0,10*ROW('Sanitation Data'!F40))="","",OFFSET('Sanitation Data'!$F$32,0,10*ROW('Sanitation Data'!F40)))</f>
        <v/>
      </c>
      <c r="CZ46" s="290" t="str">
        <f ca="true">+IF(OFFSET('Sanitation Data'!$G$28,0,10*ROW('Sanitation Data'!G40))="","",OFFSET('Sanitation Data'!$G$28,0,10*ROW('Sanitation Data'!G40)))</f>
        <v/>
      </c>
      <c r="DA46" s="290" t="str">
        <f ca="true">+IF(OFFSET('Sanitation Data'!$G$29,0,10*ROW('Sanitation Data'!G40))="","",OFFSET('Sanitation Data'!$G$29,0,10*ROW('Sanitation Data'!G40)))</f>
        <v/>
      </c>
      <c r="DB46" s="290" t="str">
        <f ca="true">+IF(OFFSET('Sanitation Data'!$G$30,0,10*ROW('Sanitation Data'!G40))="","",OFFSET('Sanitation Data'!$G$30,0,10*ROW('Sanitation Data'!G40)))</f>
        <v/>
      </c>
      <c r="DC46" s="290" t="str">
        <f ca="true">+IF(OFFSET('Sanitation Data'!$G$31,0,10*ROW('Sanitation Data'!G40))="","",OFFSET('Sanitation Data'!$G$31,0,10*ROW('Sanitation Data'!G40)))</f>
        <v/>
      </c>
      <c r="DD46" s="290" t="str">
        <f ca="true">+IF(OFFSET('Sanitation Data'!$G$32,0,10*ROW('Sanitation Data'!G40))="","",OFFSET('Sanitation Data'!$G$32,0,10*ROW('Sanitation Data'!G40)))</f>
        <v/>
      </c>
      <c r="DE46" s="290" t="str">
        <f ca="true">+IF(OFFSET('Sanitation Data'!$H$28,0,10*ROW('Sanitation Data'!H40))="","",OFFSET('Sanitation Data'!$H$28,0,10*ROW('Sanitation Data'!H40)))</f>
        <v/>
      </c>
      <c r="DF46" s="290" t="str">
        <f ca="true">+IF(OFFSET('Sanitation Data'!$H$29,0,10*ROW('Sanitation Data'!H40))="","",OFFSET('Sanitation Data'!$H$29,0,10*ROW('Sanitation Data'!H40)))</f>
        <v/>
      </c>
      <c r="DG46" s="290" t="str">
        <f ca="true">+IF(OFFSET('Sanitation Data'!$H$30,0,10*ROW('Sanitation Data'!H40))="","",OFFSET('Sanitation Data'!$H$30,0,10*ROW('Sanitation Data'!H40)))</f>
        <v/>
      </c>
      <c r="DH46" s="290" t="str">
        <f ca="true">+IF(OFFSET('Sanitation Data'!$H$31,0,10*ROW('Sanitation Data'!H40))="","",OFFSET('Sanitation Data'!$H$31,0,10*ROW('Sanitation Data'!H40)))</f>
        <v/>
      </c>
      <c r="DI46" s="290" t="str">
        <f ca="true">+IF(OFFSET('Sanitation Data'!$H$32,0,10*ROW('Sanitation Data'!H40))="","",OFFSET('Sanitation Data'!$H$32,0,10*ROW('Sanitation Data'!H40)))</f>
        <v/>
      </c>
      <c r="DJ46" s="290" t="str">
        <f ca="true">+IF(OFFSET('Sanitation Data'!$I$28,0,10*ROW('Sanitation Data'!I40))="","",OFFSET('Sanitation Data'!$I$28,0,10*ROW('Sanitation Data'!I40)))</f>
        <v/>
      </c>
      <c r="DK46" s="290" t="str">
        <f ca="true">+IF(OFFSET('Sanitation Data'!$I$29,0,10*ROW('Sanitation Data'!I40))="","",OFFSET('Sanitation Data'!$I$29,0,10*ROW('Sanitation Data'!I40)))</f>
        <v/>
      </c>
      <c r="DL46" s="290" t="str">
        <f ca="true">+IF(OFFSET('Sanitation Data'!$I$30,0,10*ROW('Sanitation Data'!I40))="","",OFFSET('Sanitation Data'!$I$30,0,10*ROW('Sanitation Data'!I40)))</f>
        <v/>
      </c>
      <c r="DM46" s="290" t="str">
        <f ca="true">+IF(OFFSET('Sanitation Data'!$I$31,0,10*ROW('Sanitation Data'!I40))="","",OFFSET('Sanitation Data'!$I$31,0,10*ROW('Sanitation Data'!I40)))</f>
        <v/>
      </c>
      <c r="DN46" s="290" t="str">
        <f ca="true">+IF(OFFSET('Sanitation Data'!$I$32,0,10*ROW('Sanitation Data'!I40))="","",OFFSET('Sanitation Data'!$I$32,0,10*ROW('Sanitation Data'!I40)))</f>
        <v/>
      </c>
      <c r="DO46" s="290" t="str">
        <f ca="true">+IF(OFFSET('Hygiene Data'!$D$11,0,10*ROW('Hygiene Data'!D40))="","",OFFSET('Hygiene Data'!$D$11,0,10*ROW('Hygiene Data'!D40)))</f>
        <v/>
      </c>
      <c r="DP46" s="290" t="str">
        <f ca="true">+IF(OFFSET('Hygiene Data'!$D$12,0,10*ROW('Hygiene Data'!D40))="","",OFFSET('Hygiene Data'!$D$12,0,10*ROW('Hygiene Data'!D40)))</f>
        <v/>
      </c>
      <c r="DQ46" s="290" t="str">
        <f ca="true">+IF(OFFSET('Hygiene Data'!$D$13,0,10*ROW('Hygiene Data'!D40))="","",OFFSET('Hygiene Data'!$D$13,0,10*ROW('Hygiene Data'!D40)))</f>
        <v/>
      </c>
      <c r="DR46" s="290" t="str">
        <f ca="true">+IF(OFFSET('Hygiene Data'!$E$11,0,10*ROW('Hygiene Data'!E40))="","",OFFSET('Hygiene Data'!$E$11,0,10*ROW('Hygiene Data'!E40)))</f>
        <v/>
      </c>
      <c r="DS46" s="290" t="str">
        <f ca="true">+IF(OFFSET('Hygiene Data'!$E$12,0,10*ROW('Hygiene Data'!E40))="","",OFFSET('Hygiene Data'!$E$12,0,10*ROW('Hygiene Data'!E40)))</f>
        <v/>
      </c>
      <c r="DT46" s="290" t="str">
        <f ca="true">+IF(OFFSET('Hygiene Data'!$E$13,0,10*ROW('Hygiene Data'!E40))="","",OFFSET('Hygiene Data'!$E$13,0,10*ROW('Hygiene Data'!E40)))</f>
        <v/>
      </c>
      <c r="DU46" s="290" t="str">
        <f ca="true">+IF(OFFSET('Hygiene Data'!$F$11,0,10*ROW('Hygiene Data'!F40))="","",OFFSET('Hygiene Data'!$F$11,0,10*ROW('Hygiene Data'!F40)))</f>
        <v/>
      </c>
      <c r="DV46" s="290" t="str">
        <f ca="true">+IF(OFFSET('Hygiene Data'!$F$12,0,10*ROW('Hygiene Data'!F40))="","",OFFSET('Hygiene Data'!$F$12,0,10*ROW('Hygiene Data'!F40)))</f>
        <v/>
      </c>
      <c r="DW46" s="290" t="str">
        <f ca="true">+IF(OFFSET('Hygiene Data'!$F$13,0,10*ROW('Hygiene Data'!F40))="","",OFFSET('Hygiene Data'!$F$13,0,10*ROW('Hygiene Data'!F40)))</f>
        <v/>
      </c>
      <c r="DX46" s="290" t="str">
        <f ca="true">+IF(OFFSET('Hygiene Data'!$G$11,0,10*ROW('Hygiene Data'!G40))="","",OFFSET('Hygiene Data'!$G$11,0,10*ROW('Hygiene Data'!G40)))</f>
        <v/>
      </c>
      <c r="DY46" s="290" t="str">
        <f ca="true">+IF(OFFSET('Hygiene Data'!$G$12,0,10*ROW('Hygiene Data'!G40))="","",OFFSET('Hygiene Data'!$G$12,0,10*ROW('Hygiene Data'!G40)))</f>
        <v/>
      </c>
      <c r="DZ46" s="290" t="str">
        <f ca="true">+IF(OFFSET('Hygiene Data'!$G$13,0,10*ROW('Hygiene Data'!G40))="","",OFFSET('Hygiene Data'!$G$13,0,10*ROW('Hygiene Data'!G40)))</f>
        <v/>
      </c>
      <c r="EA46" s="290" t="str">
        <f ca="true">+IF(OFFSET('Hygiene Data'!$H$11,0,10*ROW('Hygiene Data'!H40))="","",OFFSET('Hygiene Data'!$H$11,0,10*ROW('Hygiene Data'!H40)))</f>
        <v/>
      </c>
      <c r="EB46" s="290" t="str">
        <f ca="true">+IF(OFFSET('Hygiene Data'!$H$12,0,10*ROW('Hygiene Data'!H40))="","",OFFSET('Hygiene Data'!$H$12,0,10*ROW('Hygiene Data'!H40)))</f>
        <v/>
      </c>
      <c r="EC46" s="290" t="str">
        <f ca="true">+IF(OFFSET('Hygiene Data'!$H$13,0,10*ROW('Hygiene Data'!H40))="","",OFFSET('Hygiene Data'!$H$13,0,10*ROW('Hygiene Data'!H40)))</f>
        <v/>
      </c>
      <c r="ED46" s="290" t="str">
        <f ca="true">+IF(OFFSET('Hygiene Data'!$I$11,0,10*ROW('Hygiene Data'!I40))="","",OFFSET('Hygiene Data'!$I$11,0,10*ROW('Hygiene Data'!I40)))</f>
        <v/>
      </c>
      <c r="EE46" s="290" t="str">
        <f ca="true">+IF(OFFSET('Hygiene Data'!$I$12,0,10*ROW('Hygiene Data'!I40))="","",OFFSET('Hygiene Data'!$I$12,0,10*ROW('Hygiene Data'!I40)))</f>
        <v/>
      </c>
      <c r="EF46" s="290"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46"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90"/>
      <c r="BS47" s="290" t="str">
        <f ca="true">+IF(OFFSET('Water Data'!$D$27,0,10*ROW('Water Data'!D41))="","",OFFSET('Water Data'!$D$27,0,10*ROW('Water Data'!D41)))</f>
        <v/>
      </c>
      <c r="BT47" s="290" t="str">
        <f ca="true">+IF(OFFSET('Water Data'!$D$28,0,10*ROW('Water Data'!D41))="","",OFFSET('Water Data'!$D$28,0,10*ROW('Water Data'!D41)))</f>
        <v/>
      </c>
      <c r="BU47" s="290" t="str">
        <f ca="true">+IF(OFFSET('Water Data'!$D$29,0,10*ROW('Water Data'!D41))="","",OFFSET('Water Data'!$D$29,0,10*ROW('Water Data'!D41)))</f>
        <v/>
      </c>
      <c r="BV47" s="290" t="str">
        <f ca="true">+IF(OFFSET('Water Data'!$E$27,0,10*ROW('Water Data'!E41))="","",OFFSET('Water Data'!$E$27,0,10*ROW('Water Data'!E41)))</f>
        <v/>
      </c>
      <c r="BW47" s="290" t="str">
        <f ca="true">+IF(OFFSET('Water Data'!$E$28,0,10*ROW('Water Data'!E41))="","",OFFSET('Water Data'!$E$28,0,10*ROW('Water Data'!E41)))</f>
        <v/>
      </c>
      <c r="BX47" s="290" t="str">
        <f ca="true">+IF(OFFSET('Water Data'!$E$29,0,10*ROW('Water Data'!E41))="","",OFFSET('Water Data'!$E$29,0,10*ROW('Water Data'!E41)))</f>
        <v/>
      </c>
      <c r="BY47" s="290" t="str">
        <f ca="true">+IF(OFFSET('Water Data'!$F$27,0,10*ROW('Water Data'!F41))="","",OFFSET('Water Data'!$F$27,0,10*ROW('Water Data'!F41)))</f>
        <v/>
      </c>
      <c r="BZ47" s="290" t="str">
        <f ca="true">+IF(OFFSET('Water Data'!$F$28,0,10*ROW('Water Data'!F41))="","",OFFSET('Water Data'!$F$28,0,10*ROW('Water Data'!F41)))</f>
        <v/>
      </c>
      <c r="CA47" s="290" t="str">
        <f ca="true">+IF(OFFSET('Water Data'!$F$29,0,10*ROW('Water Data'!F41))="","",OFFSET('Water Data'!$F$29,0,10*ROW('Water Data'!F41)))</f>
        <v/>
      </c>
      <c r="CB47" s="290" t="str">
        <f ca="true">+IF(OFFSET('Water Data'!$G$27,0,10*ROW('Water Data'!G41))="","",OFFSET('Water Data'!$G$27,0,10*ROW('Water Data'!G41)))</f>
        <v/>
      </c>
      <c r="CC47" s="290" t="str">
        <f ca="true">+IF(OFFSET('Water Data'!$G$28,0,10*ROW('Water Data'!G41))="","",OFFSET('Water Data'!$G$28,0,10*ROW('Water Data'!G41)))</f>
        <v/>
      </c>
      <c r="CD47" s="290" t="str">
        <f ca="true">+IF(OFFSET('Water Data'!$G$29,0,10*ROW('Water Data'!G41))="","",OFFSET('Water Data'!$G$29,0,10*ROW('Water Data'!G41)))</f>
        <v/>
      </c>
      <c r="CE47" s="290" t="str">
        <f ca="true">+IF(OFFSET('Water Data'!$H$27,0,10*ROW('Water Data'!H41))="","",OFFSET('Water Data'!$H$27,0,10*ROW('Water Data'!H41)))</f>
        <v/>
      </c>
      <c r="CF47" s="290" t="str">
        <f ca="true">+IF(OFFSET('Water Data'!$H$28,0,10*ROW('Water Data'!H41))="","",OFFSET('Water Data'!$H$28,0,10*ROW('Water Data'!H41)))</f>
        <v/>
      </c>
      <c r="CG47" s="290" t="str">
        <f ca="true">+IF(OFFSET('Water Data'!$H$29,0,10*ROW('Water Data'!H41))="","",OFFSET('Water Data'!$H$29,0,10*ROW('Water Data'!H41)))</f>
        <v/>
      </c>
      <c r="CH47" s="290" t="str">
        <f ca="true">+IF(OFFSET('Water Data'!$I$27,0,10*ROW('Water Data'!I41))="","",OFFSET('Water Data'!$I$27,0,10*ROW('Water Data'!I41)))</f>
        <v/>
      </c>
      <c r="CI47" s="290" t="str">
        <f ca="true">+IF(OFFSET('Water Data'!$I$28,0,10*ROW('Water Data'!I41))="","",OFFSET('Water Data'!$I$28,0,10*ROW('Water Data'!I41)))</f>
        <v/>
      </c>
      <c r="CJ47" s="290" t="str">
        <f ca="true">+IF(OFFSET('Water Data'!$I$29,0,10*ROW('Water Data'!I41))="","",OFFSET('Water Data'!$I$29,0,10*ROW('Water Data'!I41)))</f>
        <v/>
      </c>
      <c r="CK47" s="290" t="str">
        <f ca="true">+IF(OFFSET('Sanitation Data'!$D$28,0,10*ROW('Sanitation Data'!D41))="","",OFFSET('Sanitation Data'!$D$28,0,10*ROW('Sanitation Data'!D41)))</f>
        <v/>
      </c>
      <c r="CL47" s="290" t="str">
        <f ca="true">+IF(OFFSET('Sanitation Data'!$D$29,0,10*ROW('Sanitation Data'!D41))="","",OFFSET('Sanitation Data'!$D$29,0,10*ROW('Sanitation Data'!D41)))</f>
        <v/>
      </c>
      <c r="CM47" s="290" t="str">
        <f ca="true">+IF(OFFSET('Sanitation Data'!$D$30,0,10*ROW('Sanitation Data'!D41))="","",OFFSET('Sanitation Data'!$D$30,0,10*ROW('Sanitation Data'!D41)))</f>
        <v/>
      </c>
      <c r="CN47" s="290" t="str">
        <f ca="true">+IF(OFFSET('Sanitation Data'!$D$31,0,10*ROW('Sanitation Data'!D41))="","",OFFSET('Sanitation Data'!$D$31,0,10*ROW('Sanitation Data'!D41)))</f>
        <v/>
      </c>
      <c r="CO47" s="290" t="str">
        <f ca="true">+IF(OFFSET('Sanitation Data'!$D$32,0,10*ROW('Sanitation Data'!D41))="","",OFFSET('Sanitation Data'!$D$32,0,10*ROW('Sanitation Data'!D41)))</f>
        <v/>
      </c>
      <c r="CP47" s="290" t="str">
        <f ca="true">+IF(OFFSET('Sanitation Data'!$E$28,0,10*ROW('Sanitation Data'!E41))="","",OFFSET('Sanitation Data'!$E$28,0,10*ROW('Sanitation Data'!E41)))</f>
        <v/>
      </c>
      <c r="CQ47" s="290" t="str">
        <f ca="true">+IF(OFFSET('Sanitation Data'!$E$29,0,10*ROW('Sanitation Data'!E41))="","",OFFSET('Sanitation Data'!$E$29,0,10*ROW('Sanitation Data'!E41)))</f>
        <v/>
      </c>
      <c r="CR47" s="290" t="str">
        <f ca="true">+IF(OFFSET('Sanitation Data'!$E$30,0,10*ROW('Sanitation Data'!E41))="","",OFFSET('Sanitation Data'!$E$30,0,10*ROW('Sanitation Data'!E41)))</f>
        <v/>
      </c>
      <c r="CS47" s="290" t="str">
        <f ca="true">+IF(OFFSET('Sanitation Data'!$E$31,0,10*ROW('Sanitation Data'!E41))="","",OFFSET('Sanitation Data'!$E$31,0,10*ROW('Sanitation Data'!E41)))</f>
        <v/>
      </c>
      <c r="CT47" s="290" t="str">
        <f ca="true">+IF(OFFSET('Sanitation Data'!$E$32,0,10*ROW('Sanitation Data'!E41))="","",OFFSET('Sanitation Data'!$E$32,0,10*ROW('Sanitation Data'!E41)))</f>
        <v/>
      </c>
      <c r="CU47" s="290" t="str">
        <f ca="true">+IF(OFFSET('Sanitation Data'!$F$28,0,10*ROW('Sanitation Data'!F41))="","",OFFSET('Sanitation Data'!$F$28,0,10*ROW('Sanitation Data'!F41)))</f>
        <v/>
      </c>
      <c r="CV47" s="290" t="str">
        <f ca="true">+IF(OFFSET('Sanitation Data'!$F$29,0,10*ROW('Sanitation Data'!F41))="","",OFFSET('Sanitation Data'!$F$29,0,10*ROW('Sanitation Data'!F41)))</f>
        <v/>
      </c>
      <c r="CW47" s="290" t="str">
        <f ca="true">+IF(OFFSET('Sanitation Data'!$F$30,0,10*ROW('Sanitation Data'!F41))="","",OFFSET('Sanitation Data'!$F$30,0,10*ROW('Sanitation Data'!F41)))</f>
        <v/>
      </c>
      <c r="CX47" s="290" t="str">
        <f ca="true">+IF(OFFSET('Sanitation Data'!$F$31,0,10*ROW('Sanitation Data'!F41))="","",OFFSET('Sanitation Data'!$F$31,0,10*ROW('Sanitation Data'!F41)))</f>
        <v/>
      </c>
      <c r="CY47" s="290" t="str">
        <f ca="true">+IF(OFFSET('Sanitation Data'!$F$32,0,10*ROW('Sanitation Data'!F41))="","",OFFSET('Sanitation Data'!$F$32,0,10*ROW('Sanitation Data'!F41)))</f>
        <v/>
      </c>
      <c r="CZ47" s="290" t="str">
        <f ca="true">+IF(OFFSET('Sanitation Data'!$G$28,0,10*ROW('Sanitation Data'!G41))="","",OFFSET('Sanitation Data'!$G$28,0,10*ROW('Sanitation Data'!G41)))</f>
        <v/>
      </c>
      <c r="DA47" s="290" t="str">
        <f ca="true">+IF(OFFSET('Sanitation Data'!$G$29,0,10*ROW('Sanitation Data'!G41))="","",OFFSET('Sanitation Data'!$G$29,0,10*ROW('Sanitation Data'!G41)))</f>
        <v/>
      </c>
      <c r="DB47" s="290" t="str">
        <f ca="true">+IF(OFFSET('Sanitation Data'!$G$30,0,10*ROW('Sanitation Data'!G41))="","",OFFSET('Sanitation Data'!$G$30,0,10*ROW('Sanitation Data'!G41)))</f>
        <v/>
      </c>
      <c r="DC47" s="290" t="str">
        <f ca="true">+IF(OFFSET('Sanitation Data'!$G$31,0,10*ROW('Sanitation Data'!G41))="","",OFFSET('Sanitation Data'!$G$31,0,10*ROW('Sanitation Data'!G41)))</f>
        <v/>
      </c>
      <c r="DD47" s="290" t="str">
        <f ca="true">+IF(OFFSET('Sanitation Data'!$G$32,0,10*ROW('Sanitation Data'!G41))="","",OFFSET('Sanitation Data'!$G$32,0,10*ROW('Sanitation Data'!G41)))</f>
        <v/>
      </c>
      <c r="DE47" s="290" t="str">
        <f ca="true">+IF(OFFSET('Sanitation Data'!$H$28,0,10*ROW('Sanitation Data'!H41))="","",OFFSET('Sanitation Data'!$H$28,0,10*ROW('Sanitation Data'!H41)))</f>
        <v/>
      </c>
      <c r="DF47" s="290" t="str">
        <f ca="true">+IF(OFFSET('Sanitation Data'!$H$29,0,10*ROW('Sanitation Data'!H41))="","",OFFSET('Sanitation Data'!$H$29,0,10*ROW('Sanitation Data'!H41)))</f>
        <v/>
      </c>
      <c r="DG47" s="290" t="str">
        <f ca="true">+IF(OFFSET('Sanitation Data'!$H$30,0,10*ROW('Sanitation Data'!H41))="","",OFFSET('Sanitation Data'!$H$30,0,10*ROW('Sanitation Data'!H41)))</f>
        <v/>
      </c>
      <c r="DH47" s="290" t="str">
        <f ca="true">+IF(OFFSET('Sanitation Data'!$H$31,0,10*ROW('Sanitation Data'!H41))="","",OFFSET('Sanitation Data'!$H$31,0,10*ROW('Sanitation Data'!H41)))</f>
        <v/>
      </c>
      <c r="DI47" s="290" t="str">
        <f ca="true">+IF(OFFSET('Sanitation Data'!$H$32,0,10*ROW('Sanitation Data'!H41))="","",OFFSET('Sanitation Data'!$H$32,0,10*ROW('Sanitation Data'!H41)))</f>
        <v/>
      </c>
      <c r="DJ47" s="290" t="str">
        <f ca="true">+IF(OFFSET('Sanitation Data'!$I$28,0,10*ROW('Sanitation Data'!I41))="","",OFFSET('Sanitation Data'!$I$28,0,10*ROW('Sanitation Data'!I41)))</f>
        <v/>
      </c>
      <c r="DK47" s="290" t="str">
        <f ca="true">+IF(OFFSET('Sanitation Data'!$I$29,0,10*ROW('Sanitation Data'!I41))="","",OFFSET('Sanitation Data'!$I$29,0,10*ROW('Sanitation Data'!I41)))</f>
        <v/>
      </c>
      <c r="DL47" s="290" t="str">
        <f ca="true">+IF(OFFSET('Sanitation Data'!$I$30,0,10*ROW('Sanitation Data'!I41))="","",OFFSET('Sanitation Data'!$I$30,0,10*ROW('Sanitation Data'!I41)))</f>
        <v/>
      </c>
      <c r="DM47" s="290" t="str">
        <f ca="true">+IF(OFFSET('Sanitation Data'!$I$31,0,10*ROW('Sanitation Data'!I41))="","",OFFSET('Sanitation Data'!$I$31,0,10*ROW('Sanitation Data'!I41)))</f>
        <v/>
      </c>
      <c r="DN47" s="290" t="str">
        <f ca="true">+IF(OFFSET('Sanitation Data'!$I$32,0,10*ROW('Sanitation Data'!I41))="","",OFFSET('Sanitation Data'!$I$32,0,10*ROW('Sanitation Data'!I41)))</f>
        <v/>
      </c>
      <c r="DO47" s="290" t="str">
        <f ca="true">+IF(OFFSET('Hygiene Data'!$D$11,0,10*ROW('Hygiene Data'!D41))="","",OFFSET('Hygiene Data'!$D$11,0,10*ROW('Hygiene Data'!D41)))</f>
        <v/>
      </c>
      <c r="DP47" s="290" t="str">
        <f ca="true">+IF(OFFSET('Hygiene Data'!$D$12,0,10*ROW('Hygiene Data'!D41))="","",OFFSET('Hygiene Data'!$D$12,0,10*ROW('Hygiene Data'!D41)))</f>
        <v/>
      </c>
      <c r="DQ47" s="290" t="str">
        <f ca="true">+IF(OFFSET('Hygiene Data'!$D$13,0,10*ROW('Hygiene Data'!D41))="","",OFFSET('Hygiene Data'!$D$13,0,10*ROW('Hygiene Data'!D41)))</f>
        <v/>
      </c>
      <c r="DR47" s="290" t="str">
        <f ca="true">+IF(OFFSET('Hygiene Data'!$E$11,0,10*ROW('Hygiene Data'!E41))="","",OFFSET('Hygiene Data'!$E$11,0,10*ROW('Hygiene Data'!E41)))</f>
        <v/>
      </c>
      <c r="DS47" s="290" t="str">
        <f ca="true">+IF(OFFSET('Hygiene Data'!$E$12,0,10*ROW('Hygiene Data'!E41))="","",OFFSET('Hygiene Data'!$E$12,0,10*ROW('Hygiene Data'!E41)))</f>
        <v/>
      </c>
      <c r="DT47" s="290" t="str">
        <f ca="true">+IF(OFFSET('Hygiene Data'!$E$13,0,10*ROW('Hygiene Data'!E41))="","",OFFSET('Hygiene Data'!$E$13,0,10*ROW('Hygiene Data'!E41)))</f>
        <v/>
      </c>
      <c r="DU47" s="290" t="str">
        <f ca="true">+IF(OFFSET('Hygiene Data'!$F$11,0,10*ROW('Hygiene Data'!F41))="","",OFFSET('Hygiene Data'!$F$11,0,10*ROW('Hygiene Data'!F41)))</f>
        <v/>
      </c>
      <c r="DV47" s="290" t="str">
        <f ca="true">+IF(OFFSET('Hygiene Data'!$F$12,0,10*ROW('Hygiene Data'!F41))="","",OFFSET('Hygiene Data'!$F$12,0,10*ROW('Hygiene Data'!F41)))</f>
        <v/>
      </c>
      <c r="DW47" s="290" t="str">
        <f ca="true">+IF(OFFSET('Hygiene Data'!$F$13,0,10*ROW('Hygiene Data'!F41))="","",OFFSET('Hygiene Data'!$F$13,0,10*ROW('Hygiene Data'!F41)))</f>
        <v/>
      </c>
      <c r="DX47" s="290" t="str">
        <f ca="true">+IF(OFFSET('Hygiene Data'!$G$11,0,10*ROW('Hygiene Data'!G41))="","",OFFSET('Hygiene Data'!$G$11,0,10*ROW('Hygiene Data'!G41)))</f>
        <v/>
      </c>
      <c r="DY47" s="290" t="str">
        <f ca="true">+IF(OFFSET('Hygiene Data'!$G$12,0,10*ROW('Hygiene Data'!G41))="","",OFFSET('Hygiene Data'!$G$12,0,10*ROW('Hygiene Data'!G41)))</f>
        <v/>
      </c>
      <c r="DZ47" s="290" t="str">
        <f ca="true">+IF(OFFSET('Hygiene Data'!$G$13,0,10*ROW('Hygiene Data'!G41))="","",OFFSET('Hygiene Data'!$G$13,0,10*ROW('Hygiene Data'!G41)))</f>
        <v/>
      </c>
      <c r="EA47" s="290" t="str">
        <f ca="true">+IF(OFFSET('Hygiene Data'!$H$11,0,10*ROW('Hygiene Data'!H41))="","",OFFSET('Hygiene Data'!$H$11,0,10*ROW('Hygiene Data'!H41)))</f>
        <v/>
      </c>
      <c r="EB47" s="290" t="str">
        <f ca="true">+IF(OFFSET('Hygiene Data'!$H$12,0,10*ROW('Hygiene Data'!H41))="","",OFFSET('Hygiene Data'!$H$12,0,10*ROW('Hygiene Data'!H41)))</f>
        <v/>
      </c>
      <c r="EC47" s="290" t="str">
        <f ca="true">+IF(OFFSET('Hygiene Data'!$H$13,0,10*ROW('Hygiene Data'!H41))="","",OFFSET('Hygiene Data'!$H$13,0,10*ROW('Hygiene Data'!H41)))</f>
        <v/>
      </c>
      <c r="ED47" s="290" t="str">
        <f ca="true">+IF(OFFSET('Hygiene Data'!$I$11,0,10*ROW('Hygiene Data'!I41))="","",OFFSET('Hygiene Data'!$I$11,0,10*ROW('Hygiene Data'!I41)))</f>
        <v/>
      </c>
      <c r="EE47" s="290" t="str">
        <f ca="true">+IF(OFFSET('Hygiene Data'!$I$12,0,10*ROW('Hygiene Data'!I41))="","",OFFSET('Hygiene Data'!$I$12,0,10*ROW('Hygiene Data'!I41)))</f>
        <v/>
      </c>
      <c r="EF47" s="290"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46"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90"/>
      <c r="BS48" s="290" t="str">
        <f ca="true">+IF(OFFSET('Water Data'!$D$27,0,10*ROW('Water Data'!D42))="","",OFFSET('Water Data'!$D$27,0,10*ROW('Water Data'!D42)))</f>
        <v/>
      </c>
      <c r="BT48" s="290" t="str">
        <f ca="true">+IF(OFFSET('Water Data'!$D$28,0,10*ROW('Water Data'!D42))="","",OFFSET('Water Data'!$D$28,0,10*ROW('Water Data'!D42)))</f>
        <v/>
      </c>
      <c r="BU48" s="290" t="str">
        <f ca="true">+IF(OFFSET('Water Data'!$D$29,0,10*ROW('Water Data'!D42))="","",OFFSET('Water Data'!$D$29,0,10*ROW('Water Data'!D42)))</f>
        <v/>
      </c>
      <c r="BV48" s="290" t="str">
        <f ca="true">+IF(OFFSET('Water Data'!$E$27,0,10*ROW('Water Data'!E42))="","",OFFSET('Water Data'!$E$27,0,10*ROW('Water Data'!E42)))</f>
        <v/>
      </c>
      <c r="BW48" s="290" t="str">
        <f ca="true">+IF(OFFSET('Water Data'!$E$28,0,10*ROW('Water Data'!E42))="","",OFFSET('Water Data'!$E$28,0,10*ROW('Water Data'!E42)))</f>
        <v/>
      </c>
      <c r="BX48" s="290" t="str">
        <f ca="true">+IF(OFFSET('Water Data'!$E$29,0,10*ROW('Water Data'!E42))="","",OFFSET('Water Data'!$E$29,0,10*ROW('Water Data'!E42)))</f>
        <v/>
      </c>
      <c r="BY48" s="290" t="str">
        <f ca="true">+IF(OFFSET('Water Data'!$F$27,0,10*ROW('Water Data'!F42))="","",OFFSET('Water Data'!$F$27,0,10*ROW('Water Data'!F42)))</f>
        <v/>
      </c>
      <c r="BZ48" s="290" t="str">
        <f ca="true">+IF(OFFSET('Water Data'!$F$28,0,10*ROW('Water Data'!F42))="","",OFFSET('Water Data'!$F$28,0,10*ROW('Water Data'!F42)))</f>
        <v/>
      </c>
      <c r="CA48" s="290" t="str">
        <f ca="true">+IF(OFFSET('Water Data'!$F$29,0,10*ROW('Water Data'!F42))="","",OFFSET('Water Data'!$F$29,0,10*ROW('Water Data'!F42)))</f>
        <v/>
      </c>
      <c r="CB48" s="290" t="str">
        <f ca="true">+IF(OFFSET('Water Data'!$G$27,0,10*ROW('Water Data'!G42))="","",OFFSET('Water Data'!$G$27,0,10*ROW('Water Data'!G42)))</f>
        <v/>
      </c>
      <c r="CC48" s="290" t="str">
        <f ca="true">+IF(OFFSET('Water Data'!$G$28,0,10*ROW('Water Data'!G42))="","",OFFSET('Water Data'!$G$28,0,10*ROW('Water Data'!G42)))</f>
        <v/>
      </c>
      <c r="CD48" s="290" t="str">
        <f ca="true">+IF(OFFSET('Water Data'!$G$29,0,10*ROW('Water Data'!G42))="","",OFFSET('Water Data'!$G$29,0,10*ROW('Water Data'!G42)))</f>
        <v/>
      </c>
      <c r="CE48" s="290" t="str">
        <f ca="true">+IF(OFFSET('Water Data'!$H$27,0,10*ROW('Water Data'!H42))="","",OFFSET('Water Data'!$H$27,0,10*ROW('Water Data'!H42)))</f>
        <v/>
      </c>
      <c r="CF48" s="290" t="str">
        <f ca="true">+IF(OFFSET('Water Data'!$H$28,0,10*ROW('Water Data'!H42))="","",OFFSET('Water Data'!$H$28,0,10*ROW('Water Data'!H42)))</f>
        <v/>
      </c>
      <c r="CG48" s="290" t="str">
        <f ca="true">+IF(OFFSET('Water Data'!$H$29,0,10*ROW('Water Data'!H42))="","",OFFSET('Water Data'!$H$29,0,10*ROW('Water Data'!H42)))</f>
        <v/>
      </c>
      <c r="CH48" s="290" t="str">
        <f ca="true">+IF(OFFSET('Water Data'!$I$27,0,10*ROW('Water Data'!I42))="","",OFFSET('Water Data'!$I$27,0,10*ROW('Water Data'!I42)))</f>
        <v/>
      </c>
      <c r="CI48" s="290" t="str">
        <f ca="true">+IF(OFFSET('Water Data'!$I$28,0,10*ROW('Water Data'!I42))="","",OFFSET('Water Data'!$I$28,0,10*ROW('Water Data'!I42)))</f>
        <v/>
      </c>
      <c r="CJ48" s="290" t="str">
        <f ca="true">+IF(OFFSET('Water Data'!$I$29,0,10*ROW('Water Data'!I42))="","",OFFSET('Water Data'!$I$29,0,10*ROW('Water Data'!I42)))</f>
        <v/>
      </c>
      <c r="CK48" s="290" t="str">
        <f ca="true">+IF(OFFSET('Sanitation Data'!$D$28,0,10*ROW('Sanitation Data'!D42))="","",OFFSET('Sanitation Data'!$D$28,0,10*ROW('Sanitation Data'!D42)))</f>
        <v/>
      </c>
      <c r="CL48" s="290" t="str">
        <f ca="true">+IF(OFFSET('Sanitation Data'!$D$29,0,10*ROW('Sanitation Data'!D42))="","",OFFSET('Sanitation Data'!$D$29,0,10*ROW('Sanitation Data'!D42)))</f>
        <v/>
      </c>
      <c r="CM48" s="290" t="str">
        <f ca="true">+IF(OFFSET('Sanitation Data'!$D$30,0,10*ROW('Sanitation Data'!D42))="","",OFFSET('Sanitation Data'!$D$30,0,10*ROW('Sanitation Data'!D42)))</f>
        <v/>
      </c>
      <c r="CN48" s="290" t="str">
        <f ca="true">+IF(OFFSET('Sanitation Data'!$D$31,0,10*ROW('Sanitation Data'!D42))="","",OFFSET('Sanitation Data'!$D$31,0,10*ROW('Sanitation Data'!D42)))</f>
        <v/>
      </c>
      <c r="CO48" s="290" t="str">
        <f ca="true">+IF(OFFSET('Sanitation Data'!$D$32,0,10*ROW('Sanitation Data'!D42))="","",OFFSET('Sanitation Data'!$D$32,0,10*ROW('Sanitation Data'!D42)))</f>
        <v/>
      </c>
      <c r="CP48" s="290" t="str">
        <f ca="true">+IF(OFFSET('Sanitation Data'!$E$28,0,10*ROW('Sanitation Data'!E42))="","",OFFSET('Sanitation Data'!$E$28,0,10*ROW('Sanitation Data'!E42)))</f>
        <v/>
      </c>
      <c r="CQ48" s="290" t="str">
        <f ca="true">+IF(OFFSET('Sanitation Data'!$E$29,0,10*ROW('Sanitation Data'!E42))="","",OFFSET('Sanitation Data'!$E$29,0,10*ROW('Sanitation Data'!E42)))</f>
        <v/>
      </c>
      <c r="CR48" s="290" t="str">
        <f ca="true">+IF(OFFSET('Sanitation Data'!$E$30,0,10*ROW('Sanitation Data'!E42))="","",OFFSET('Sanitation Data'!$E$30,0,10*ROW('Sanitation Data'!E42)))</f>
        <v/>
      </c>
      <c r="CS48" s="290" t="str">
        <f ca="true">+IF(OFFSET('Sanitation Data'!$E$31,0,10*ROW('Sanitation Data'!E42))="","",OFFSET('Sanitation Data'!$E$31,0,10*ROW('Sanitation Data'!E42)))</f>
        <v/>
      </c>
      <c r="CT48" s="290" t="str">
        <f ca="true">+IF(OFFSET('Sanitation Data'!$E$32,0,10*ROW('Sanitation Data'!E42))="","",OFFSET('Sanitation Data'!$E$32,0,10*ROW('Sanitation Data'!E42)))</f>
        <v/>
      </c>
      <c r="CU48" s="290" t="str">
        <f ca="true">+IF(OFFSET('Sanitation Data'!$F$28,0,10*ROW('Sanitation Data'!F42))="","",OFFSET('Sanitation Data'!$F$28,0,10*ROW('Sanitation Data'!F42)))</f>
        <v/>
      </c>
      <c r="CV48" s="290" t="str">
        <f ca="true">+IF(OFFSET('Sanitation Data'!$F$29,0,10*ROW('Sanitation Data'!F42))="","",OFFSET('Sanitation Data'!$F$29,0,10*ROW('Sanitation Data'!F42)))</f>
        <v/>
      </c>
      <c r="CW48" s="290" t="str">
        <f ca="true">+IF(OFFSET('Sanitation Data'!$F$30,0,10*ROW('Sanitation Data'!F42))="","",OFFSET('Sanitation Data'!$F$30,0,10*ROW('Sanitation Data'!F42)))</f>
        <v/>
      </c>
      <c r="CX48" s="290" t="str">
        <f ca="true">+IF(OFFSET('Sanitation Data'!$F$31,0,10*ROW('Sanitation Data'!F42))="","",OFFSET('Sanitation Data'!$F$31,0,10*ROW('Sanitation Data'!F42)))</f>
        <v/>
      </c>
      <c r="CY48" s="290" t="str">
        <f ca="true">+IF(OFFSET('Sanitation Data'!$F$32,0,10*ROW('Sanitation Data'!F42))="","",OFFSET('Sanitation Data'!$F$32,0,10*ROW('Sanitation Data'!F42)))</f>
        <v/>
      </c>
      <c r="CZ48" s="290" t="str">
        <f ca="true">+IF(OFFSET('Sanitation Data'!$G$28,0,10*ROW('Sanitation Data'!G42))="","",OFFSET('Sanitation Data'!$G$28,0,10*ROW('Sanitation Data'!G42)))</f>
        <v/>
      </c>
      <c r="DA48" s="290" t="str">
        <f ca="true">+IF(OFFSET('Sanitation Data'!$G$29,0,10*ROW('Sanitation Data'!G42))="","",OFFSET('Sanitation Data'!$G$29,0,10*ROW('Sanitation Data'!G42)))</f>
        <v/>
      </c>
      <c r="DB48" s="290" t="str">
        <f ca="true">+IF(OFFSET('Sanitation Data'!$G$30,0,10*ROW('Sanitation Data'!G42))="","",OFFSET('Sanitation Data'!$G$30,0,10*ROW('Sanitation Data'!G42)))</f>
        <v/>
      </c>
      <c r="DC48" s="290" t="str">
        <f ca="true">+IF(OFFSET('Sanitation Data'!$G$31,0,10*ROW('Sanitation Data'!G42))="","",OFFSET('Sanitation Data'!$G$31,0,10*ROW('Sanitation Data'!G42)))</f>
        <v/>
      </c>
      <c r="DD48" s="290" t="str">
        <f ca="true">+IF(OFFSET('Sanitation Data'!$G$32,0,10*ROW('Sanitation Data'!G42))="","",OFFSET('Sanitation Data'!$G$32,0,10*ROW('Sanitation Data'!G42)))</f>
        <v/>
      </c>
      <c r="DE48" s="290" t="str">
        <f ca="true">+IF(OFFSET('Sanitation Data'!$H$28,0,10*ROW('Sanitation Data'!H42))="","",OFFSET('Sanitation Data'!$H$28,0,10*ROW('Sanitation Data'!H42)))</f>
        <v/>
      </c>
      <c r="DF48" s="290" t="str">
        <f ca="true">+IF(OFFSET('Sanitation Data'!$H$29,0,10*ROW('Sanitation Data'!H42))="","",OFFSET('Sanitation Data'!$H$29,0,10*ROW('Sanitation Data'!H42)))</f>
        <v/>
      </c>
      <c r="DG48" s="290" t="str">
        <f ca="true">+IF(OFFSET('Sanitation Data'!$H$30,0,10*ROW('Sanitation Data'!H42))="","",OFFSET('Sanitation Data'!$H$30,0,10*ROW('Sanitation Data'!H42)))</f>
        <v/>
      </c>
      <c r="DH48" s="290" t="str">
        <f ca="true">+IF(OFFSET('Sanitation Data'!$H$31,0,10*ROW('Sanitation Data'!H42))="","",OFFSET('Sanitation Data'!$H$31,0,10*ROW('Sanitation Data'!H42)))</f>
        <v/>
      </c>
      <c r="DI48" s="290" t="str">
        <f ca="true">+IF(OFFSET('Sanitation Data'!$H$32,0,10*ROW('Sanitation Data'!H42))="","",OFFSET('Sanitation Data'!$H$32,0,10*ROW('Sanitation Data'!H42)))</f>
        <v/>
      </c>
      <c r="DJ48" s="290" t="str">
        <f ca="true">+IF(OFFSET('Sanitation Data'!$I$28,0,10*ROW('Sanitation Data'!I42))="","",OFFSET('Sanitation Data'!$I$28,0,10*ROW('Sanitation Data'!I42)))</f>
        <v/>
      </c>
      <c r="DK48" s="290" t="str">
        <f ca="true">+IF(OFFSET('Sanitation Data'!$I$29,0,10*ROW('Sanitation Data'!I42))="","",OFFSET('Sanitation Data'!$I$29,0,10*ROW('Sanitation Data'!I42)))</f>
        <v/>
      </c>
      <c r="DL48" s="290" t="str">
        <f ca="true">+IF(OFFSET('Sanitation Data'!$I$30,0,10*ROW('Sanitation Data'!I42))="","",OFFSET('Sanitation Data'!$I$30,0,10*ROW('Sanitation Data'!I42)))</f>
        <v/>
      </c>
      <c r="DM48" s="290" t="str">
        <f ca="true">+IF(OFFSET('Sanitation Data'!$I$31,0,10*ROW('Sanitation Data'!I42))="","",OFFSET('Sanitation Data'!$I$31,0,10*ROW('Sanitation Data'!I42)))</f>
        <v/>
      </c>
      <c r="DN48" s="290" t="str">
        <f ca="true">+IF(OFFSET('Sanitation Data'!$I$32,0,10*ROW('Sanitation Data'!I42))="","",OFFSET('Sanitation Data'!$I$32,0,10*ROW('Sanitation Data'!I42)))</f>
        <v/>
      </c>
      <c r="DO48" s="290" t="str">
        <f ca="true">+IF(OFFSET('Hygiene Data'!$D$11,0,10*ROW('Hygiene Data'!D42))="","",OFFSET('Hygiene Data'!$D$11,0,10*ROW('Hygiene Data'!D42)))</f>
        <v/>
      </c>
      <c r="DP48" s="290" t="str">
        <f ca="true">+IF(OFFSET('Hygiene Data'!$D$12,0,10*ROW('Hygiene Data'!D42))="","",OFFSET('Hygiene Data'!$D$12,0,10*ROW('Hygiene Data'!D42)))</f>
        <v/>
      </c>
      <c r="DQ48" s="290" t="str">
        <f ca="true">+IF(OFFSET('Hygiene Data'!$D$13,0,10*ROW('Hygiene Data'!D42))="","",OFFSET('Hygiene Data'!$D$13,0,10*ROW('Hygiene Data'!D42)))</f>
        <v/>
      </c>
      <c r="DR48" s="290" t="str">
        <f ca="true">+IF(OFFSET('Hygiene Data'!$E$11,0,10*ROW('Hygiene Data'!E42))="","",OFFSET('Hygiene Data'!$E$11,0,10*ROW('Hygiene Data'!E42)))</f>
        <v/>
      </c>
      <c r="DS48" s="290" t="str">
        <f ca="true">+IF(OFFSET('Hygiene Data'!$E$12,0,10*ROW('Hygiene Data'!E42))="","",OFFSET('Hygiene Data'!$E$12,0,10*ROW('Hygiene Data'!E42)))</f>
        <v/>
      </c>
      <c r="DT48" s="290" t="str">
        <f ca="true">+IF(OFFSET('Hygiene Data'!$E$13,0,10*ROW('Hygiene Data'!E42))="","",OFFSET('Hygiene Data'!$E$13,0,10*ROW('Hygiene Data'!E42)))</f>
        <v/>
      </c>
      <c r="DU48" s="290" t="str">
        <f ca="true">+IF(OFFSET('Hygiene Data'!$F$11,0,10*ROW('Hygiene Data'!F42))="","",OFFSET('Hygiene Data'!$F$11,0,10*ROW('Hygiene Data'!F42)))</f>
        <v/>
      </c>
      <c r="DV48" s="290" t="str">
        <f ca="true">+IF(OFFSET('Hygiene Data'!$F$12,0,10*ROW('Hygiene Data'!F42))="","",OFFSET('Hygiene Data'!$F$12,0,10*ROW('Hygiene Data'!F42)))</f>
        <v/>
      </c>
      <c r="DW48" s="290" t="str">
        <f ca="true">+IF(OFFSET('Hygiene Data'!$F$13,0,10*ROW('Hygiene Data'!F42))="","",OFFSET('Hygiene Data'!$F$13,0,10*ROW('Hygiene Data'!F42)))</f>
        <v/>
      </c>
      <c r="DX48" s="290" t="str">
        <f ca="true">+IF(OFFSET('Hygiene Data'!$G$11,0,10*ROW('Hygiene Data'!G42))="","",OFFSET('Hygiene Data'!$G$11,0,10*ROW('Hygiene Data'!G42)))</f>
        <v/>
      </c>
      <c r="DY48" s="290" t="str">
        <f ca="true">+IF(OFFSET('Hygiene Data'!$G$12,0,10*ROW('Hygiene Data'!G42))="","",OFFSET('Hygiene Data'!$G$12,0,10*ROW('Hygiene Data'!G42)))</f>
        <v/>
      </c>
      <c r="DZ48" s="290" t="str">
        <f ca="true">+IF(OFFSET('Hygiene Data'!$G$13,0,10*ROW('Hygiene Data'!G42))="","",OFFSET('Hygiene Data'!$G$13,0,10*ROW('Hygiene Data'!G42)))</f>
        <v/>
      </c>
      <c r="EA48" s="290" t="str">
        <f ca="true">+IF(OFFSET('Hygiene Data'!$H$11,0,10*ROW('Hygiene Data'!H42))="","",OFFSET('Hygiene Data'!$H$11,0,10*ROW('Hygiene Data'!H42)))</f>
        <v/>
      </c>
      <c r="EB48" s="290" t="str">
        <f ca="true">+IF(OFFSET('Hygiene Data'!$H$12,0,10*ROW('Hygiene Data'!H42))="","",OFFSET('Hygiene Data'!$H$12,0,10*ROW('Hygiene Data'!H42)))</f>
        <v/>
      </c>
      <c r="EC48" s="290" t="str">
        <f ca="true">+IF(OFFSET('Hygiene Data'!$H$13,0,10*ROW('Hygiene Data'!H42))="","",OFFSET('Hygiene Data'!$H$13,0,10*ROW('Hygiene Data'!H42)))</f>
        <v/>
      </c>
      <c r="ED48" s="290" t="str">
        <f ca="true">+IF(OFFSET('Hygiene Data'!$I$11,0,10*ROW('Hygiene Data'!I42))="","",OFFSET('Hygiene Data'!$I$11,0,10*ROW('Hygiene Data'!I42)))</f>
        <v/>
      </c>
      <c r="EE48" s="290" t="str">
        <f ca="true">+IF(OFFSET('Hygiene Data'!$I$12,0,10*ROW('Hygiene Data'!I42))="","",OFFSET('Hygiene Data'!$I$12,0,10*ROW('Hygiene Data'!I42)))</f>
        <v/>
      </c>
      <c r="EF48" s="290"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46"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90"/>
      <c r="BS49" s="290" t="str">
        <f ca="true">+IF(OFFSET('Water Data'!$D$27,0,10*ROW('Water Data'!D43))="","",OFFSET('Water Data'!$D$27,0,10*ROW('Water Data'!D43)))</f>
        <v/>
      </c>
      <c r="BT49" s="290" t="str">
        <f ca="true">+IF(OFFSET('Water Data'!$D$28,0,10*ROW('Water Data'!D43))="","",OFFSET('Water Data'!$D$28,0,10*ROW('Water Data'!D43)))</f>
        <v/>
      </c>
      <c r="BU49" s="290" t="str">
        <f ca="true">+IF(OFFSET('Water Data'!$D$29,0,10*ROW('Water Data'!D43))="","",OFFSET('Water Data'!$D$29,0,10*ROW('Water Data'!D43)))</f>
        <v/>
      </c>
      <c r="BV49" s="290" t="str">
        <f ca="true">+IF(OFFSET('Water Data'!$E$27,0,10*ROW('Water Data'!E43))="","",OFFSET('Water Data'!$E$27,0,10*ROW('Water Data'!E43)))</f>
        <v/>
      </c>
      <c r="BW49" s="290" t="str">
        <f ca="true">+IF(OFFSET('Water Data'!$E$28,0,10*ROW('Water Data'!E43))="","",OFFSET('Water Data'!$E$28,0,10*ROW('Water Data'!E43)))</f>
        <v/>
      </c>
      <c r="BX49" s="290" t="str">
        <f ca="true">+IF(OFFSET('Water Data'!$E$29,0,10*ROW('Water Data'!E43))="","",OFFSET('Water Data'!$E$29,0,10*ROW('Water Data'!E43)))</f>
        <v/>
      </c>
      <c r="BY49" s="290" t="str">
        <f ca="true">+IF(OFFSET('Water Data'!$F$27,0,10*ROW('Water Data'!F43))="","",OFFSET('Water Data'!$F$27,0,10*ROW('Water Data'!F43)))</f>
        <v/>
      </c>
      <c r="BZ49" s="290" t="str">
        <f ca="true">+IF(OFFSET('Water Data'!$F$28,0,10*ROW('Water Data'!F43))="","",OFFSET('Water Data'!$F$28,0,10*ROW('Water Data'!F43)))</f>
        <v/>
      </c>
      <c r="CA49" s="290" t="str">
        <f ca="true">+IF(OFFSET('Water Data'!$F$29,0,10*ROW('Water Data'!F43))="","",OFFSET('Water Data'!$F$29,0,10*ROW('Water Data'!F43)))</f>
        <v/>
      </c>
      <c r="CB49" s="290" t="str">
        <f ca="true">+IF(OFFSET('Water Data'!$G$27,0,10*ROW('Water Data'!G43))="","",OFFSET('Water Data'!$G$27,0,10*ROW('Water Data'!G43)))</f>
        <v/>
      </c>
      <c r="CC49" s="290" t="str">
        <f ca="true">+IF(OFFSET('Water Data'!$G$28,0,10*ROW('Water Data'!G43))="","",OFFSET('Water Data'!$G$28,0,10*ROW('Water Data'!G43)))</f>
        <v/>
      </c>
      <c r="CD49" s="290" t="str">
        <f ca="true">+IF(OFFSET('Water Data'!$G$29,0,10*ROW('Water Data'!G43))="","",OFFSET('Water Data'!$G$29,0,10*ROW('Water Data'!G43)))</f>
        <v/>
      </c>
      <c r="CE49" s="290" t="str">
        <f ca="true">+IF(OFFSET('Water Data'!$H$27,0,10*ROW('Water Data'!H43))="","",OFFSET('Water Data'!$H$27,0,10*ROW('Water Data'!H43)))</f>
        <v/>
      </c>
      <c r="CF49" s="290" t="str">
        <f ca="true">+IF(OFFSET('Water Data'!$H$28,0,10*ROW('Water Data'!H43))="","",OFFSET('Water Data'!$H$28,0,10*ROW('Water Data'!H43)))</f>
        <v/>
      </c>
      <c r="CG49" s="290" t="str">
        <f ca="true">+IF(OFFSET('Water Data'!$H$29,0,10*ROW('Water Data'!H43))="","",OFFSET('Water Data'!$H$29,0,10*ROW('Water Data'!H43)))</f>
        <v/>
      </c>
      <c r="CH49" s="290" t="str">
        <f ca="true">+IF(OFFSET('Water Data'!$I$27,0,10*ROW('Water Data'!I43))="","",OFFSET('Water Data'!$I$27,0,10*ROW('Water Data'!I43)))</f>
        <v/>
      </c>
      <c r="CI49" s="290" t="str">
        <f ca="true">+IF(OFFSET('Water Data'!$I$28,0,10*ROW('Water Data'!I43))="","",OFFSET('Water Data'!$I$28,0,10*ROW('Water Data'!I43)))</f>
        <v/>
      </c>
      <c r="CJ49" s="290" t="str">
        <f ca="true">+IF(OFFSET('Water Data'!$I$29,0,10*ROW('Water Data'!I43))="","",OFFSET('Water Data'!$I$29,0,10*ROW('Water Data'!I43)))</f>
        <v/>
      </c>
      <c r="CK49" s="290" t="str">
        <f ca="true">+IF(OFFSET('Sanitation Data'!$D$28,0,10*ROW('Sanitation Data'!D43))="","",OFFSET('Sanitation Data'!$D$28,0,10*ROW('Sanitation Data'!D43)))</f>
        <v/>
      </c>
      <c r="CL49" s="290" t="str">
        <f ca="true">+IF(OFFSET('Sanitation Data'!$D$29,0,10*ROW('Sanitation Data'!D43))="","",OFFSET('Sanitation Data'!$D$29,0,10*ROW('Sanitation Data'!D43)))</f>
        <v/>
      </c>
      <c r="CM49" s="290" t="str">
        <f ca="true">+IF(OFFSET('Sanitation Data'!$D$30,0,10*ROW('Sanitation Data'!D43))="","",OFFSET('Sanitation Data'!$D$30,0,10*ROW('Sanitation Data'!D43)))</f>
        <v/>
      </c>
      <c r="CN49" s="290" t="str">
        <f ca="true">+IF(OFFSET('Sanitation Data'!$D$31,0,10*ROW('Sanitation Data'!D43))="","",OFFSET('Sanitation Data'!$D$31,0,10*ROW('Sanitation Data'!D43)))</f>
        <v/>
      </c>
      <c r="CO49" s="290" t="str">
        <f ca="true">+IF(OFFSET('Sanitation Data'!$D$32,0,10*ROW('Sanitation Data'!D43))="","",OFFSET('Sanitation Data'!$D$32,0,10*ROW('Sanitation Data'!D43)))</f>
        <v/>
      </c>
      <c r="CP49" s="290" t="str">
        <f ca="true">+IF(OFFSET('Sanitation Data'!$E$28,0,10*ROW('Sanitation Data'!E43))="","",OFFSET('Sanitation Data'!$E$28,0,10*ROW('Sanitation Data'!E43)))</f>
        <v/>
      </c>
      <c r="CQ49" s="290" t="str">
        <f ca="true">+IF(OFFSET('Sanitation Data'!$E$29,0,10*ROW('Sanitation Data'!E43))="","",OFFSET('Sanitation Data'!$E$29,0,10*ROW('Sanitation Data'!E43)))</f>
        <v/>
      </c>
      <c r="CR49" s="290" t="str">
        <f ca="true">+IF(OFFSET('Sanitation Data'!$E$30,0,10*ROW('Sanitation Data'!E43))="","",OFFSET('Sanitation Data'!$E$30,0,10*ROW('Sanitation Data'!E43)))</f>
        <v/>
      </c>
      <c r="CS49" s="290" t="str">
        <f ca="true">+IF(OFFSET('Sanitation Data'!$E$31,0,10*ROW('Sanitation Data'!E43))="","",OFFSET('Sanitation Data'!$E$31,0,10*ROW('Sanitation Data'!E43)))</f>
        <v/>
      </c>
      <c r="CT49" s="290" t="str">
        <f ca="true">+IF(OFFSET('Sanitation Data'!$E$32,0,10*ROW('Sanitation Data'!E43))="","",OFFSET('Sanitation Data'!$E$32,0,10*ROW('Sanitation Data'!E43)))</f>
        <v/>
      </c>
      <c r="CU49" s="290" t="str">
        <f ca="true">+IF(OFFSET('Sanitation Data'!$F$28,0,10*ROW('Sanitation Data'!F43))="","",OFFSET('Sanitation Data'!$F$28,0,10*ROW('Sanitation Data'!F43)))</f>
        <v/>
      </c>
      <c r="CV49" s="290" t="str">
        <f ca="true">+IF(OFFSET('Sanitation Data'!$F$29,0,10*ROW('Sanitation Data'!F43))="","",OFFSET('Sanitation Data'!$F$29,0,10*ROW('Sanitation Data'!F43)))</f>
        <v/>
      </c>
      <c r="CW49" s="290" t="str">
        <f ca="true">+IF(OFFSET('Sanitation Data'!$F$30,0,10*ROW('Sanitation Data'!F43))="","",OFFSET('Sanitation Data'!$F$30,0,10*ROW('Sanitation Data'!F43)))</f>
        <v/>
      </c>
      <c r="CX49" s="290" t="str">
        <f ca="true">+IF(OFFSET('Sanitation Data'!$F$31,0,10*ROW('Sanitation Data'!F43))="","",OFFSET('Sanitation Data'!$F$31,0,10*ROW('Sanitation Data'!F43)))</f>
        <v/>
      </c>
      <c r="CY49" s="290" t="str">
        <f ca="true">+IF(OFFSET('Sanitation Data'!$F$32,0,10*ROW('Sanitation Data'!F43))="","",OFFSET('Sanitation Data'!$F$32,0,10*ROW('Sanitation Data'!F43)))</f>
        <v/>
      </c>
      <c r="CZ49" s="290" t="str">
        <f ca="true">+IF(OFFSET('Sanitation Data'!$G$28,0,10*ROW('Sanitation Data'!G43))="","",OFFSET('Sanitation Data'!$G$28,0,10*ROW('Sanitation Data'!G43)))</f>
        <v/>
      </c>
      <c r="DA49" s="290" t="str">
        <f ca="true">+IF(OFFSET('Sanitation Data'!$G$29,0,10*ROW('Sanitation Data'!G43))="","",OFFSET('Sanitation Data'!$G$29,0,10*ROW('Sanitation Data'!G43)))</f>
        <v/>
      </c>
      <c r="DB49" s="290" t="str">
        <f ca="true">+IF(OFFSET('Sanitation Data'!$G$30,0,10*ROW('Sanitation Data'!G43))="","",OFFSET('Sanitation Data'!$G$30,0,10*ROW('Sanitation Data'!G43)))</f>
        <v/>
      </c>
      <c r="DC49" s="290" t="str">
        <f ca="true">+IF(OFFSET('Sanitation Data'!$G$31,0,10*ROW('Sanitation Data'!G43))="","",OFFSET('Sanitation Data'!$G$31,0,10*ROW('Sanitation Data'!G43)))</f>
        <v/>
      </c>
      <c r="DD49" s="290" t="str">
        <f ca="true">+IF(OFFSET('Sanitation Data'!$G$32,0,10*ROW('Sanitation Data'!G43))="","",OFFSET('Sanitation Data'!$G$32,0,10*ROW('Sanitation Data'!G43)))</f>
        <v/>
      </c>
      <c r="DE49" s="290" t="str">
        <f ca="true">+IF(OFFSET('Sanitation Data'!$H$28,0,10*ROW('Sanitation Data'!H43))="","",OFFSET('Sanitation Data'!$H$28,0,10*ROW('Sanitation Data'!H43)))</f>
        <v/>
      </c>
      <c r="DF49" s="290" t="str">
        <f ca="true">+IF(OFFSET('Sanitation Data'!$H$29,0,10*ROW('Sanitation Data'!H43))="","",OFFSET('Sanitation Data'!$H$29,0,10*ROW('Sanitation Data'!H43)))</f>
        <v/>
      </c>
      <c r="DG49" s="290" t="str">
        <f ca="true">+IF(OFFSET('Sanitation Data'!$H$30,0,10*ROW('Sanitation Data'!H43))="","",OFFSET('Sanitation Data'!$H$30,0,10*ROW('Sanitation Data'!H43)))</f>
        <v/>
      </c>
      <c r="DH49" s="290" t="str">
        <f ca="true">+IF(OFFSET('Sanitation Data'!$H$31,0,10*ROW('Sanitation Data'!H43))="","",OFFSET('Sanitation Data'!$H$31,0,10*ROW('Sanitation Data'!H43)))</f>
        <v/>
      </c>
      <c r="DI49" s="290" t="str">
        <f ca="true">+IF(OFFSET('Sanitation Data'!$H$32,0,10*ROW('Sanitation Data'!H43))="","",OFFSET('Sanitation Data'!$H$32,0,10*ROW('Sanitation Data'!H43)))</f>
        <v/>
      </c>
      <c r="DJ49" s="290" t="str">
        <f ca="true">+IF(OFFSET('Sanitation Data'!$I$28,0,10*ROW('Sanitation Data'!I43))="","",OFFSET('Sanitation Data'!$I$28,0,10*ROW('Sanitation Data'!I43)))</f>
        <v/>
      </c>
      <c r="DK49" s="290" t="str">
        <f ca="true">+IF(OFFSET('Sanitation Data'!$I$29,0,10*ROW('Sanitation Data'!I43))="","",OFFSET('Sanitation Data'!$I$29,0,10*ROW('Sanitation Data'!I43)))</f>
        <v/>
      </c>
      <c r="DL49" s="290" t="str">
        <f ca="true">+IF(OFFSET('Sanitation Data'!$I$30,0,10*ROW('Sanitation Data'!I43))="","",OFFSET('Sanitation Data'!$I$30,0,10*ROW('Sanitation Data'!I43)))</f>
        <v/>
      </c>
      <c r="DM49" s="290" t="str">
        <f ca="true">+IF(OFFSET('Sanitation Data'!$I$31,0,10*ROW('Sanitation Data'!I43))="","",OFFSET('Sanitation Data'!$I$31,0,10*ROW('Sanitation Data'!I43)))</f>
        <v/>
      </c>
      <c r="DN49" s="290" t="str">
        <f ca="true">+IF(OFFSET('Sanitation Data'!$I$32,0,10*ROW('Sanitation Data'!I43))="","",OFFSET('Sanitation Data'!$I$32,0,10*ROW('Sanitation Data'!I43)))</f>
        <v/>
      </c>
      <c r="DO49" s="290" t="str">
        <f ca="true">+IF(OFFSET('Hygiene Data'!$D$11,0,10*ROW('Hygiene Data'!D43))="","",OFFSET('Hygiene Data'!$D$11,0,10*ROW('Hygiene Data'!D43)))</f>
        <v/>
      </c>
      <c r="DP49" s="290" t="str">
        <f ca="true">+IF(OFFSET('Hygiene Data'!$D$12,0,10*ROW('Hygiene Data'!D43))="","",OFFSET('Hygiene Data'!$D$12,0,10*ROW('Hygiene Data'!D43)))</f>
        <v/>
      </c>
      <c r="DQ49" s="290" t="str">
        <f ca="true">+IF(OFFSET('Hygiene Data'!$D$13,0,10*ROW('Hygiene Data'!D43))="","",OFFSET('Hygiene Data'!$D$13,0,10*ROW('Hygiene Data'!D43)))</f>
        <v/>
      </c>
      <c r="DR49" s="290" t="str">
        <f ca="true">+IF(OFFSET('Hygiene Data'!$E$11,0,10*ROW('Hygiene Data'!E43))="","",OFFSET('Hygiene Data'!$E$11,0,10*ROW('Hygiene Data'!E43)))</f>
        <v/>
      </c>
      <c r="DS49" s="290" t="str">
        <f ca="true">+IF(OFFSET('Hygiene Data'!$E$12,0,10*ROW('Hygiene Data'!E43))="","",OFFSET('Hygiene Data'!$E$12,0,10*ROW('Hygiene Data'!E43)))</f>
        <v/>
      </c>
      <c r="DT49" s="290" t="str">
        <f ca="true">+IF(OFFSET('Hygiene Data'!$E$13,0,10*ROW('Hygiene Data'!E43))="","",OFFSET('Hygiene Data'!$E$13,0,10*ROW('Hygiene Data'!E43)))</f>
        <v/>
      </c>
      <c r="DU49" s="290" t="str">
        <f ca="true">+IF(OFFSET('Hygiene Data'!$F$11,0,10*ROW('Hygiene Data'!F43))="","",OFFSET('Hygiene Data'!$F$11,0,10*ROW('Hygiene Data'!F43)))</f>
        <v/>
      </c>
      <c r="DV49" s="290" t="str">
        <f ca="true">+IF(OFFSET('Hygiene Data'!$F$12,0,10*ROW('Hygiene Data'!F43))="","",OFFSET('Hygiene Data'!$F$12,0,10*ROW('Hygiene Data'!F43)))</f>
        <v/>
      </c>
      <c r="DW49" s="290" t="str">
        <f ca="true">+IF(OFFSET('Hygiene Data'!$F$13,0,10*ROW('Hygiene Data'!F43))="","",OFFSET('Hygiene Data'!$F$13,0,10*ROW('Hygiene Data'!F43)))</f>
        <v/>
      </c>
      <c r="DX49" s="290" t="str">
        <f ca="true">+IF(OFFSET('Hygiene Data'!$G$11,0,10*ROW('Hygiene Data'!G43))="","",OFFSET('Hygiene Data'!$G$11,0,10*ROW('Hygiene Data'!G43)))</f>
        <v/>
      </c>
      <c r="DY49" s="290" t="str">
        <f ca="true">+IF(OFFSET('Hygiene Data'!$G$12,0,10*ROW('Hygiene Data'!G43))="","",OFFSET('Hygiene Data'!$G$12,0,10*ROW('Hygiene Data'!G43)))</f>
        <v/>
      </c>
      <c r="DZ49" s="290" t="str">
        <f ca="true">+IF(OFFSET('Hygiene Data'!$G$13,0,10*ROW('Hygiene Data'!G43))="","",OFFSET('Hygiene Data'!$G$13,0,10*ROW('Hygiene Data'!G43)))</f>
        <v/>
      </c>
      <c r="EA49" s="290" t="str">
        <f ca="true">+IF(OFFSET('Hygiene Data'!$H$11,0,10*ROW('Hygiene Data'!H43))="","",OFFSET('Hygiene Data'!$H$11,0,10*ROW('Hygiene Data'!H43)))</f>
        <v/>
      </c>
      <c r="EB49" s="290" t="str">
        <f ca="true">+IF(OFFSET('Hygiene Data'!$H$12,0,10*ROW('Hygiene Data'!H43))="","",OFFSET('Hygiene Data'!$H$12,0,10*ROW('Hygiene Data'!H43)))</f>
        <v/>
      </c>
      <c r="EC49" s="290" t="str">
        <f ca="true">+IF(OFFSET('Hygiene Data'!$H$13,0,10*ROW('Hygiene Data'!H43))="","",OFFSET('Hygiene Data'!$H$13,0,10*ROW('Hygiene Data'!H43)))</f>
        <v/>
      </c>
      <c r="ED49" s="290" t="str">
        <f ca="true">+IF(OFFSET('Hygiene Data'!$I$11,0,10*ROW('Hygiene Data'!I43))="","",OFFSET('Hygiene Data'!$I$11,0,10*ROW('Hygiene Data'!I43)))</f>
        <v/>
      </c>
      <c r="EE49" s="290" t="str">
        <f ca="true">+IF(OFFSET('Hygiene Data'!$I$12,0,10*ROW('Hygiene Data'!I43))="","",OFFSET('Hygiene Data'!$I$12,0,10*ROW('Hygiene Data'!I43)))</f>
        <v/>
      </c>
      <c r="EF49" s="290"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46"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90"/>
      <c r="BS50" s="290" t="str">
        <f ca="true">+IF(OFFSET('Water Data'!$D$27,0,10*ROW('Water Data'!D44))="","",OFFSET('Water Data'!$D$27,0,10*ROW('Water Data'!D44)))</f>
        <v/>
      </c>
      <c r="BT50" s="290" t="str">
        <f ca="true">+IF(OFFSET('Water Data'!$D$28,0,10*ROW('Water Data'!D44))="","",OFFSET('Water Data'!$D$28,0,10*ROW('Water Data'!D44)))</f>
        <v/>
      </c>
      <c r="BU50" s="290" t="str">
        <f ca="true">+IF(OFFSET('Water Data'!$D$29,0,10*ROW('Water Data'!D44))="","",OFFSET('Water Data'!$D$29,0,10*ROW('Water Data'!D44)))</f>
        <v/>
      </c>
      <c r="BV50" s="290" t="str">
        <f ca="true">+IF(OFFSET('Water Data'!$E$27,0,10*ROW('Water Data'!E44))="","",OFFSET('Water Data'!$E$27,0,10*ROW('Water Data'!E44)))</f>
        <v/>
      </c>
      <c r="BW50" s="290" t="str">
        <f ca="true">+IF(OFFSET('Water Data'!$E$28,0,10*ROW('Water Data'!E44))="","",OFFSET('Water Data'!$E$28,0,10*ROW('Water Data'!E44)))</f>
        <v/>
      </c>
      <c r="BX50" s="290" t="str">
        <f ca="true">+IF(OFFSET('Water Data'!$E$29,0,10*ROW('Water Data'!E44))="","",OFFSET('Water Data'!$E$29,0,10*ROW('Water Data'!E44)))</f>
        <v/>
      </c>
      <c r="BY50" s="290" t="str">
        <f ca="true">+IF(OFFSET('Water Data'!$F$27,0,10*ROW('Water Data'!F44))="","",OFFSET('Water Data'!$F$27,0,10*ROW('Water Data'!F44)))</f>
        <v/>
      </c>
      <c r="BZ50" s="290" t="str">
        <f ca="true">+IF(OFFSET('Water Data'!$F$28,0,10*ROW('Water Data'!F44))="","",OFFSET('Water Data'!$F$28,0,10*ROW('Water Data'!F44)))</f>
        <v/>
      </c>
      <c r="CA50" s="290" t="str">
        <f ca="true">+IF(OFFSET('Water Data'!$F$29,0,10*ROW('Water Data'!F44))="","",OFFSET('Water Data'!$F$29,0,10*ROW('Water Data'!F44)))</f>
        <v/>
      </c>
      <c r="CB50" s="290" t="str">
        <f ca="true">+IF(OFFSET('Water Data'!$G$27,0,10*ROW('Water Data'!G44))="","",OFFSET('Water Data'!$G$27,0,10*ROW('Water Data'!G44)))</f>
        <v/>
      </c>
      <c r="CC50" s="290" t="str">
        <f ca="true">+IF(OFFSET('Water Data'!$G$28,0,10*ROW('Water Data'!G44))="","",OFFSET('Water Data'!$G$28,0,10*ROW('Water Data'!G44)))</f>
        <v/>
      </c>
      <c r="CD50" s="290" t="str">
        <f ca="true">+IF(OFFSET('Water Data'!$G$29,0,10*ROW('Water Data'!G44))="","",OFFSET('Water Data'!$G$29,0,10*ROW('Water Data'!G44)))</f>
        <v/>
      </c>
      <c r="CE50" s="290" t="str">
        <f ca="true">+IF(OFFSET('Water Data'!$H$27,0,10*ROW('Water Data'!H44))="","",OFFSET('Water Data'!$H$27,0,10*ROW('Water Data'!H44)))</f>
        <v/>
      </c>
      <c r="CF50" s="290" t="str">
        <f ca="true">+IF(OFFSET('Water Data'!$H$28,0,10*ROW('Water Data'!H44))="","",OFFSET('Water Data'!$H$28,0,10*ROW('Water Data'!H44)))</f>
        <v/>
      </c>
      <c r="CG50" s="290" t="str">
        <f ca="true">+IF(OFFSET('Water Data'!$H$29,0,10*ROW('Water Data'!H44))="","",OFFSET('Water Data'!$H$29,0,10*ROW('Water Data'!H44)))</f>
        <v/>
      </c>
      <c r="CH50" s="290" t="str">
        <f ca="true">+IF(OFFSET('Water Data'!$I$27,0,10*ROW('Water Data'!I44))="","",OFFSET('Water Data'!$I$27,0,10*ROW('Water Data'!I44)))</f>
        <v/>
      </c>
      <c r="CI50" s="290" t="str">
        <f ca="true">+IF(OFFSET('Water Data'!$I$28,0,10*ROW('Water Data'!I44))="","",OFFSET('Water Data'!$I$28,0,10*ROW('Water Data'!I44)))</f>
        <v/>
      </c>
      <c r="CJ50" s="290" t="str">
        <f ca="true">+IF(OFFSET('Water Data'!$I$29,0,10*ROW('Water Data'!I44))="","",OFFSET('Water Data'!$I$29,0,10*ROW('Water Data'!I44)))</f>
        <v/>
      </c>
      <c r="CK50" s="290" t="str">
        <f ca="true">+IF(OFFSET('Sanitation Data'!$D$28,0,10*ROW('Sanitation Data'!D44))="","",OFFSET('Sanitation Data'!$D$28,0,10*ROW('Sanitation Data'!D44)))</f>
        <v/>
      </c>
      <c r="CL50" s="290" t="str">
        <f ca="true">+IF(OFFSET('Sanitation Data'!$D$29,0,10*ROW('Sanitation Data'!D44))="","",OFFSET('Sanitation Data'!$D$29,0,10*ROW('Sanitation Data'!D44)))</f>
        <v/>
      </c>
      <c r="CM50" s="290" t="str">
        <f ca="true">+IF(OFFSET('Sanitation Data'!$D$30,0,10*ROW('Sanitation Data'!D44))="","",OFFSET('Sanitation Data'!$D$30,0,10*ROW('Sanitation Data'!D44)))</f>
        <v/>
      </c>
      <c r="CN50" s="290" t="str">
        <f ca="true">+IF(OFFSET('Sanitation Data'!$D$31,0,10*ROW('Sanitation Data'!D44))="","",OFFSET('Sanitation Data'!$D$31,0,10*ROW('Sanitation Data'!D44)))</f>
        <v/>
      </c>
      <c r="CO50" s="290" t="str">
        <f ca="true">+IF(OFFSET('Sanitation Data'!$D$32,0,10*ROW('Sanitation Data'!D44))="","",OFFSET('Sanitation Data'!$D$32,0,10*ROW('Sanitation Data'!D44)))</f>
        <v/>
      </c>
      <c r="CP50" s="290" t="str">
        <f ca="true">+IF(OFFSET('Sanitation Data'!$E$28,0,10*ROW('Sanitation Data'!E44))="","",OFFSET('Sanitation Data'!$E$28,0,10*ROW('Sanitation Data'!E44)))</f>
        <v/>
      </c>
      <c r="CQ50" s="290" t="str">
        <f ca="true">+IF(OFFSET('Sanitation Data'!$E$29,0,10*ROW('Sanitation Data'!E44))="","",OFFSET('Sanitation Data'!$E$29,0,10*ROW('Sanitation Data'!E44)))</f>
        <v/>
      </c>
      <c r="CR50" s="290" t="str">
        <f ca="true">+IF(OFFSET('Sanitation Data'!$E$30,0,10*ROW('Sanitation Data'!E44))="","",OFFSET('Sanitation Data'!$E$30,0,10*ROW('Sanitation Data'!E44)))</f>
        <v/>
      </c>
      <c r="CS50" s="290" t="str">
        <f ca="true">+IF(OFFSET('Sanitation Data'!$E$31,0,10*ROW('Sanitation Data'!E44))="","",OFFSET('Sanitation Data'!$E$31,0,10*ROW('Sanitation Data'!E44)))</f>
        <v/>
      </c>
      <c r="CT50" s="290" t="str">
        <f ca="true">+IF(OFFSET('Sanitation Data'!$E$32,0,10*ROW('Sanitation Data'!E44))="","",OFFSET('Sanitation Data'!$E$32,0,10*ROW('Sanitation Data'!E44)))</f>
        <v/>
      </c>
      <c r="CU50" s="290" t="str">
        <f ca="true">+IF(OFFSET('Sanitation Data'!$F$28,0,10*ROW('Sanitation Data'!F44))="","",OFFSET('Sanitation Data'!$F$28,0,10*ROW('Sanitation Data'!F44)))</f>
        <v/>
      </c>
      <c r="CV50" s="290" t="str">
        <f ca="true">+IF(OFFSET('Sanitation Data'!$F$29,0,10*ROW('Sanitation Data'!F44))="","",OFFSET('Sanitation Data'!$F$29,0,10*ROW('Sanitation Data'!F44)))</f>
        <v/>
      </c>
      <c r="CW50" s="290" t="str">
        <f ca="true">+IF(OFFSET('Sanitation Data'!$F$30,0,10*ROW('Sanitation Data'!F44))="","",OFFSET('Sanitation Data'!$F$30,0,10*ROW('Sanitation Data'!F44)))</f>
        <v/>
      </c>
      <c r="CX50" s="290" t="str">
        <f ca="true">+IF(OFFSET('Sanitation Data'!$F$31,0,10*ROW('Sanitation Data'!F44))="","",OFFSET('Sanitation Data'!$F$31,0,10*ROW('Sanitation Data'!F44)))</f>
        <v/>
      </c>
      <c r="CY50" s="290" t="str">
        <f ca="true">+IF(OFFSET('Sanitation Data'!$F$32,0,10*ROW('Sanitation Data'!F44))="","",OFFSET('Sanitation Data'!$F$32,0,10*ROW('Sanitation Data'!F44)))</f>
        <v/>
      </c>
      <c r="CZ50" s="290" t="str">
        <f ca="true">+IF(OFFSET('Sanitation Data'!$G$28,0,10*ROW('Sanitation Data'!G44))="","",OFFSET('Sanitation Data'!$G$28,0,10*ROW('Sanitation Data'!G44)))</f>
        <v/>
      </c>
      <c r="DA50" s="290" t="str">
        <f ca="true">+IF(OFFSET('Sanitation Data'!$G$29,0,10*ROW('Sanitation Data'!G44))="","",OFFSET('Sanitation Data'!$G$29,0,10*ROW('Sanitation Data'!G44)))</f>
        <v/>
      </c>
      <c r="DB50" s="290" t="str">
        <f ca="true">+IF(OFFSET('Sanitation Data'!$G$30,0,10*ROW('Sanitation Data'!G44))="","",OFFSET('Sanitation Data'!$G$30,0,10*ROW('Sanitation Data'!G44)))</f>
        <v/>
      </c>
      <c r="DC50" s="290" t="str">
        <f ca="true">+IF(OFFSET('Sanitation Data'!$G$31,0,10*ROW('Sanitation Data'!G44))="","",OFFSET('Sanitation Data'!$G$31,0,10*ROW('Sanitation Data'!G44)))</f>
        <v/>
      </c>
      <c r="DD50" s="290" t="str">
        <f ca="true">+IF(OFFSET('Sanitation Data'!$G$32,0,10*ROW('Sanitation Data'!G44))="","",OFFSET('Sanitation Data'!$G$32,0,10*ROW('Sanitation Data'!G44)))</f>
        <v/>
      </c>
      <c r="DE50" s="290" t="str">
        <f ca="true">+IF(OFFSET('Sanitation Data'!$H$28,0,10*ROW('Sanitation Data'!H44))="","",OFFSET('Sanitation Data'!$H$28,0,10*ROW('Sanitation Data'!H44)))</f>
        <v/>
      </c>
      <c r="DF50" s="290" t="str">
        <f ca="true">+IF(OFFSET('Sanitation Data'!$H$29,0,10*ROW('Sanitation Data'!H44))="","",OFFSET('Sanitation Data'!$H$29,0,10*ROW('Sanitation Data'!H44)))</f>
        <v/>
      </c>
      <c r="DG50" s="290" t="str">
        <f ca="true">+IF(OFFSET('Sanitation Data'!$H$30,0,10*ROW('Sanitation Data'!H44))="","",OFFSET('Sanitation Data'!$H$30,0,10*ROW('Sanitation Data'!H44)))</f>
        <v/>
      </c>
      <c r="DH50" s="290" t="str">
        <f ca="true">+IF(OFFSET('Sanitation Data'!$H$31,0,10*ROW('Sanitation Data'!H44))="","",OFFSET('Sanitation Data'!$H$31,0,10*ROW('Sanitation Data'!H44)))</f>
        <v/>
      </c>
      <c r="DI50" s="290" t="str">
        <f ca="true">+IF(OFFSET('Sanitation Data'!$H$32,0,10*ROW('Sanitation Data'!H44))="","",OFFSET('Sanitation Data'!$H$32,0,10*ROW('Sanitation Data'!H44)))</f>
        <v/>
      </c>
      <c r="DJ50" s="290" t="str">
        <f ca="true">+IF(OFFSET('Sanitation Data'!$I$28,0,10*ROW('Sanitation Data'!I44))="","",OFFSET('Sanitation Data'!$I$28,0,10*ROW('Sanitation Data'!I44)))</f>
        <v/>
      </c>
      <c r="DK50" s="290" t="str">
        <f ca="true">+IF(OFFSET('Sanitation Data'!$I$29,0,10*ROW('Sanitation Data'!I44))="","",OFFSET('Sanitation Data'!$I$29,0,10*ROW('Sanitation Data'!I44)))</f>
        <v/>
      </c>
      <c r="DL50" s="290" t="str">
        <f ca="true">+IF(OFFSET('Sanitation Data'!$I$30,0,10*ROW('Sanitation Data'!I44))="","",OFFSET('Sanitation Data'!$I$30,0,10*ROW('Sanitation Data'!I44)))</f>
        <v/>
      </c>
      <c r="DM50" s="290" t="str">
        <f ca="true">+IF(OFFSET('Sanitation Data'!$I$31,0,10*ROW('Sanitation Data'!I44))="","",OFFSET('Sanitation Data'!$I$31,0,10*ROW('Sanitation Data'!I44)))</f>
        <v/>
      </c>
      <c r="DN50" s="290" t="str">
        <f ca="true">+IF(OFFSET('Sanitation Data'!$I$32,0,10*ROW('Sanitation Data'!I44))="","",OFFSET('Sanitation Data'!$I$32,0,10*ROW('Sanitation Data'!I44)))</f>
        <v/>
      </c>
      <c r="DO50" s="290" t="str">
        <f ca="true">+IF(OFFSET('Hygiene Data'!$D$11,0,10*ROW('Hygiene Data'!D44))="","",OFFSET('Hygiene Data'!$D$11,0,10*ROW('Hygiene Data'!D44)))</f>
        <v/>
      </c>
      <c r="DP50" s="290" t="str">
        <f ca="true">+IF(OFFSET('Hygiene Data'!$D$12,0,10*ROW('Hygiene Data'!D44))="","",OFFSET('Hygiene Data'!$D$12,0,10*ROW('Hygiene Data'!D44)))</f>
        <v/>
      </c>
      <c r="DQ50" s="290" t="str">
        <f ca="true">+IF(OFFSET('Hygiene Data'!$D$13,0,10*ROW('Hygiene Data'!D44))="","",OFFSET('Hygiene Data'!$D$13,0,10*ROW('Hygiene Data'!D44)))</f>
        <v/>
      </c>
      <c r="DR50" s="290" t="str">
        <f ca="true">+IF(OFFSET('Hygiene Data'!$E$11,0,10*ROW('Hygiene Data'!E44))="","",OFFSET('Hygiene Data'!$E$11,0,10*ROW('Hygiene Data'!E44)))</f>
        <v/>
      </c>
      <c r="DS50" s="290" t="str">
        <f ca="true">+IF(OFFSET('Hygiene Data'!$E$12,0,10*ROW('Hygiene Data'!E44))="","",OFFSET('Hygiene Data'!$E$12,0,10*ROW('Hygiene Data'!E44)))</f>
        <v/>
      </c>
      <c r="DT50" s="290" t="str">
        <f ca="true">+IF(OFFSET('Hygiene Data'!$E$13,0,10*ROW('Hygiene Data'!E44))="","",OFFSET('Hygiene Data'!$E$13,0,10*ROW('Hygiene Data'!E44)))</f>
        <v/>
      </c>
      <c r="DU50" s="290" t="str">
        <f ca="true">+IF(OFFSET('Hygiene Data'!$F$11,0,10*ROW('Hygiene Data'!F44))="","",OFFSET('Hygiene Data'!$F$11,0,10*ROW('Hygiene Data'!F44)))</f>
        <v/>
      </c>
      <c r="DV50" s="290" t="str">
        <f ca="true">+IF(OFFSET('Hygiene Data'!$F$12,0,10*ROW('Hygiene Data'!F44))="","",OFFSET('Hygiene Data'!$F$12,0,10*ROW('Hygiene Data'!F44)))</f>
        <v/>
      </c>
      <c r="DW50" s="290" t="str">
        <f ca="true">+IF(OFFSET('Hygiene Data'!$F$13,0,10*ROW('Hygiene Data'!F44))="","",OFFSET('Hygiene Data'!$F$13,0,10*ROW('Hygiene Data'!F44)))</f>
        <v/>
      </c>
      <c r="DX50" s="290" t="str">
        <f ca="true">+IF(OFFSET('Hygiene Data'!$G$11,0,10*ROW('Hygiene Data'!G44))="","",OFFSET('Hygiene Data'!$G$11,0,10*ROW('Hygiene Data'!G44)))</f>
        <v/>
      </c>
      <c r="DY50" s="290" t="str">
        <f ca="true">+IF(OFFSET('Hygiene Data'!$G$12,0,10*ROW('Hygiene Data'!G44))="","",OFFSET('Hygiene Data'!$G$12,0,10*ROW('Hygiene Data'!G44)))</f>
        <v/>
      </c>
      <c r="DZ50" s="290" t="str">
        <f ca="true">+IF(OFFSET('Hygiene Data'!$G$13,0,10*ROW('Hygiene Data'!G44))="","",OFFSET('Hygiene Data'!$G$13,0,10*ROW('Hygiene Data'!G44)))</f>
        <v/>
      </c>
      <c r="EA50" s="290" t="str">
        <f ca="true">+IF(OFFSET('Hygiene Data'!$H$11,0,10*ROW('Hygiene Data'!H44))="","",OFFSET('Hygiene Data'!$H$11,0,10*ROW('Hygiene Data'!H44)))</f>
        <v/>
      </c>
      <c r="EB50" s="290" t="str">
        <f ca="true">+IF(OFFSET('Hygiene Data'!$H$12,0,10*ROW('Hygiene Data'!H44))="","",OFFSET('Hygiene Data'!$H$12,0,10*ROW('Hygiene Data'!H44)))</f>
        <v/>
      </c>
      <c r="EC50" s="290" t="str">
        <f ca="true">+IF(OFFSET('Hygiene Data'!$H$13,0,10*ROW('Hygiene Data'!H44))="","",OFFSET('Hygiene Data'!$H$13,0,10*ROW('Hygiene Data'!H44)))</f>
        <v/>
      </c>
      <c r="ED50" s="290" t="str">
        <f ca="true">+IF(OFFSET('Hygiene Data'!$I$11,0,10*ROW('Hygiene Data'!I44))="","",OFFSET('Hygiene Data'!$I$11,0,10*ROW('Hygiene Data'!I44)))</f>
        <v/>
      </c>
      <c r="EE50" s="290" t="str">
        <f ca="true">+IF(OFFSET('Hygiene Data'!$I$12,0,10*ROW('Hygiene Data'!I44))="","",OFFSET('Hygiene Data'!$I$12,0,10*ROW('Hygiene Data'!I44)))</f>
        <v/>
      </c>
      <c r="EF50" s="290"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46"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90"/>
      <c r="BS51" s="290" t="str">
        <f ca="true">+IF(OFFSET('Water Data'!$D$27,0,10*ROW('Water Data'!D45))="","",OFFSET('Water Data'!$D$27,0,10*ROW('Water Data'!D45)))</f>
        <v/>
      </c>
      <c r="BT51" s="290" t="str">
        <f ca="true">+IF(OFFSET('Water Data'!$D$28,0,10*ROW('Water Data'!D45))="","",OFFSET('Water Data'!$D$28,0,10*ROW('Water Data'!D45)))</f>
        <v/>
      </c>
      <c r="BU51" s="290" t="str">
        <f ca="true">+IF(OFFSET('Water Data'!$D$29,0,10*ROW('Water Data'!D45))="","",OFFSET('Water Data'!$D$29,0,10*ROW('Water Data'!D45)))</f>
        <v/>
      </c>
      <c r="BV51" s="290" t="str">
        <f ca="true">+IF(OFFSET('Water Data'!$E$27,0,10*ROW('Water Data'!E45))="","",OFFSET('Water Data'!$E$27,0,10*ROW('Water Data'!E45)))</f>
        <v/>
      </c>
      <c r="BW51" s="290" t="str">
        <f ca="true">+IF(OFFSET('Water Data'!$E$28,0,10*ROW('Water Data'!E45))="","",OFFSET('Water Data'!$E$28,0,10*ROW('Water Data'!E45)))</f>
        <v/>
      </c>
      <c r="BX51" s="290" t="str">
        <f ca="true">+IF(OFFSET('Water Data'!$E$29,0,10*ROW('Water Data'!E45))="","",OFFSET('Water Data'!$E$29,0,10*ROW('Water Data'!E45)))</f>
        <v/>
      </c>
      <c r="BY51" s="290" t="str">
        <f ca="true">+IF(OFFSET('Water Data'!$F$27,0,10*ROW('Water Data'!F45))="","",OFFSET('Water Data'!$F$27,0,10*ROW('Water Data'!F45)))</f>
        <v/>
      </c>
      <c r="BZ51" s="290" t="str">
        <f ca="true">+IF(OFFSET('Water Data'!$F$28,0,10*ROW('Water Data'!F45))="","",OFFSET('Water Data'!$F$28,0,10*ROW('Water Data'!F45)))</f>
        <v/>
      </c>
      <c r="CA51" s="290" t="str">
        <f ca="true">+IF(OFFSET('Water Data'!$F$29,0,10*ROW('Water Data'!F45))="","",OFFSET('Water Data'!$F$29,0,10*ROW('Water Data'!F45)))</f>
        <v/>
      </c>
      <c r="CB51" s="290" t="str">
        <f ca="true">+IF(OFFSET('Water Data'!$G$27,0,10*ROW('Water Data'!G45))="","",OFFSET('Water Data'!$G$27,0,10*ROW('Water Data'!G45)))</f>
        <v/>
      </c>
      <c r="CC51" s="290" t="str">
        <f ca="true">+IF(OFFSET('Water Data'!$G$28,0,10*ROW('Water Data'!G45))="","",OFFSET('Water Data'!$G$28,0,10*ROW('Water Data'!G45)))</f>
        <v/>
      </c>
      <c r="CD51" s="290" t="str">
        <f ca="true">+IF(OFFSET('Water Data'!$G$29,0,10*ROW('Water Data'!G45))="","",OFFSET('Water Data'!$G$29,0,10*ROW('Water Data'!G45)))</f>
        <v/>
      </c>
      <c r="CE51" s="290" t="str">
        <f ca="true">+IF(OFFSET('Water Data'!$H$27,0,10*ROW('Water Data'!H45))="","",OFFSET('Water Data'!$H$27,0,10*ROW('Water Data'!H45)))</f>
        <v/>
      </c>
      <c r="CF51" s="290" t="str">
        <f ca="true">+IF(OFFSET('Water Data'!$H$28,0,10*ROW('Water Data'!H45))="","",OFFSET('Water Data'!$H$28,0,10*ROW('Water Data'!H45)))</f>
        <v/>
      </c>
      <c r="CG51" s="290" t="str">
        <f ca="true">+IF(OFFSET('Water Data'!$H$29,0,10*ROW('Water Data'!H45))="","",OFFSET('Water Data'!$H$29,0,10*ROW('Water Data'!H45)))</f>
        <v/>
      </c>
      <c r="CH51" s="290" t="str">
        <f ca="true">+IF(OFFSET('Water Data'!$I$27,0,10*ROW('Water Data'!I45))="","",OFFSET('Water Data'!$I$27,0,10*ROW('Water Data'!I45)))</f>
        <v/>
      </c>
      <c r="CI51" s="290" t="str">
        <f ca="true">+IF(OFFSET('Water Data'!$I$28,0,10*ROW('Water Data'!I45))="","",OFFSET('Water Data'!$I$28,0,10*ROW('Water Data'!I45)))</f>
        <v/>
      </c>
      <c r="CJ51" s="290" t="str">
        <f ca="true">+IF(OFFSET('Water Data'!$I$29,0,10*ROW('Water Data'!I45))="","",OFFSET('Water Data'!$I$29,0,10*ROW('Water Data'!I45)))</f>
        <v/>
      </c>
      <c r="CK51" s="290" t="str">
        <f ca="true">+IF(OFFSET('Sanitation Data'!$D$28,0,10*ROW('Sanitation Data'!D45))="","",OFFSET('Sanitation Data'!$D$28,0,10*ROW('Sanitation Data'!D45)))</f>
        <v/>
      </c>
      <c r="CL51" s="290" t="str">
        <f ca="true">+IF(OFFSET('Sanitation Data'!$D$29,0,10*ROW('Sanitation Data'!D45))="","",OFFSET('Sanitation Data'!$D$29,0,10*ROW('Sanitation Data'!D45)))</f>
        <v/>
      </c>
      <c r="CM51" s="290" t="str">
        <f ca="true">+IF(OFFSET('Sanitation Data'!$D$30,0,10*ROW('Sanitation Data'!D45))="","",OFFSET('Sanitation Data'!$D$30,0,10*ROW('Sanitation Data'!D45)))</f>
        <v/>
      </c>
      <c r="CN51" s="290" t="str">
        <f ca="true">+IF(OFFSET('Sanitation Data'!$D$31,0,10*ROW('Sanitation Data'!D45))="","",OFFSET('Sanitation Data'!$D$31,0,10*ROW('Sanitation Data'!D45)))</f>
        <v/>
      </c>
      <c r="CO51" s="290" t="str">
        <f ca="true">+IF(OFFSET('Sanitation Data'!$D$32,0,10*ROW('Sanitation Data'!D45))="","",OFFSET('Sanitation Data'!$D$32,0,10*ROW('Sanitation Data'!D45)))</f>
        <v/>
      </c>
      <c r="CP51" s="290" t="str">
        <f ca="true">+IF(OFFSET('Sanitation Data'!$E$28,0,10*ROW('Sanitation Data'!E45))="","",OFFSET('Sanitation Data'!$E$28,0,10*ROW('Sanitation Data'!E45)))</f>
        <v/>
      </c>
      <c r="CQ51" s="290" t="str">
        <f ca="true">+IF(OFFSET('Sanitation Data'!$E$29,0,10*ROW('Sanitation Data'!E45))="","",OFFSET('Sanitation Data'!$E$29,0,10*ROW('Sanitation Data'!E45)))</f>
        <v/>
      </c>
      <c r="CR51" s="290" t="str">
        <f ca="true">+IF(OFFSET('Sanitation Data'!$E$30,0,10*ROW('Sanitation Data'!E45))="","",OFFSET('Sanitation Data'!$E$30,0,10*ROW('Sanitation Data'!E45)))</f>
        <v/>
      </c>
      <c r="CS51" s="290" t="str">
        <f ca="true">+IF(OFFSET('Sanitation Data'!$E$31,0,10*ROW('Sanitation Data'!E45))="","",OFFSET('Sanitation Data'!$E$31,0,10*ROW('Sanitation Data'!E45)))</f>
        <v/>
      </c>
      <c r="CT51" s="290" t="str">
        <f ca="true">+IF(OFFSET('Sanitation Data'!$E$32,0,10*ROW('Sanitation Data'!E45))="","",OFFSET('Sanitation Data'!$E$32,0,10*ROW('Sanitation Data'!E45)))</f>
        <v/>
      </c>
      <c r="CU51" s="290" t="str">
        <f ca="true">+IF(OFFSET('Sanitation Data'!$F$28,0,10*ROW('Sanitation Data'!F45))="","",OFFSET('Sanitation Data'!$F$28,0,10*ROW('Sanitation Data'!F45)))</f>
        <v/>
      </c>
      <c r="CV51" s="290" t="str">
        <f ca="true">+IF(OFFSET('Sanitation Data'!$F$29,0,10*ROW('Sanitation Data'!F45))="","",OFFSET('Sanitation Data'!$F$29,0,10*ROW('Sanitation Data'!F45)))</f>
        <v/>
      </c>
      <c r="CW51" s="290" t="str">
        <f ca="true">+IF(OFFSET('Sanitation Data'!$F$30,0,10*ROW('Sanitation Data'!F45))="","",OFFSET('Sanitation Data'!$F$30,0,10*ROW('Sanitation Data'!F45)))</f>
        <v/>
      </c>
      <c r="CX51" s="290" t="str">
        <f ca="true">+IF(OFFSET('Sanitation Data'!$F$31,0,10*ROW('Sanitation Data'!F45))="","",OFFSET('Sanitation Data'!$F$31,0,10*ROW('Sanitation Data'!F45)))</f>
        <v/>
      </c>
      <c r="CY51" s="290" t="str">
        <f ca="true">+IF(OFFSET('Sanitation Data'!$F$32,0,10*ROW('Sanitation Data'!F45))="","",OFFSET('Sanitation Data'!$F$32,0,10*ROW('Sanitation Data'!F45)))</f>
        <v/>
      </c>
      <c r="CZ51" s="290" t="str">
        <f ca="true">+IF(OFFSET('Sanitation Data'!$G$28,0,10*ROW('Sanitation Data'!G45))="","",OFFSET('Sanitation Data'!$G$28,0,10*ROW('Sanitation Data'!G45)))</f>
        <v/>
      </c>
      <c r="DA51" s="290" t="str">
        <f ca="true">+IF(OFFSET('Sanitation Data'!$G$29,0,10*ROW('Sanitation Data'!G45))="","",OFFSET('Sanitation Data'!$G$29,0,10*ROW('Sanitation Data'!G45)))</f>
        <v/>
      </c>
      <c r="DB51" s="290" t="str">
        <f ca="true">+IF(OFFSET('Sanitation Data'!$G$30,0,10*ROW('Sanitation Data'!G45))="","",OFFSET('Sanitation Data'!$G$30,0,10*ROW('Sanitation Data'!G45)))</f>
        <v/>
      </c>
      <c r="DC51" s="290" t="str">
        <f ca="true">+IF(OFFSET('Sanitation Data'!$G$31,0,10*ROW('Sanitation Data'!G45))="","",OFFSET('Sanitation Data'!$G$31,0,10*ROW('Sanitation Data'!G45)))</f>
        <v/>
      </c>
      <c r="DD51" s="290" t="str">
        <f ca="true">+IF(OFFSET('Sanitation Data'!$G$32,0,10*ROW('Sanitation Data'!G45))="","",OFFSET('Sanitation Data'!$G$32,0,10*ROW('Sanitation Data'!G45)))</f>
        <v/>
      </c>
      <c r="DE51" s="290" t="str">
        <f ca="true">+IF(OFFSET('Sanitation Data'!$H$28,0,10*ROW('Sanitation Data'!H45))="","",OFFSET('Sanitation Data'!$H$28,0,10*ROW('Sanitation Data'!H45)))</f>
        <v/>
      </c>
      <c r="DF51" s="290" t="str">
        <f ca="true">+IF(OFFSET('Sanitation Data'!$H$29,0,10*ROW('Sanitation Data'!H45))="","",OFFSET('Sanitation Data'!$H$29,0,10*ROW('Sanitation Data'!H45)))</f>
        <v/>
      </c>
      <c r="DG51" s="290" t="str">
        <f ca="true">+IF(OFFSET('Sanitation Data'!$H$30,0,10*ROW('Sanitation Data'!H45))="","",OFFSET('Sanitation Data'!$H$30,0,10*ROW('Sanitation Data'!H45)))</f>
        <v/>
      </c>
      <c r="DH51" s="290" t="str">
        <f ca="true">+IF(OFFSET('Sanitation Data'!$H$31,0,10*ROW('Sanitation Data'!H45))="","",OFFSET('Sanitation Data'!$H$31,0,10*ROW('Sanitation Data'!H45)))</f>
        <v/>
      </c>
      <c r="DI51" s="290" t="str">
        <f ca="true">+IF(OFFSET('Sanitation Data'!$H$32,0,10*ROW('Sanitation Data'!H45))="","",OFFSET('Sanitation Data'!$H$32,0,10*ROW('Sanitation Data'!H45)))</f>
        <v/>
      </c>
      <c r="DJ51" s="290" t="str">
        <f ca="true">+IF(OFFSET('Sanitation Data'!$I$28,0,10*ROW('Sanitation Data'!I45))="","",OFFSET('Sanitation Data'!$I$28,0,10*ROW('Sanitation Data'!I45)))</f>
        <v/>
      </c>
      <c r="DK51" s="290" t="str">
        <f ca="true">+IF(OFFSET('Sanitation Data'!$I$29,0,10*ROW('Sanitation Data'!I45))="","",OFFSET('Sanitation Data'!$I$29,0,10*ROW('Sanitation Data'!I45)))</f>
        <v/>
      </c>
      <c r="DL51" s="290" t="str">
        <f ca="true">+IF(OFFSET('Sanitation Data'!$I$30,0,10*ROW('Sanitation Data'!I45))="","",OFFSET('Sanitation Data'!$I$30,0,10*ROW('Sanitation Data'!I45)))</f>
        <v/>
      </c>
      <c r="DM51" s="290" t="str">
        <f ca="true">+IF(OFFSET('Sanitation Data'!$I$31,0,10*ROW('Sanitation Data'!I45))="","",OFFSET('Sanitation Data'!$I$31,0,10*ROW('Sanitation Data'!I45)))</f>
        <v/>
      </c>
      <c r="DN51" s="290" t="str">
        <f ca="true">+IF(OFFSET('Sanitation Data'!$I$32,0,10*ROW('Sanitation Data'!I45))="","",OFFSET('Sanitation Data'!$I$32,0,10*ROW('Sanitation Data'!I45)))</f>
        <v/>
      </c>
      <c r="DO51" s="290" t="str">
        <f ca="true">+IF(OFFSET('Hygiene Data'!$D$11,0,10*ROW('Hygiene Data'!D45))="","",OFFSET('Hygiene Data'!$D$11,0,10*ROW('Hygiene Data'!D45)))</f>
        <v/>
      </c>
      <c r="DP51" s="290" t="str">
        <f ca="true">+IF(OFFSET('Hygiene Data'!$D$12,0,10*ROW('Hygiene Data'!D45))="","",OFFSET('Hygiene Data'!$D$12,0,10*ROW('Hygiene Data'!D45)))</f>
        <v/>
      </c>
      <c r="DQ51" s="290" t="str">
        <f ca="true">+IF(OFFSET('Hygiene Data'!$D$13,0,10*ROW('Hygiene Data'!D45))="","",OFFSET('Hygiene Data'!$D$13,0,10*ROW('Hygiene Data'!D45)))</f>
        <v/>
      </c>
      <c r="DR51" s="290" t="str">
        <f ca="true">+IF(OFFSET('Hygiene Data'!$E$11,0,10*ROW('Hygiene Data'!E45))="","",OFFSET('Hygiene Data'!$E$11,0,10*ROW('Hygiene Data'!E45)))</f>
        <v/>
      </c>
      <c r="DS51" s="290" t="str">
        <f ca="true">+IF(OFFSET('Hygiene Data'!$E$12,0,10*ROW('Hygiene Data'!E45))="","",OFFSET('Hygiene Data'!$E$12,0,10*ROW('Hygiene Data'!E45)))</f>
        <v/>
      </c>
      <c r="DT51" s="290" t="str">
        <f ca="true">+IF(OFFSET('Hygiene Data'!$E$13,0,10*ROW('Hygiene Data'!E45))="","",OFFSET('Hygiene Data'!$E$13,0,10*ROW('Hygiene Data'!E45)))</f>
        <v/>
      </c>
      <c r="DU51" s="290" t="str">
        <f ca="true">+IF(OFFSET('Hygiene Data'!$F$11,0,10*ROW('Hygiene Data'!F45))="","",OFFSET('Hygiene Data'!$F$11,0,10*ROW('Hygiene Data'!F45)))</f>
        <v/>
      </c>
      <c r="DV51" s="290" t="str">
        <f ca="true">+IF(OFFSET('Hygiene Data'!$F$12,0,10*ROW('Hygiene Data'!F45))="","",OFFSET('Hygiene Data'!$F$12,0,10*ROW('Hygiene Data'!F45)))</f>
        <v/>
      </c>
      <c r="DW51" s="290" t="str">
        <f ca="true">+IF(OFFSET('Hygiene Data'!$F$13,0,10*ROW('Hygiene Data'!F45))="","",OFFSET('Hygiene Data'!$F$13,0,10*ROW('Hygiene Data'!F45)))</f>
        <v/>
      </c>
      <c r="DX51" s="290" t="str">
        <f ca="true">+IF(OFFSET('Hygiene Data'!$G$11,0,10*ROW('Hygiene Data'!G45))="","",OFFSET('Hygiene Data'!$G$11,0,10*ROW('Hygiene Data'!G45)))</f>
        <v/>
      </c>
      <c r="DY51" s="290" t="str">
        <f ca="true">+IF(OFFSET('Hygiene Data'!$G$12,0,10*ROW('Hygiene Data'!G45))="","",OFFSET('Hygiene Data'!$G$12,0,10*ROW('Hygiene Data'!G45)))</f>
        <v/>
      </c>
      <c r="DZ51" s="290" t="str">
        <f ca="true">+IF(OFFSET('Hygiene Data'!$G$13,0,10*ROW('Hygiene Data'!G45))="","",OFFSET('Hygiene Data'!$G$13,0,10*ROW('Hygiene Data'!G45)))</f>
        <v/>
      </c>
      <c r="EA51" s="290" t="str">
        <f ca="true">+IF(OFFSET('Hygiene Data'!$H$11,0,10*ROW('Hygiene Data'!H45))="","",OFFSET('Hygiene Data'!$H$11,0,10*ROW('Hygiene Data'!H45)))</f>
        <v/>
      </c>
      <c r="EB51" s="290" t="str">
        <f ca="true">+IF(OFFSET('Hygiene Data'!$H$12,0,10*ROW('Hygiene Data'!H45))="","",OFFSET('Hygiene Data'!$H$12,0,10*ROW('Hygiene Data'!H45)))</f>
        <v/>
      </c>
      <c r="EC51" s="290" t="str">
        <f ca="true">+IF(OFFSET('Hygiene Data'!$H$13,0,10*ROW('Hygiene Data'!H45))="","",OFFSET('Hygiene Data'!$H$13,0,10*ROW('Hygiene Data'!H45)))</f>
        <v/>
      </c>
      <c r="ED51" s="290" t="str">
        <f ca="true">+IF(OFFSET('Hygiene Data'!$I$11,0,10*ROW('Hygiene Data'!I45))="","",OFFSET('Hygiene Data'!$I$11,0,10*ROW('Hygiene Data'!I45)))</f>
        <v/>
      </c>
      <c r="EE51" s="290" t="str">
        <f ca="true">+IF(OFFSET('Hygiene Data'!$I$12,0,10*ROW('Hygiene Data'!I45))="","",OFFSET('Hygiene Data'!$I$12,0,10*ROW('Hygiene Data'!I45)))</f>
        <v/>
      </c>
      <c r="EF51" s="290"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46"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90"/>
      <c r="BS52" s="290" t="str">
        <f ca="true">+IF(OFFSET('Water Data'!$D$27,0,10*ROW('Water Data'!D46))="","",OFFSET('Water Data'!$D$27,0,10*ROW('Water Data'!D46)))</f>
        <v/>
      </c>
      <c r="BT52" s="290" t="str">
        <f ca="true">+IF(OFFSET('Water Data'!$D$28,0,10*ROW('Water Data'!D46))="","",OFFSET('Water Data'!$D$28,0,10*ROW('Water Data'!D46)))</f>
        <v/>
      </c>
      <c r="BU52" s="290" t="str">
        <f ca="true">+IF(OFFSET('Water Data'!$D$29,0,10*ROW('Water Data'!D46))="","",OFFSET('Water Data'!$D$29,0,10*ROW('Water Data'!D46)))</f>
        <v/>
      </c>
      <c r="BV52" s="290" t="str">
        <f ca="true">+IF(OFFSET('Water Data'!$E$27,0,10*ROW('Water Data'!E46))="","",OFFSET('Water Data'!$E$27,0,10*ROW('Water Data'!E46)))</f>
        <v/>
      </c>
      <c r="BW52" s="290" t="str">
        <f ca="true">+IF(OFFSET('Water Data'!$E$28,0,10*ROW('Water Data'!E46))="","",OFFSET('Water Data'!$E$28,0,10*ROW('Water Data'!E46)))</f>
        <v/>
      </c>
      <c r="BX52" s="290" t="str">
        <f ca="true">+IF(OFFSET('Water Data'!$E$29,0,10*ROW('Water Data'!E46))="","",OFFSET('Water Data'!$E$29,0,10*ROW('Water Data'!E46)))</f>
        <v/>
      </c>
      <c r="BY52" s="290" t="str">
        <f ca="true">+IF(OFFSET('Water Data'!$F$27,0,10*ROW('Water Data'!F46))="","",OFFSET('Water Data'!$F$27,0,10*ROW('Water Data'!F46)))</f>
        <v/>
      </c>
      <c r="BZ52" s="290" t="str">
        <f ca="true">+IF(OFFSET('Water Data'!$F$28,0,10*ROW('Water Data'!F46))="","",OFFSET('Water Data'!$F$28,0,10*ROW('Water Data'!F46)))</f>
        <v/>
      </c>
      <c r="CA52" s="290" t="str">
        <f ca="true">+IF(OFFSET('Water Data'!$F$29,0,10*ROW('Water Data'!F46))="","",OFFSET('Water Data'!$F$29,0,10*ROW('Water Data'!F46)))</f>
        <v/>
      </c>
      <c r="CB52" s="290" t="str">
        <f ca="true">+IF(OFFSET('Water Data'!$G$27,0,10*ROW('Water Data'!G46))="","",OFFSET('Water Data'!$G$27,0,10*ROW('Water Data'!G46)))</f>
        <v/>
      </c>
      <c r="CC52" s="290" t="str">
        <f ca="true">+IF(OFFSET('Water Data'!$G$28,0,10*ROW('Water Data'!G46))="","",OFFSET('Water Data'!$G$28,0,10*ROW('Water Data'!G46)))</f>
        <v/>
      </c>
      <c r="CD52" s="290" t="str">
        <f ca="true">+IF(OFFSET('Water Data'!$G$29,0,10*ROW('Water Data'!G46))="","",OFFSET('Water Data'!$G$29,0,10*ROW('Water Data'!G46)))</f>
        <v/>
      </c>
      <c r="CE52" s="290" t="str">
        <f ca="true">+IF(OFFSET('Water Data'!$H$27,0,10*ROW('Water Data'!H46))="","",OFFSET('Water Data'!$H$27,0,10*ROW('Water Data'!H46)))</f>
        <v/>
      </c>
      <c r="CF52" s="290" t="str">
        <f ca="true">+IF(OFFSET('Water Data'!$H$28,0,10*ROW('Water Data'!H46))="","",OFFSET('Water Data'!$H$28,0,10*ROW('Water Data'!H46)))</f>
        <v/>
      </c>
      <c r="CG52" s="290" t="str">
        <f ca="true">+IF(OFFSET('Water Data'!$H$29,0,10*ROW('Water Data'!H46))="","",OFFSET('Water Data'!$H$29,0,10*ROW('Water Data'!H46)))</f>
        <v/>
      </c>
      <c r="CH52" s="290" t="str">
        <f ca="true">+IF(OFFSET('Water Data'!$I$27,0,10*ROW('Water Data'!I46))="","",OFFSET('Water Data'!$I$27,0,10*ROW('Water Data'!I46)))</f>
        <v/>
      </c>
      <c r="CI52" s="290" t="str">
        <f ca="true">+IF(OFFSET('Water Data'!$I$28,0,10*ROW('Water Data'!I46))="","",OFFSET('Water Data'!$I$28,0,10*ROW('Water Data'!I46)))</f>
        <v/>
      </c>
      <c r="CJ52" s="290" t="str">
        <f ca="true">+IF(OFFSET('Water Data'!$I$29,0,10*ROW('Water Data'!I46))="","",OFFSET('Water Data'!$I$29,0,10*ROW('Water Data'!I46)))</f>
        <v/>
      </c>
      <c r="CK52" s="290" t="str">
        <f ca="true">+IF(OFFSET('Sanitation Data'!$D$28,0,10*ROW('Sanitation Data'!D46))="","",OFFSET('Sanitation Data'!$D$28,0,10*ROW('Sanitation Data'!D46)))</f>
        <v/>
      </c>
      <c r="CL52" s="290" t="str">
        <f ca="true">+IF(OFFSET('Sanitation Data'!$D$29,0,10*ROW('Sanitation Data'!D46))="","",OFFSET('Sanitation Data'!$D$29,0,10*ROW('Sanitation Data'!D46)))</f>
        <v/>
      </c>
      <c r="CM52" s="290" t="str">
        <f ca="true">+IF(OFFSET('Sanitation Data'!$D$30,0,10*ROW('Sanitation Data'!D46))="","",OFFSET('Sanitation Data'!$D$30,0,10*ROW('Sanitation Data'!D46)))</f>
        <v/>
      </c>
      <c r="CN52" s="290" t="str">
        <f ca="true">+IF(OFFSET('Sanitation Data'!$D$31,0,10*ROW('Sanitation Data'!D46))="","",OFFSET('Sanitation Data'!$D$31,0,10*ROW('Sanitation Data'!D46)))</f>
        <v/>
      </c>
      <c r="CO52" s="290" t="str">
        <f ca="true">+IF(OFFSET('Sanitation Data'!$D$32,0,10*ROW('Sanitation Data'!D46))="","",OFFSET('Sanitation Data'!$D$32,0,10*ROW('Sanitation Data'!D46)))</f>
        <v/>
      </c>
      <c r="CP52" s="290" t="str">
        <f ca="true">+IF(OFFSET('Sanitation Data'!$E$28,0,10*ROW('Sanitation Data'!E46))="","",OFFSET('Sanitation Data'!$E$28,0,10*ROW('Sanitation Data'!E46)))</f>
        <v/>
      </c>
      <c r="CQ52" s="290" t="str">
        <f ca="true">+IF(OFFSET('Sanitation Data'!$E$29,0,10*ROW('Sanitation Data'!E46))="","",OFFSET('Sanitation Data'!$E$29,0,10*ROW('Sanitation Data'!E46)))</f>
        <v/>
      </c>
      <c r="CR52" s="290" t="str">
        <f ca="true">+IF(OFFSET('Sanitation Data'!$E$30,0,10*ROW('Sanitation Data'!E46))="","",OFFSET('Sanitation Data'!$E$30,0,10*ROW('Sanitation Data'!E46)))</f>
        <v/>
      </c>
      <c r="CS52" s="290" t="str">
        <f ca="true">+IF(OFFSET('Sanitation Data'!$E$31,0,10*ROW('Sanitation Data'!E46))="","",OFFSET('Sanitation Data'!$E$31,0,10*ROW('Sanitation Data'!E46)))</f>
        <v/>
      </c>
      <c r="CT52" s="290" t="str">
        <f ca="true">+IF(OFFSET('Sanitation Data'!$E$32,0,10*ROW('Sanitation Data'!E46))="","",OFFSET('Sanitation Data'!$E$32,0,10*ROW('Sanitation Data'!E46)))</f>
        <v/>
      </c>
      <c r="CU52" s="290" t="str">
        <f ca="true">+IF(OFFSET('Sanitation Data'!$F$28,0,10*ROW('Sanitation Data'!F46))="","",OFFSET('Sanitation Data'!$F$28,0,10*ROW('Sanitation Data'!F46)))</f>
        <v/>
      </c>
      <c r="CV52" s="290" t="str">
        <f ca="true">+IF(OFFSET('Sanitation Data'!$F$29,0,10*ROW('Sanitation Data'!F46))="","",OFFSET('Sanitation Data'!$F$29,0,10*ROW('Sanitation Data'!F46)))</f>
        <v/>
      </c>
      <c r="CW52" s="290" t="str">
        <f ca="true">+IF(OFFSET('Sanitation Data'!$F$30,0,10*ROW('Sanitation Data'!F46))="","",OFFSET('Sanitation Data'!$F$30,0,10*ROW('Sanitation Data'!F46)))</f>
        <v/>
      </c>
      <c r="CX52" s="290" t="str">
        <f ca="true">+IF(OFFSET('Sanitation Data'!$F$31,0,10*ROW('Sanitation Data'!F46))="","",OFFSET('Sanitation Data'!$F$31,0,10*ROW('Sanitation Data'!F46)))</f>
        <v/>
      </c>
      <c r="CY52" s="290" t="str">
        <f ca="true">+IF(OFFSET('Sanitation Data'!$F$32,0,10*ROW('Sanitation Data'!F46))="","",OFFSET('Sanitation Data'!$F$32,0,10*ROW('Sanitation Data'!F46)))</f>
        <v/>
      </c>
      <c r="CZ52" s="290" t="str">
        <f ca="true">+IF(OFFSET('Sanitation Data'!$G$28,0,10*ROW('Sanitation Data'!G46))="","",OFFSET('Sanitation Data'!$G$28,0,10*ROW('Sanitation Data'!G46)))</f>
        <v/>
      </c>
      <c r="DA52" s="290" t="str">
        <f ca="true">+IF(OFFSET('Sanitation Data'!$G$29,0,10*ROW('Sanitation Data'!G46))="","",OFFSET('Sanitation Data'!$G$29,0,10*ROW('Sanitation Data'!G46)))</f>
        <v/>
      </c>
      <c r="DB52" s="290" t="str">
        <f ca="true">+IF(OFFSET('Sanitation Data'!$G$30,0,10*ROW('Sanitation Data'!G46))="","",OFFSET('Sanitation Data'!$G$30,0,10*ROW('Sanitation Data'!G46)))</f>
        <v/>
      </c>
      <c r="DC52" s="290" t="str">
        <f ca="true">+IF(OFFSET('Sanitation Data'!$G$31,0,10*ROW('Sanitation Data'!G46))="","",OFFSET('Sanitation Data'!$G$31,0,10*ROW('Sanitation Data'!G46)))</f>
        <v/>
      </c>
      <c r="DD52" s="290" t="str">
        <f ca="true">+IF(OFFSET('Sanitation Data'!$G$32,0,10*ROW('Sanitation Data'!G46))="","",OFFSET('Sanitation Data'!$G$32,0,10*ROW('Sanitation Data'!G46)))</f>
        <v/>
      </c>
      <c r="DE52" s="290" t="str">
        <f ca="true">+IF(OFFSET('Sanitation Data'!$H$28,0,10*ROW('Sanitation Data'!H46))="","",OFFSET('Sanitation Data'!$H$28,0,10*ROW('Sanitation Data'!H46)))</f>
        <v/>
      </c>
      <c r="DF52" s="290" t="str">
        <f ca="true">+IF(OFFSET('Sanitation Data'!$H$29,0,10*ROW('Sanitation Data'!H46))="","",OFFSET('Sanitation Data'!$H$29,0,10*ROW('Sanitation Data'!H46)))</f>
        <v/>
      </c>
      <c r="DG52" s="290" t="str">
        <f ca="true">+IF(OFFSET('Sanitation Data'!$H$30,0,10*ROW('Sanitation Data'!H46))="","",OFFSET('Sanitation Data'!$H$30,0,10*ROW('Sanitation Data'!H46)))</f>
        <v/>
      </c>
      <c r="DH52" s="290" t="str">
        <f ca="true">+IF(OFFSET('Sanitation Data'!$H$31,0,10*ROW('Sanitation Data'!H46))="","",OFFSET('Sanitation Data'!$H$31,0,10*ROW('Sanitation Data'!H46)))</f>
        <v/>
      </c>
      <c r="DI52" s="290" t="str">
        <f ca="true">+IF(OFFSET('Sanitation Data'!$H$32,0,10*ROW('Sanitation Data'!H46))="","",OFFSET('Sanitation Data'!$H$32,0,10*ROW('Sanitation Data'!H46)))</f>
        <v/>
      </c>
      <c r="DJ52" s="290" t="str">
        <f ca="true">+IF(OFFSET('Sanitation Data'!$I$28,0,10*ROW('Sanitation Data'!I46))="","",OFFSET('Sanitation Data'!$I$28,0,10*ROW('Sanitation Data'!I46)))</f>
        <v/>
      </c>
      <c r="DK52" s="290" t="str">
        <f ca="true">+IF(OFFSET('Sanitation Data'!$I$29,0,10*ROW('Sanitation Data'!I46))="","",OFFSET('Sanitation Data'!$I$29,0,10*ROW('Sanitation Data'!I46)))</f>
        <v/>
      </c>
      <c r="DL52" s="290" t="str">
        <f ca="true">+IF(OFFSET('Sanitation Data'!$I$30,0,10*ROW('Sanitation Data'!I46))="","",OFFSET('Sanitation Data'!$I$30,0,10*ROW('Sanitation Data'!I46)))</f>
        <v/>
      </c>
      <c r="DM52" s="290" t="str">
        <f ca="true">+IF(OFFSET('Sanitation Data'!$I$31,0,10*ROW('Sanitation Data'!I46))="","",OFFSET('Sanitation Data'!$I$31,0,10*ROW('Sanitation Data'!I46)))</f>
        <v/>
      </c>
      <c r="DN52" s="290" t="str">
        <f ca="true">+IF(OFFSET('Sanitation Data'!$I$32,0,10*ROW('Sanitation Data'!I46))="","",OFFSET('Sanitation Data'!$I$32,0,10*ROW('Sanitation Data'!I46)))</f>
        <v/>
      </c>
      <c r="DO52" s="290" t="str">
        <f ca="true">+IF(OFFSET('Hygiene Data'!$D$11,0,10*ROW('Hygiene Data'!D46))="","",OFFSET('Hygiene Data'!$D$11,0,10*ROW('Hygiene Data'!D46)))</f>
        <v/>
      </c>
      <c r="DP52" s="290" t="str">
        <f ca="true">+IF(OFFSET('Hygiene Data'!$D$12,0,10*ROW('Hygiene Data'!D46))="","",OFFSET('Hygiene Data'!$D$12,0,10*ROW('Hygiene Data'!D46)))</f>
        <v/>
      </c>
      <c r="DQ52" s="290" t="str">
        <f ca="true">+IF(OFFSET('Hygiene Data'!$D$13,0,10*ROW('Hygiene Data'!D46))="","",OFFSET('Hygiene Data'!$D$13,0,10*ROW('Hygiene Data'!D46)))</f>
        <v/>
      </c>
      <c r="DR52" s="290" t="str">
        <f ca="true">+IF(OFFSET('Hygiene Data'!$E$11,0,10*ROW('Hygiene Data'!E46))="","",OFFSET('Hygiene Data'!$E$11,0,10*ROW('Hygiene Data'!E46)))</f>
        <v/>
      </c>
      <c r="DS52" s="290" t="str">
        <f ca="true">+IF(OFFSET('Hygiene Data'!$E$12,0,10*ROW('Hygiene Data'!E46))="","",OFFSET('Hygiene Data'!$E$12,0,10*ROW('Hygiene Data'!E46)))</f>
        <v/>
      </c>
      <c r="DT52" s="290" t="str">
        <f ca="true">+IF(OFFSET('Hygiene Data'!$E$13,0,10*ROW('Hygiene Data'!E46))="","",OFFSET('Hygiene Data'!$E$13,0,10*ROW('Hygiene Data'!E46)))</f>
        <v/>
      </c>
      <c r="DU52" s="290" t="str">
        <f ca="true">+IF(OFFSET('Hygiene Data'!$F$11,0,10*ROW('Hygiene Data'!F46))="","",OFFSET('Hygiene Data'!$F$11,0,10*ROW('Hygiene Data'!F46)))</f>
        <v/>
      </c>
      <c r="DV52" s="290" t="str">
        <f ca="true">+IF(OFFSET('Hygiene Data'!$F$12,0,10*ROW('Hygiene Data'!F46))="","",OFFSET('Hygiene Data'!$F$12,0,10*ROW('Hygiene Data'!F46)))</f>
        <v/>
      </c>
      <c r="DW52" s="290" t="str">
        <f ca="true">+IF(OFFSET('Hygiene Data'!$F$13,0,10*ROW('Hygiene Data'!F46))="","",OFFSET('Hygiene Data'!$F$13,0,10*ROW('Hygiene Data'!F46)))</f>
        <v/>
      </c>
      <c r="DX52" s="290" t="str">
        <f ca="true">+IF(OFFSET('Hygiene Data'!$G$11,0,10*ROW('Hygiene Data'!G46))="","",OFFSET('Hygiene Data'!$G$11,0,10*ROW('Hygiene Data'!G46)))</f>
        <v/>
      </c>
      <c r="DY52" s="290" t="str">
        <f ca="true">+IF(OFFSET('Hygiene Data'!$G$12,0,10*ROW('Hygiene Data'!G46))="","",OFFSET('Hygiene Data'!$G$12,0,10*ROW('Hygiene Data'!G46)))</f>
        <v/>
      </c>
      <c r="DZ52" s="290" t="str">
        <f ca="true">+IF(OFFSET('Hygiene Data'!$G$13,0,10*ROW('Hygiene Data'!G46))="","",OFFSET('Hygiene Data'!$G$13,0,10*ROW('Hygiene Data'!G46)))</f>
        <v/>
      </c>
      <c r="EA52" s="290" t="str">
        <f ca="true">+IF(OFFSET('Hygiene Data'!$H$11,0,10*ROW('Hygiene Data'!H46))="","",OFFSET('Hygiene Data'!$H$11,0,10*ROW('Hygiene Data'!H46)))</f>
        <v/>
      </c>
      <c r="EB52" s="290" t="str">
        <f ca="true">+IF(OFFSET('Hygiene Data'!$H$12,0,10*ROW('Hygiene Data'!H46))="","",OFFSET('Hygiene Data'!$H$12,0,10*ROW('Hygiene Data'!H46)))</f>
        <v/>
      </c>
      <c r="EC52" s="290" t="str">
        <f ca="true">+IF(OFFSET('Hygiene Data'!$H$13,0,10*ROW('Hygiene Data'!H46))="","",OFFSET('Hygiene Data'!$H$13,0,10*ROW('Hygiene Data'!H46)))</f>
        <v/>
      </c>
      <c r="ED52" s="290" t="str">
        <f ca="true">+IF(OFFSET('Hygiene Data'!$I$11,0,10*ROW('Hygiene Data'!I46))="","",OFFSET('Hygiene Data'!$I$11,0,10*ROW('Hygiene Data'!I46)))</f>
        <v/>
      </c>
      <c r="EE52" s="290" t="str">
        <f ca="true">+IF(OFFSET('Hygiene Data'!$I$12,0,10*ROW('Hygiene Data'!I46))="","",OFFSET('Hygiene Data'!$I$12,0,10*ROW('Hygiene Data'!I46)))</f>
        <v/>
      </c>
      <c r="EF52" s="290"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46"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90"/>
      <c r="BS53" s="290" t="str">
        <f ca="true">+IF(OFFSET('Water Data'!$D$27,0,10*ROW('Water Data'!D47))="","",OFFSET('Water Data'!$D$27,0,10*ROW('Water Data'!D47)))</f>
        <v/>
      </c>
      <c r="BT53" s="290" t="str">
        <f ca="true">+IF(OFFSET('Water Data'!$D$28,0,10*ROW('Water Data'!D47))="","",OFFSET('Water Data'!$D$28,0,10*ROW('Water Data'!D47)))</f>
        <v/>
      </c>
      <c r="BU53" s="290" t="str">
        <f ca="true">+IF(OFFSET('Water Data'!$D$29,0,10*ROW('Water Data'!D47))="","",OFFSET('Water Data'!$D$29,0,10*ROW('Water Data'!D47)))</f>
        <v/>
      </c>
      <c r="BV53" s="290" t="str">
        <f ca="true">+IF(OFFSET('Water Data'!$E$27,0,10*ROW('Water Data'!E47))="","",OFFSET('Water Data'!$E$27,0,10*ROW('Water Data'!E47)))</f>
        <v/>
      </c>
      <c r="BW53" s="290" t="str">
        <f ca="true">+IF(OFFSET('Water Data'!$E$28,0,10*ROW('Water Data'!E47))="","",OFFSET('Water Data'!$E$28,0,10*ROW('Water Data'!E47)))</f>
        <v/>
      </c>
      <c r="BX53" s="290" t="str">
        <f ca="true">+IF(OFFSET('Water Data'!$E$29,0,10*ROW('Water Data'!E47))="","",OFFSET('Water Data'!$E$29,0,10*ROW('Water Data'!E47)))</f>
        <v/>
      </c>
      <c r="BY53" s="290" t="str">
        <f ca="true">+IF(OFFSET('Water Data'!$F$27,0,10*ROW('Water Data'!F47))="","",OFFSET('Water Data'!$F$27,0,10*ROW('Water Data'!F47)))</f>
        <v/>
      </c>
      <c r="BZ53" s="290" t="str">
        <f ca="true">+IF(OFFSET('Water Data'!$F$28,0,10*ROW('Water Data'!F47))="","",OFFSET('Water Data'!$F$28,0,10*ROW('Water Data'!F47)))</f>
        <v/>
      </c>
      <c r="CA53" s="290" t="str">
        <f ca="true">+IF(OFFSET('Water Data'!$F$29,0,10*ROW('Water Data'!F47))="","",OFFSET('Water Data'!$F$29,0,10*ROW('Water Data'!F47)))</f>
        <v/>
      </c>
      <c r="CB53" s="290" t="str">
        <f ca="true">+IF(OFFSET('Water Data'!$G$27,0,10*ROW('Water Data'!G47))="","",OFFSET('Water Data'!$G$27,0,10*ROW('Water Data'!G47)))</f>
        <v/>
      </c>
      <c r="CC53" s="290" t="str">
        <f ca="true">+IF(OFFSET('Water Data'!$G$28,0,10*ROW('Water Data'!G47))="","",OFFSET('Water Data'!$G$28,0,10*ROW('Water Data'!G47)))</f>
        <v/>
      </c>
      <c r="CD53" s="290" t="str">
        <f ca="true">+IF(OFFSET('Water Data'!$G$29,0,10*ROW('Water Data'!G47))="","",OFFSET('Water Data'!$G$29,0,10*ROW('Water Data'!G47)))</f>
        <v/>
      </c>
      <c r="CE53" s="290" t="str">
        <f ca="true">+IF(OFFSET('Water Data'!$H$27,0,10*ROW('Water Data'!H47))="","",OFFSET('Water Data'!$H$27,0,10*ROW('Water Data'!H47)))</f>
        <v/>
      </c>
      <c r="CF53" s="290" t="str">
        <f ca="true">+IF(OFFSET('Water Data'!$H$28,0,10*ROW('Water Data'!H47))="","",OFFSET('Water Data'!$H$28,0,10*ROW('Water Data'!H47)))</f>
        <v/>
      </c>
      <c r="CG53" s="290" t="str">
        <f ca="true">+IF(OFFSET('Water Data'!$H$29,0,10*ROW('Water Data'!H47))="","",OFFSET('Water Data'!$H$29,0,10*ROW('Water Data'!H47)))</f>
        <v/>
      </c>
      <c r="CH53" s="290" t="str">
        <f ca="true">+IF(OFFSET('Water Data'!$I$27,0,10*ROW('Water Data'!I47))="","",OFFSET('Water Data'!$I$27,0,10*ROW('Water Data'!I47)))</f>
        <v/>
      </c>
      <c r="CI53" s="290" t="str">
        <f ca="true">+IF(OFFSET('Water Data'!$I$28,0,10*ROW('Water Data'!I47))="","",OFFSET('Water Data'!$I$28,0,10*ROW('Water Data'!I47)))</f>
        <v/>
      </c>
      <c r="CJ53" s="290" t="str">
        <f ca="true">+IF(OFFSET('Water Data'!$I$29,0,10*ROW('Water Data'!I47))="","",OFFSET('Water Data'!$I$29,0,10*ROW('Water Data'!I47)))</f>
        <v/>
      </c>
      <c r="CK53" s="290" t="str">
        <f ca="true">+IF(OFFSET('Sanitation Data'!$D$28,0,10*ROW('Sanitation Data'!D47))="","",OFFSET('Sanitation Data'!$D$28,0,10*ROW('Sanitation Data'!D47)))</f>
        <v/>
      </c>
      <c r="CL53" s="290" t="str">
        <f ca="true">+IF(OFFSET('Sanitation Data'!$D$29,0,10*ROW('Sanitation Data'!D47))="","",OFFSET('Sanitation Data'!$D$29,0,10*ROW('Sanitation Data'!D47)))</f>
        <v/>
      </c>
      <c r="CM53" s="290" t="str">
        <f ca="true">+IF(OFFSET('Sanitation Data'!$D$30,0,10*ROW('Sanitation Data'!D47))="","",OFFSET('Sanitation Data'!$D$30,0,10*ROW('Sanitation Data'!D47)))</f>
        <v/>
      </c>
      <c r="CN53" s="290" t="str">
        <f ca="true">+IF(OFFSET('Sanitation Data'!$D$31,0,10*ROW('Sanitation Data'!D47))="","",OFFSET('Sanitation Data'!$D$31,0,10*ROW('Sanitation Data'!D47)))</f>
        <v/>
      </c>
      <c r="CO53" s="290" t="str">
        <f ca="true">+IF(OFFSET('Sanitation Data'!$D$32,0,10*ROW('Sanitation Data'!D47))="","",OFFSET('Sanitation Data'!$D$32,0,10*ROW('Sanitation Data'!D47)))</f>
        <v/>
      </c>
      <c r="CP53" s="290" t="str">
        <f ca="true">+IF(OFFSET('Sanitation Data'!$E$28,0,10*ROW('Sanitation Data'!E47))="","",OFFSET('Sanitation Data'!$E$28,0,10*ROW('Sanitation Data'!E47)))</f>
        <v/>
      </c>
      <c r="CQ53" s="290" t="str">
        <f ca="true">+IF(OFFSET('Sanitation Data'!$E$29,0,10*ROW('Sanitation Data'!E47))="","",OFFSET('Sanitation Data'!$E$29,0,10*ROW('Sanitation Data'!E47)))</f>
        <v/>
      </c>
      <c r="CR53" s="290" t="str">
        <f ca="true">+IF(OFFSET('Sanitation Data'!$E$30,0,10*ROW('Sanitation Data'!E47))="","",OFFSET('Sanitation Data'!$E$30,0,10*ROW('Sanitation Data'!E47)))</f>
        <v/>
      </c>
      <c r="CS53" s="290" t="str">
        <f ca="true">+IF(OFFSET('Sanitation Data'!$E$31,0,10*ROW('Sanitation Data'!E47))="","",OFFSET('Sanitation Data'!$E$31,0,10*ROW('Sanitation Data'!E47)))</f>
        <v/>
      </c>
      <c r="CT53" s="290" t="str">
        <f ca="true">+IF(OFFSET('Sanitation Data'!$E$32,0,10*ROW('Sanitation Data'!E47))="","",OFFSET('Sanitation Data'!$E$32,0,10*ROW('Sanitation Data'!E47)))</f>
        <v/>
      </c>
      <c r="CU53" s="290" t="str">
        <f ca="true">+IF(OFFSET('Sanitation Data'!$F$28,0,10*ROW('Sanitation Data'!F47))="","",OFFSET('Sanitation Data'!$F$28,0,10*ROW('Sanitation Data'!F47)))</f>
        <v/>
      </c>
      <c r="CV53" s="290" t="str">
        <f ca="true">+IF(OFFSET('Sanitation Data'!$F$29,0,10*ROW('Sanitation Data'!F47))="","",OFFSET('Sanitation Data'!$F$29,0,10*ROW('Sanitation Data'!F47)))</f>
        <v/>
      </c>
      <c r="CW53" s="290" t="str">
        <f ca="true">+IF(OFFSET('Sanitation Data'!$F$30,0,10*ROW('Sanitation Data'!F47))="","",OFFSET('Sanitation Data'!$F$30,0,10*ROW('Sanitation Data'!F47)))</f>
        <v/>
      </c>
      <c r="CX53" s="290" t="str">
        <f ca="true">+IF(OFFSET('Sanitation Data'!$F$31,0,10*ROW('Sanitation Data'!F47))="","",OFFSET('Sanitation Data'!$F$31,0,10*ROW('Sanitation Data'!F47)))</f>
        <v/>
      </c>
      <c r="CY53" s="290" t="str">
        <f ca="true">+IF(OFFSET('Sanitation Data'!$F$32,0,10*ROW('Sanitation Data'!F47))="","",OFFSET('Sanitation Data'!$F$32,0,10*ROW('Sanitation Data'!F47)))</f>
        <v/>
      </c>
      <c r="CZ53" s="290" t="str">
        <f ca="true">+IF(OFFSET('Sanitation Data'!$G$28,0,10*ROW('Sanitation Data'!G47))="","",OFFSET('Sanitation Data'!$G$28,0,10*ROW('Sanitation Data'!G47)))</f>
        <v/>
      </c>
      <c r="DA53" s="290" t="str">
        <f ca="true">+IF(OFFSET('Sanitation Data'!$G$29,0,10*ROW('Sanitation Data'!G47))="","",OFFSET('Sanitation Data'!$G$29,0,10*ROW('Sanitation Data'!G47)))</f>
        <v/>
      </c>
      <c r="DB53" s="290" t="str">
        <f ca="true">+IF(OFFSET('Sanitation Data'!$G$30,0,10*ROW('Sanitation Data'!G47))="","",OFFSET('Sanitation Data'!$G$30,0,10*ROW('Sanitation Data'!G47)))</f>
        <v/>
      </c>
      <c r="DC53" s="290" t="str">
        <f ca="true">+IF(OFFSET('Sanitation Data'!$G$31,0,10*ROW('Sanitation Data'!G47))="","",OFFSET('Sanitation Data'!$G$31,0,10*ROW('Sanitation Data'!G47)))</f>
        <v/>
      </c>
      <c r="DD53" s="290" t="str">
        <f ca="true">+IF(OFFSET('Sanitation Data'!$G$32,0,10*ROW('Sanitation Data'!G47))="","",OFFSET('Sanitation Data'!$G$32,0,10*ROW('Sanitation Data'!G47)))</f>
        <v/>
      </c>
      <c r="DE53" s="290" t="str">
        <f ca="true">+IF(OFFSET('Sanitation Data'!$H$28,0,10*ROW('Sanitation Data'!H47))="","",OFFSET('Sanitation Data'!$H$28,0,10*ROW('Sanitation Data'!H47)))</f>
        <v/>
      </c>
      <c r="DF53" s="290" t="str">
        <f ca="true">+IF(OFFSET('Sanitation Data'!$H$29,0,10*ROW('Sanitation Data'!H47))="","",OFFSET('Sanitation Data'!$H$29,0,10*ROW('Sanitation Data'!H47)))</f>
        <v/>
      </c>
      <c r="DG53" s="290" t="str">
        <f ca="true">+IF(OFFSET('Sanitation Data'!$H$30,0,10*ROW('Sanitation Data'!H47))="","",OFFSET('Sanitation Data'!$H$30,0,10*ROW('Sanitation Data'!H47)))</f>
        <v/>
      </c>
      <c r="DH53" s="290" t="str">
        <f ca="true">+IF(OFFSET('Sanitation Data'!$H$31,0,10*ROW('Sanitation Data'!H47))="","",OFFSET('Sanitation Data'!$H$31,0,10*ROW('Sanitation Data'!H47)))</f>
        <v/>
      </c>
      <c r="DI53" s="290" t="str">
        <f ca="true">+IF(OFFSET('Sanitation Data'!$H$32,0,10*ROW('Sanitation Data'!H47))="","",OFFSET('Sanitation Data'!$H$32,0,10*ROW('Sanitation Data'!H47)))</f>
        <v/>
      </c>
      <c r="DJ53" s="290" t="str">
        <f ca="true">+IF(OFFSET('Sanitation Data'!$I$28,0,10*ROW('Sanitation Data'!I47))="","",OFFSET('Sanitation Data'!$I$28,0,10*ROW('Sanitation Data'!I47)))</f>
        <v/>
      </c>
      <c r="DK53" s="290" t="str">
        <f ca="true">+IF(OFFSET('Sanitation Data'!$I$29,0,10*ROW('Sanitation Data'!I47))="","",OFFSET('Sanitation Data'!$I$29,0,10*ROW('Sanitation Data'!I47)))</f>
        <v/>
      </c>
      <c r="DL53" s="290" t="str">
        <f ca="true">+IF(OFFSET('Sanitation Data'!$I$30,0,10*ROW('Sanitation Data'!I47))="","",OFFSET('Sanitation Data'!$I$30,0,10*ROW('Sanitation Data'!I47)))</f>
        <v/>
      </c>
      <c r="DM53" s="290" t="str">
        <f ca="true">+IF(OFFSET('Sanitation Data'!$I$31,0,10*ROW('Sanitation Data'!I47))="","",OFFSET('Sanitation Data'!$I$31,0,10*ROW('Sanitation Data'!I47)))</f>
        <v/>
      </c>
      <c r="DN53" s="290" t="str">
        <f ca="true">+IF(OFFSET('Sanitation Data'!$I$32,0,10*ROW('Sanitation Data'!I47))="","",OFFSET('Sanitation Data'!$I$32,0,10*ROW('Sanitation Data'!I47)))</f>
        <v/>
      </c>
      <c r="DO53" s="290" t="str">
        <f ca="true">+IF(OFFSET('Hygiene Data'!$D$11,0,10*ROW('Hygiene Data'!D47))="","",OFFSET('Hygiene Data'!$D$11,0,10*ROW('Hygiene Data'!D47)))</f>
        <v/>
      </c>
      <c r="DP53" s="290" t="str">
        <f ca="true">+IF(OFFSET('Hygiene Data'!$D$12,0,10*ROW('Hygiene Data'!D47))="","",OFFSET('Hygiene Data'!$D$12,0,10*ROW('Hygiene Data'!D47)))</f>
        <v/>
      </c>
      <c r="DQ53" s="290" t="str">
        <f ca="true">+IF(OFFSET('Hygiene Data'!$D$13,0,10*ROW('Hygiene Data'!D47))="","",OFFSET('Hygiene Data'!$D$13,0,10*ROW('Hygiene Data'!D47)))</f>
        <v/>
      </c>
      <c r="DR53" s="290" t="str">
        <f ca="true">+IF(OFFSET('Hygiene Data'!$E$11,0,10*ROW('Hygiene Data'!E47))="","",OFFSET('Hygiene Data'!$E$11,0,10*ROW('Hygiene Data'!E47)))</f>
        <v/>
      </c>
      <c r="DS53" s="290" t="str">
        <f ca="true">+IF(OFFSET('Hygiene Data'!$E$12,0,10*ROW('Hygiene Data'!E47))="","",OFFSET('Hygiene Data'!$E$12,0,10*ROW('Hygiene Data'!E47)))</f>
        <v/>
      </c>
      <c r="DT53" s="290" t="str">
        <f ca="true">+IF(OFFSET('Hygiene Data'!$E$13,0,10*ROW('Hygiene Data'!E47))="","",OFFSET('Hygiene Data'!$E$13,0,10*ROW('Hygiene Data'!E47)))</f>
        <v/>
      </c>
      <c r="DU53" s="290" t="str">
        <f ca="true">+IF(OFFSET('Hygiene Data'!$F$11,0,10*ROW('Hygiene Data'!F47))="","",OFFSET('Hygiene Data'!$F$11,0,10*ROW('Hygiene Data'!F47)))</f>
        <v/>
      </c>
      <c r="DV53" s="290" t="str">
        <f ca="true">+IF(OFFSET('Hygiene Data'!$F$12,0,10*ROW('Hygiene Data'!F47))="","",OFFSET('Hygiene Data'!$F$12,0,10*ROW('Hygiene Data'!F47)))</f>
        <v/>
      </c>
      <c r="DW53" s="290" t="str">
        <f ca="true">+IF(OFFSET('Hygiene Data'!$F$13,0,10*ROW('Hygiene Data'!F47))="","",OFFSET('Hygiene Data'!$F$13,0,10*ROW('Hygiene Data'!F47)))</f>
        <v/>
      </c>
      <c r="DX53" s="290" t="str">
        <f ca="true">+IF(OFFSET('Hygiene Data'!$G$11,0,10*ROW('Hygiene Data'!G47))="","",OFFSET('Hygiene Data'!$G$11,0,10*ROW('Hygiene Data'!G47)))</f>
        <v/>
      </c>
      <c r="DY53" s="290" t="str">
        <f ca="true">+IF(OFFSET('Hygiene Data'!$G$12,0,10*ROW('Hygiene Data'!G47))="","",OFFSET('Hygiene Data'!$G$12,0,10*ROW('Hygiene Data'!G47)))</f>
        <v/>
      </c>
      <c r="DZ53" s="290" t="str">
        <f ca="true">+IF(OFFSET('Hygiene Data'!$G$13,0,10*ROW('Hygiene Data'!G47))="","",OFFSET('Hygiene Data'!$G$13,0,10*ROW('Hygiene Data'!G47)))</f>
        <v/>
      </c>
      <c r="EA53" s="290" t="str">
        <f ca="true">+IF(OFFSET('Hygiene Data'!$H$11,0,10*ROW('Hygiene Data'!H47))="","",OFFSET('Hygiene Data'!$H$11,0,10*ROW('Hygiene Data'!H47)))</f>
        <v/>
      </c>
      <c r="EB53" s="290" t="str">
        <f ca="true">+IF(OFFSET('Hygiene Data'!$H$12,0,10*ROW('Hygiene Data'!H47))="","",OFFSET('Hygiene Data'!$H$12,0,10*ROW('Hygiene Data'!H47)))</f>
        <v/>
      </c>
      <c r="EC53" s="290" t="str">
        <f ca="true">+IF(OFFSET('Hygiene Data'!$H$13,0,10*ROW('Hygiene Data'!H47))="","",OFFSET('Hygiene Data'!$H$13,0,10*ROW('Hygiene Data'!H47)))</f>
        <v/>
      </c>
      <c r="ED53" s="290" t="str">
        <f ca="true">+IF(OFFSET('Hygiene Data'!$I$11,0,10*ROW('Hygiene Data'!I47))="","",OFFSET('Hygiene Data'!$I$11,0,10*ROW('Hygiene Data'!I47)))</f>
        <v/>
      </c>
      <c r="EE53" s="290" t="str">
        <f ca="true">+IF(OFFSET('Hygiene Data'!$I$12,0,10*ROW('Hygiene Data'!I47))="","",OFFSET('Hygiene Data'!$I$12,0,10*ROW('Hygiene Data'!I47)))</f>
        <v/>
      </c>
      <c r="EF53" s="290"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46"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90"/>
      <c r="BS54" s="290" t="str">
        <f ca="true">+IF(OFFSET('Water Data'!$D$27,0,10*ROW('Water Data'!D48))="","",OFFSET('Water Data'!$D$27,0,10*ROW('Water Data'!D48)))</f>
        <v/>
      </c>
      <c r="BT54" s="290" t="str">
        <f ca="true">+IF(OFFSET('Water Data'!$D$28,0,10*ROW('Water Data'!D48))="","",OFFSET('Water Data'!$D$28,0,10*ROW('Water Data'!D48)))</f>
        <v/>
      </c>
      <c r="BU54" s="290" t="str">
        <f ca="true">+IF(OFFSET('Water Data'!$D$29,0,10*ROW('Water Data'!D48))="","",OFFSET('Water Data'!$D$29,0,10*ROW('Water Data'!D48)))</f>
        <v/>
      </c>
      <c r="BV54" s="290" t="str">
        <f ca="true">+IF(OFFSET('Water Data'!$E$27,0,10*ROW('Water Data'!E48))="","",OFFSET('Water Data'!$E$27,0,10*ROW('Water Data'!E48)))</f>
        <v/>
      </c>
      <c r="BW54" s="290" t="str">
        <f ca="true">+IF(OFFSET('Water Data'!$E$28,0,10*ROW('Water Data'!E48))="","",OFFSET('Water Data'!$E$28,0,10*ROW('Water Data'!E48)))</f>
        <v/>
      </c>
      <c r="BX54" s="290" t="str">
        <f ca="true">+IF(OFFSET('Water Data'!$E$29,0,10*ROW('Water Data'!E48))="","",OFFSET('Water Data'!$E$29,0,10*ROW('Water Data'!E48)))</f>
        <v/>
      </c>
      <c r="BY54" s="290" t="str">
        <f ca="true">+IF(OFFSET('Water Data'!$F$27,0,10*ROW('Water Data'!F48))="","",OFFSET('Water Data'!$F$27,0,10*ROW('Water Data'!F48)))</f>
        <v/>
      </c>
      <c r="BZ54" s="290" t="str">
        <f ca="true">+IF(OFFSET('Water Data'!$F$28,0,10*ROW('Water Data'!F48))="","",OFFSET('Water Data'!$F$28,0,10*ROW('Water Data'!F48)))</f>
        <v/>
      </c>
      <c r="CA54" s="290" t="str">
        <f ca="true">+IF(OFFSET('Water Data'!$F$29,0,10*ROW('Water Data'!F48))="","",OFFSET('Water Data'!$F$29,0,10*ROW('Water Data'!F48)))</f>
        <v/>
      </c>
      <c r="CB54" s="290" t="str">
        <f ca="true">+IF(OFFSET('Water Data'!$G$27,0,10*ROW('Water Data'!G48))="","",OFFSET('Water Data'!$G$27,0,10*ROW('Water Data'!G48)))</f>
        <v/>
      </c>
      <c r="CC54" s="290" t="str">
        <f ca="true">+IF(OFFSET('Water Data'!$G$28,0,10*ROW('Water Data'!G48))="","",OFFSET('Water Data'!$G$28,0,10*ROW('Water Data'!G48)))</f>
        <v/>
      </c>
      <c r="CD54" s="290" t="str">
        <f ca="true">+IF(OFFSET('Water Data'!$G$29,0,10*ROW('Water Data'!G48))="","",OFFSET('Water Data'!$G$29,0,10*ROW('Water Data'!G48)))</f>
        <v/>
      </c>
      <c r="CE54" s="290" t="str">
        <f ca="true">+IF(OFFSET('Water Data'!$H$27,0,10*ROW('Water Data'!H48))="","",OFFSET('Water Data'!$H$27,0,10*ROW('Water Data'!H48)))</f>
        <v/>
      </c>
      <c r="CF54" s="290" t="str">
        <f ca="true">+IF(OFFSET('Water Data'!$H$28,0,10*ROW('Water Data'!H48))="","",OFFSET('Water Data'!$H$28,0,10*ROW('Water Data'!H48)))</f>
        <v/>
      </c>
      <c r="CG54" s="290" t="str">
        <f ca="true">+IF(OFFSET('Water Data'!$H$29,0,10*ROW('Water Data'!H48))="","",OFFSET('Water Data'!$H$29,0,10*ROW('Water Data'!H48)))</f>
        <v/>
      </c>
      <c r="CH54" s="290" t="str">
        <f ca="true">+IF(OFFSET('Water Data'!$I$27,0,10*ROW('Water Data'!I48))="","",OFFSET('Water Data'!$I$27,0,10*ROW('Water Data'!I48)))</f>
        <v/>
      </c>
      <c r="CI54" s="290" t="str">
        <f ca="true">+IF(OFFSET('Water Data'!$I$28,0,10*ROW('Water Data'!I48))="","",OFFSET('Water Data'!$I$28,0,10*ROW('Water Data'!I48)))</f>
        <v/>
      </c>
      <c r="CJ54" s="290" t="str">
        <f ca="true">+IF(OFFSET('Water Data'!$I$29,0,10*ROW('Water Data'!I48))="","",OFFSET('Water Data'!$I$29,0,10*ROW('Water Data'!I48)))</f>
        <v/>
      </c>
      <c r="CK54" s="290" t="str">
        <f ca="true">+IF(OFFSET('Sanitation Data'!$D$28,0,10*ROW('Sanitation Data'!D48))="","",OFFSET('Sanitation Data'!$D$28,0,10*ROW('Sanitation Data'!D48)))</f>
        <v/>
      </c>
      <c r="CL54" s="290" t="str">
        <f ca="true">+IF(OFFSET('Sanitation Data'!$D$29,0,10*ROW('Sanitation Data'!D48))="","",OFFSET('Sanitation Data'!$D$29,0,10*ROW('Sanitation Data'!D48)))</f>
        <v/>
      </c>
      <c r="CM54" s="290" t="str">
        <f ca="true">+IF(OFFSET('Sanitation Data'!$D$30,0,10*ROW('Sanitation Data'!D48))="","",OFFSET('Sanitation Data'!$D$30,0,10*ROW('Sanitation Data'!D48)))</f>
        <v/>
      </c>
      <c r="CN54" s="290" t="str">
        <f ca="true">+IF(OFFSET('Sanitation Data'!$D$31,0,10*ROW('Sanitation Data'!D48))="","",OFFSET('Sanitation Data'!$D$31,0,10*ROW('Sanitation Data'!D48)))</f>
        <v/>
      </c>
      <c r="CO54" s="290" t="str">
        <f ca="true">+IF(OFFSET('Sanitation Data'!$D$32,0,10*ROW('Sanitation Data'!D48))="","",OFFSET('Sanitation Data'!$D$32,0,10*ROW('Sanitation Data'!D48)))</f>
        <v/>
      </c>
      <c r="CP54" s="290" t="str">
        <f ca="true">+IF(OFFSET('Sanitation Data'!$E$28,0,10*ROW('Sanitation Data'!E48))="","",OFFSET('Sanitation Data'!$E$28,0,10*ROW('Sanitation Data'!E48)))</f>
        <v/>
      </c>
      <c r="CQ54" s="290" t="str">
        <f ca="true">+IF(OFFSET('Sanitation Data'!$E$29,0,10*ROW('Sanitation Data'!E48))="","",OFFSET('Sanitation Data'!$E$29,0,10*ROW('Sanitation Data'!E48)))</f>
        <v/>
      </c>
      <c r="CR54" s="290" t="str">
        <f ca="true">+IF(OFFSET('Sanitation Data'!$E$30,0,10*ROW('Sanitation Data'!E48))="","",OFFSET('Sanitation Data'!$E$30,0,10*ROW('Sanitation Data'!E48)))</f>
        <v/>
      </c>
      <c r="CS54" s="290" t="str">
        <f ca="true">+IF(OFFSET('Sanitation Data'!$E$31,0,10*ROW('Sanitation Data'!E48))="","",OFFSET('Sanitation Data'!$E$31,0,10*ROW('Sanitation Data'!E48)))</f>
        <v/>
      </c>
      <c r="CT54" s="290" t="str">
        <f ca="true">+IF(OFFSET('Sanitation Data'!$E$32,0,10*ROW('Sanitation Data'!E48))="","",OFFSET('Sanitation Data'!$E$32,0,10*ROW('Sanitation Data'!E48)))</f>
        <v/>
      </c>
      <c r="CU54" s="290" t="str">
        <f ca="true">+IF(OFFSET('Sanitation Data'!$F$28,0,10*ROW('Sanitation Data'!F48))="","",OFFSET('Sanitation Data'!$F$28,0,10*ROW('Sanitation Data'!F48)))</f>
        <v/>
      </c>
      <c r="CV54" s="290" t="str">
        <f ca="true">+IF(OFFSET('Sanitation Data'!$F$29,0,10*ROW('Sanitation Data'!F48))="","",OFFSET('Sanitation Data'!$F$29,0,10*ROW('Sanitation Data'!F48)))</f>
        <v/>
      </c>
      <c r="CW54" s="290" t="str">
        <f ca="true">+IF(OFFSET('Sanitation Data'!$F$30,0,10*ROW('Sanitation Data'!F48))="","",OFFSET('Sanitation Data'!$F$30,0,10*ROW('Sanitation Data'!F48)))</f>
        <v/>
      </c>
      <c r="CX54" s="290" t="str">
        <f ca="true">+IF(OFFSET('Sanitation Data'!$F$31,0,10*ROW('Sanitation Data'!F48))="","",OFFSET('Sanitation Data'!$F$31,0,10*ROW('Sanitation Data'!F48)))</f>
        <v/>
      </c>
      <c r="CY54" s="290" t="str">
        <f ca="true">+IF(OFFSET('Sanitation Data'!$F$32,0,10*ROW('Sanitation Data'!F48))="","",OFFSET('Sanitation Data'!$F$32,0,10*ROW('Sanitation Data'!F48)))</f>
        <v/>
      </c>
      <c r="CZ54" s="290" t="str">
        <f ca="true">+IF(OFFSET('Sanitation Data'!$G$28,0,10*ROW('Sanitation Data'!G48))="","",OFFSET('Sanitation Data'!$G$28,0,10*ROW('Sanitation Data'!G48)))</f>
        <v/>
      </c>
      <c r="DA54" s="290" t="str">
        <f ca="true">+IF(OFFSET('Sanitation Data'!$G$29,0,10*ROW('Sanitation Data'!G48))="","",OFFSET('Sanitation Data'!$G$29,0,10*ROW('Sanitation Data'!G48)))</f>
        <v/>
      </c>
      <c r="DB54" s="290" t="str">
        <f ca="true">+IF(OFFSET('Sanitation Data'!$G$30,0,10*ROW('Sanitation Data'!G48))="","",OFFSET('Sanitation Data'!$G$30,0,10*ROW('Sanitation Data'!G48)))</f>
        <v/>
      </c>
      <c r="DC54" s="290" t="str">
        <f ca="true">+IF(OFFSET('Sanitation Data'!$G$31,0,10*ROW('Sanitation Data'!G48))="","",OFFSET('Sanitation Data'!$G$31,0,10*ROW('Sanitation Data'!G48)))</f>
        <v/>
      </c>
      <c r="DD54" s="290" t="str">
        <f ca="true">+IF(OFFSET('Sanitation Data'!$G$32,0,10*ROW('Sanitation Data'!G48))="","",OFFSET('Sanitation Data'!$G$32,0,10*ROW('Sanitation Data'!G48)))</f>
        <v/>
      </c>
      <c r="DE54" s="290" t="str">
        <f ca="true">+IF(OFFSET('Sanitation Data'!$H$28,0,10*ROW('Sanitation Data'!H48))="","",OFFSET('Sanitation Data'!$H$28,0,10*ROW('Sanitation Data'!H48)))</f>
        <v/>
      </c>
      <c r="DF54" s="290" t="str">
        <f ca="true">+IF(OFFSET('Sanitation Data'!$H$29,0,10*ROW('Sanitation Data'!H48))="","",OFFSET('Sanitation Data'!$H$29,0,10*ROW('Sanitation Data'!H48)))</f>
        <v/>
      </c>
      <c r="DG54" s="290" t="str">
        <f ca="true">+IF(OFFSET('Sanitation Data'!$H$30,0,10*ROW('Sanitation Data'!H48))="","",OFFSET('Sanitation Data'!$H$30,0,10*ROW('Sanitation Data'!H48)))</f>
        <v/>
      </c>
      <c r="DH54" s="290" t="str">
        <f ca="true">+IF(OFFSET('Sanitation Data'!$H$31,0,10*ROW('Sanitation Data'!H48))="","",OFFSET('Sanitation Data'!$H$31,0,10*ROW('Sanitation Data'!H48)))</f>
        <v/>
      </c>
      <c r="DI54" s="290" t="str">
        <f ca="true">+IF(OFFSET('Sanitation Data'!$H$32,0,10*ROW('Sanitation Data'!H48))="","",OFFSET('Sanitation Data'!$H$32,0,10*ROW('Sanitation Data'!H48)))</f>
        <v/>
      </c>
      <c r="DJ54" s="290" t="str">
        <f ca="true">+IF(OFFSET('Sanitation Data'!$I$28,0,10*ROW('Sanitation Data'!I48))="","",OFFSET('Sanitation Data'!$I$28,0,10*ROW('Sanitation Data'!I48)))</f>
        <v/>
      </c>
      <c r="DK54" s="290" t="str">
        <f ca="true">+IF(OFFSET('Sanitation Data'!$I$29,0,10*ROW('Sanitation Data'!I48))="","",OFFSET('Sanitation Data'!$I$29,0,10*ROW('Sanitation Data'!I48)))</f>
        <v/>
      </c>
      <c r="DL54" s="290" t="str">
        <f ca="true">+IF(OFFSET('Sanitation Data'!$I$30,0,10*ROW('Sanitation Data'!I48))="","",OFFSET('Sanitation Data'!$I$30,0,10*ROW('Sanitation Data'!I48)))</f>
        <v/>
      </c>
      <c r="DM54" s="290" t="str">
        <f ca="true">+IF(OFFSET('Sanitation Data'!$I$31,0,10*ROW('Sanitation Data'!I48))="","",OFFSET('Sanitation Data'!$I$31,0,10*ROW('Sanitation Data'!I48)))</f>
        <v/>
      </c>
      <c r="DN54" s="290" t="str">
        <f ca="true">+IF(OFFSET('Sanitation Data'!$I$32,0,10*ROW('Sanitation Data'!I48))="","",OFFSET('Sanitation Data'!$I$32,0,10*ROW('Sanitation Data'!I48)))</f>
        <v/>
      </c>
      <c r="DO54" s="290" t="str">
        <f ca="true">+IF(OFFSET('Hygiene Data'!$D$11,0,10*ROW('Hygiene Data'!D48))="","",OFFSET('Hygiene Data'!$D$11,0,10*ROW('Hygiene Data'!D48)))</f>
        <v/>
      </c>
      <c r="DP54" s="290" t="str">
        <f ca="true">+IF(OFFSET('Hygiene Data'!$D$12,0,10*ROW('Hygiene Data'!D48))="","",OFFSET('Hygiene Data'!$D$12,0,10*ROW('Hygiene Data'!D48)))</f>
        <v/>
      </c>
      <c r="DQ54" s="290" t="str">
        <f ca="true">+IF(OFFSET('Hygiene Data'!$D$13,0,10*ROW('Hygiene Data'!D48))="","",OFFSET('Hygiene Data'!$D$13,0,10*ROW('Hygiene Data'!D48)))</f>
        <v/>
      </c>
      <c r="DR54" s="290" t="str">
        <f ca="true">+IF(OFFSET('Hygiene Data'!$E$11,0,10*ROW('Hygiene Data'!E48))="","",OFFSET('Hygiene Data'!$E$11,0,10*ROW('Hygiene Data'!E48)))</f>
        <v/>
      </c>
      <c r="DS54" s="290" t="str">
        <f ca="true">+IF(OFFSET('Hygiene Data'!$E$12,0,10*ROW('Hygiene Data'!E48))="","",OFFSET('Hygiene Data'!$E$12,0,10*ROW('Hygiene Data'!E48)))</f>
        <v/>
      </c>
      <c r="DT54" s="290" t="str">
        <f ca="true">+IF(OFFSET('Hygiene Data'!$E$13,0,10*ROW('Hygiene Data'!E48))="","",OFFSET('Hygiene Data'!$E$13,0,10*ROW('Hygiene Data'!E48)))</f>
        <v/>
      </c>
      <c r="DU54" s="290" t="str">
        <f ca="true">+IF(OFFSET('Hygiene Data'!$F$11,0,10*ROW('Hygiene Data'!F48))="","",OFFSET('Hygiene Data'!$F$11,0,10*ROW('Hygiene Data'!F48)))</f>
        <v/>
      </c>
      <c r="DV54" s="290" t="str">
        <f ca="true">+IF(OFFSET('Hygiene Data'!$F$12,0,10*ROW('Hygiene Data'!F48))="","",OFFSET('Hygiene Data'!$F$12,0,10*ROW('Hygiene Data'!F48)))</f>
        <v/>
      </c>
      <c r="DW54" s="290" t="str">
        <f ca="true">+IF(OFFSET('Hygiene Data'!$F$13,0,10*ROW('Hygiene Data'!F48))="","",OFFSET('Hygiene Data'!$F$13,0,10*ROW('Hygiene Data'!F48)))</f>
        <v/>
      </c>
      <c r="DX54" s="290" t="str">
        <f ca="true">+IF(OFFSET('Hygiene Data'!$G$11,0,10*ROW('Hygiene Data'!G48))="","",OFFSET('Hygiene Data'!$G$11,0,10*ROW('Hygiene Data'!G48)))</f>
        <v/>
      </c>
      <c r="DY54" s="290" t="str">
        <f ca="true">+IF(OFFSET('Hygiene Data'!$G$12,0,10*ROW('Hygiene Data'!G48))="","",OFFSET('Hygiene Data'!$G$12,0,10*ROW('Hygiene Data'!G48)))</f>
        <v/>
      </c>
      <c r="DZ54" s="290" t="str">
        <f ca="true">+IF(OFFSET('Hygiene Data'!$G$13,0,10*ROW('Hygiene Data'!G48))="","",OFFSET('Hygiene Data'!$G$13,0,10*ROW('Hygiene Data'!G48)))</f>
        <v/>
      </c>
      <c r="EA54" s="290" t="str">
        <f ca="true">+IF(OFFSET('Hygiene Data'!$H$11,0,10*ROW('Hygiene Data'!H48))="","",OFFSET('Hygiene Data'!$H$11,0,10*ROW('Hygiene Data'!H48)))</f>
        <v/>
      </c>
      <c r="EB54" s="290" t="str">
        <f ca="true">+IF(OFFSET('Hygiene Data'!$H$12,0,10*ROW('Hygiene Data'!H48))="","",OFFSET('Hygiene Data'!$H$12,0,10*ROW('Hygiene Data'!H48)))</f>
        <v/>
      </c>
      <c r="EC54" s="290" t="str">
        <f ca="true">+IF(OFFSET('Hygiene Data'!$H$13,0,10*ROW('Hygiene Data'!H48))="","",OFFSET('Hygiene Data'!$H$13,0,10*ROW('Hygiene Data'!H48)))</f>
        <v/>
      </c>
      <c r="ED54" s="290" t="str">
        <f ca="true">+IF(OFFSET('Hygiene Data'!$I$11,0,10*ROW('Hygiene Data'!I48))="","",OFFSET('Hygiene Data'!$I$11,0,10*ROW('Hygiene Data'!I48)))</f>
        <v/>
      </c>
      <c r="EE54" s="290" t="str">
        <f ca="true">+IF(OFFSET('Hygiene Data'!$I$12,0,10*ROW('Hygiene Data'!I48))="","",OFFSET('Hygiene Data'!$I$12,0,10*ROW('Hygiene Data'!I48)))</f>
        <v/>
      </c>
      <c r="EF54" s="290"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46"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90"/>
      <c r="BS55" s="290" t="str">
        <f ca="true">+IF(OFFSET('Water Data'!$D$27,0,10*ROW('Water Data'!D49))="","",OFFSET('Water Data'!$D$27,0,10*ROW('Water Data'!D49)))</f>
        <v/>
      </c>
      <c r="BT55" s="290" t="str">
        <f ca="true">+IF(OFFSET('Water Data'!$D$28,0,10*ROW('Water Data'!D49))="","",OFFSET('Water Data'!$D$28,0,10*ROW('Water Data'!D49)))</f>
        <v/>
      </c>
      <c r="BU55" s="290" t="str">
        <f ca="true">+IF(OFFSET('Water Data'!$D$29,0,10*ROW('Water Data'!D49))="","",OFFSET('Water Data'!$D$29,0,10*ROW('Water Data'!D49)))</f>
        <v/>
      </c>
      <c r="BV55" s="290" t="str">
        <f ca="true">+IF(OFFSET('Water Data'!$E$27,0,10*ROW('Water Data'!E49))="","",OFFSET('Water Data'!$E$27,0,10*ROW('Water Data'!E49)))</f>
        <v/>
      </c>
      <c r="BW55" s="290" t="str">
        <f ca="true">+IF(OFFSET('Water Data'!$E$28,0,10*ROW('Water Data'!E49))="","",OFFSET('Water Data'!$E$28,0,10*ROW('Water Data'!E49)))</f>
        <v/>
      </c>
      <c r="BX55" s="290" t="str">
        <f ca="true">+IF(OFFSET('Water Data'!$E$29,0,10*ROW('Water Data'!E49))="","",OFFSET('Water Data'!$E$29,0,10*ROW('Water Data'!E49)))</f>
        <v/>
      </c>
      <c r="BY55" s="290" t="str">
        <f ca="true">+IF(OFFSET('Water Data'!$F$27,0,10*ROW('Water Data'!F49))="","",OFFSET('Water Data'!$F$27,0,10*ROW('Water Data'!F49)))</f>
        <v/>
      </c>
      <c r="BZ55" s="290" t="str">
        <f ca="true">+IF(OFFSET('Water Data'!$F$28,0,10*ROW('Water Data'!F49))="","",OFFSET('Water Data'!$F$28,0,10*ROW('Water Data'!F49)))</f>
        <v/>
      </c>
      <c r="CA55" s="290" t="str">
        <f ca="true">+IF(OFFSET('Water Data'!$F$29,0,10*ROW('Water Data'!F49))="","",OFFSET('Water Data'!$F$29,0,10*ROW('Water Data'!F49)))</f>
        <v/>
      </c>
      <c r="CB55" s="290" t="str">
        <f ca="true">+IF(OFFSET('Water Data'!$G$27,0,10*ROW('Water Data'!G49))="","",OFFSET('Water Data'!$G$27,0,10*ROW('Water Data'!G49)))</f>
        <v/>
      </c>
      <c r="CC55" s="290" t="str">
        <f ca="true">+IF(OFFSET('Water Data'!$G$28,0,10*ROW('Water Data'!G49))="","",OFFSET('Water Data'!$G$28,0,10*ROW('Water Data'!G49)))</f>
        <v/>
      </c>
      <c r="CD55" s="290" t="str">
        <f ca="true">+IF(OFFSET('Water Data'!$G$29,0,10*ROW('Water Data'!G49))="","",OFFSET('Water Data'!$G$29,0,10*ROW('Water Data'!G49)))</f>
        <v/>
      </c>
      <c r="CE55" s="290" t="str">
        <f ca="true">+IF(OFFSET('Water Data'!$H$27,0,10*ROW('Water Data'!H49))="","",OFFSET('Water Data'!$H$27,0,10*ROW('Water Data'!H49)))</f>
        <v/>
      </c>
      <c r="CF55" s="290" t="str">
        <f ca="true">+IF(OFFSET('Water Data'!$H$28,0,10*ROW('Water Data'!H49))="","",OFFSET('Water Data'!$H$28,0,10*ROW('Water Data'!H49)))</f>
        <v/>
      </c>
      <c r="CG55" s="290" t="str">
        <f ca="true">+IF(OFFSET('Water Data'!$H$29,0,10*ROW('Water Data'!H49))="","",OFFSET('Water Data'!$H$29,0,10*ROW('Water Data'!H49)))</f>
        <v/>
      </c>
      <c r="CH55" s="290" t="str">
        <f ca="true">+IF(OFFSET('Water Data'!$I$27,0,10*ROW('Water Data'!I49))="","",OFFSET('Water Data'!$I$27,0,10*ROW('Water Data'!I49)))</f>
        <v/>
      </c>
      <c r="CI55" s="290" t="str">
        <f ca="true">+IF(OFFSET('Water Data'!$I$28,0,10*ROW('Water Data'!I49))="","",OFFSET('Water Data'!$I$28,0,10*ROW('Water Data'!I49)))</f>
        <v/>
      </c>
      <c r="CJ55" s="290" t="str">
        <f ca="true">+IF(OFFSET('Water Data'!$I$29,0,10*ROW('Water Data'!I49))="","",OFFSET('Water Data'!$I$29,0,10*ROW('Water Data'!I49)))</f>
        <v/>
      </c>
      <c r="CK55" s="290" t="str">
        <f ca="true">+IF(OFFSET('Sanitation Data'!$D$28,0,10*ROW('Sanitation Data'!D49))="","",OFFSET('Sanitation Data'!$D$28,0,10*ROW('Sanitation Data'!D49)))</f>
        <v/>
      </c>
      <c r="CL55" s="290" t="str">
        <f ca="true">+IF(OFFSET('Sanitation Data'!$D$29,0,10*ROW('Sanitation Data'!D49))="","",OFFSET('Sanitation Data'!$D$29,0,10*ROW('Sanitation Data'!D49)))</f>
        <v/>
      </c>
      <c r="CM55" s="290" t="str">
        <f ca="true">+IF(OFFSET('Sanitation Data'!$D$30,0,10*ROW('Sanitation Data'!D49))="","",OFFSET('Sanitation Data'!$D$30,0,10*ROW('Sanitation Data'!D49)))</f>
        <v/>
      </c>
      <c r="CN55" s="290" t="str">
        <f ca="true">+IF(OFFSET('Sanitation Data'!$D$31,0,10*ROW('Sanitation Data'!D49))="","",OFFSET('Sanitation Data'!$D$31,0,10*ROW('Sanitation Data'!D49)))</f>
        <v/>
      </c>
      <c r="CO55" s="290" t="str">
        <f ca="true">+IF(OFFSET('Sanitation Data'!$D$32,0,10*ROW('Sanitation Data'!D49))="","",OFFSET('Sanitation Data'!$D$32,0,10*ROW('Sanitation Data'!D49)))</f>
        <v/>
      </c>
      <c r="CP55" s="290" t="str">
        <f ca="true">+IF(OFFSET('Sanitation Data'!$E$28,0,10*ROW('Sanitation Data'!E49))="","",OFFSET('Sanitation Data'!$E$28,0,10*ROW('Sanitation Data'!E49)))</f>
        <v/>
      </c>
      <c r="CQ55" s="290" t="str">
        <f ca="true">+IF(OFFSET('Sanitation Data'!$E$29,0,10*ROW('Sanitation Data'!E49))="","",OFFSET('Sanitation Data'!$E$29,0,10*ROW('Sanitation Data'!E49)))</f>
        <v/>
      </c>
      <c r="CR55" s="290" t="str">
        <f ca="true">+IF(OFFSET('Sanitation Data'!$E$30,0,10*ROW('Sanitation Data'!E49))="","",OFFSET('Sanitation Data'!$E$30,0,10*ROW('Sanitation Data'!E49)))</f>
        <v/>
      </c>
      <c r="CS55" s="290" t="str">
        <f ca="true">+IF(OFFSET('Sanitation Data'!$E$31,0,10*ROW('Sanitation Data'!E49))="","",OFFSET('Sanitation Data'!$E$31,0,10*ROW('Sanitation Data'!E49)))</f>
        <v/>
      </c>
      <c r="CT55" s="290" t="str">
        <f ca="true">+IF(OFFSET('Sanitation Data'!$E$32,0,10*ROW('Sanitation Data'!E49))="","",OFFSET('Sanitation Data'!$E$32,0,10*ROW('Sanitation Data'!E49)))</f>
        <v/>
      </c>
      <c r="CU55" s="290" t="str">
        <f ca="true">+IF(OFFSET('Sanitation Data'!$F$28,0,10*ROW('Sanitation Data'!F49))="","",OFFSET('Sanitation Data'!$F$28,0,10*ROW('Sanitation Data'!F49)))</f>
        <v/>
      </c>
      <c r="CV55" s="290" t="str">
        <f ca="true">+IF(OFFSET('Sanitation Data'!$F$29,0,10*ROW('Sanitation Data'!F49))="","",OFFSET('Sanitation Data'!$F$29,0,10*ROW('Sanitation Data'!F49)))</f>
        <v/>
      </c>
      <c r="CW55" s="290" t="str">
        <f ca="true">+IF(OFFSET('Sanitation Data'!$F$30,0,10*ROW('Sanitation Data'!F49))="","",OFFSET('Sanitation Data'!$F$30,0,10*ROW('Sanitation Data'!F49)))</f>
        <v/>
      </c>
      <c r="CX55" s="290" t="str">
        <f ca="true">+IF(OFFSET('Sanitation Data'!$F$31,0,10*ROW('Sanitation Data'!F49))="","",OFFSET('Sanitation Data'!$F$31,0,10*ROW('Sanitation Data'!F49)))</f>
        <v/>
      </c>
      <c r="CY55" s="290" t="str">
        <f ca="true">+IF(OFFSET('Sanitation Data'!$F$32,0,10*ROW('Sanitation Data'!F49))="","",OFFSET('Sanitation Data'!$F$32,0,10*ROW('Sanitation Data'!F49)))</f>
        <v/>
      </c>
      <c r="CZ55" s="290" t="str">
        <f ca="true">+IF(OFFSET('Sanitation Data'!$G$28,0,10*ROW('Sanitation Data'!G49))="","",OFFSET('Sanitation Data'!$G$28,0,10*ROW('Sanitation Data'!G49)))</f>
        <v/>
      </c>
      <c r="DA55" s="290" t="str">
        <f ca="true">+IF(OFFSET('Sanitation Data'!$G$29,0,10*ROW('Sanitation Data'!G49))="","",OFFSET('Sanitation Data'!$G$29,0,10*ROW('Sanitation Data'!G49)))</f>
        <v/>
      </c>
      <c r="DB55" s="290" t="str">
        <f ca="true">+IF(OFFSET('Sanitation Data'!$G$30,0,10*ROW('Sanitation Data'!G49))="","",OFFSET('Sanitation Data'!$G$30,0,10*ROW('Sanitation Data'!G49)))</f>
        <v/>
      </c>
      <c r="DC55" s="290" t="str">
        <f ca="true">+IF(OFFSET('Sanitation Data'!$G$31,0,10*ROW('Sanitation Data'!G49))="","",OFFSET('Sanitation Data'!$G$31,0,10*ROW('Sanitation Data'!G49)))</f>
        <v/>
      </c>
      <c r="DD55" s="290" t="str">
        <f ca="true">+IF(OFFSET('Sanitation Data'!$G$32,0,10*ROW('Sanitation Data'!G49))="","",OFFSET('Sanitation Data'!$G$32,0,10*ROW('Sanitation Data'!G49)))</f>
        <v/>
      </c>
      <c r="DE55" s="290" t="str">
        <f ca="true">+IF(OFFSET('Sanitation Data'!$H$28,0,10*ROW('Sanitation Data'!H49))="","",OFFSET('Sanitation Data'!$H$28,0,10*ROW('Sanitation Data'!H49)))</f>
        <v/>
      </c>
      <c r="DF55" s="290" t="str">
        <f ca="true">+IF(OFFSET('Sanitation Data'!$H$29,0,10*ROW('Sanitation Data'!H49))="","",OFFSET('Sanitation Data'!$H$29,0,10*ROW('Sanitation Data'!H49)))</f>
        <v/>
      </c>
      <c r="DG55" s="290" t="str">
        <f ca="true">+IF(OFFSET('Sanitation Data'!$H$30,0,10*ROW('Sanitation Data'!H49))="","",OFFSET('Sanitation Data'!$H$30,0,10*ROW('Sanitation Data'!H49)))</f>
        <v/>
      </c>
      <c r="DH55" s="290" t="str">
        <f ca="true">+IF(OFFSET('Sanitation Data'!$H$31,0,10*ROW('Sanitation Data'!H49))="","",OFFSET('Sanitation Data'!$H$31,0,10*ROW('Sanitation Data'!H49)))</f>
        <v/>
      </c>
      <c r="DI55" s="290" t="str">
        <f ca="true">+IF(OFFSET('Sanitation Data'!$H$32,0,10*ROW('Sanitation Data'!H49))="","",OFFSET('Sanitation Data'!$H$32,0,10*ROW('Sanitation Data'!H49)))</f>
        <v/>
      </c>
      <c r="DJ55" s="290" t="str">
        <f ca="true">+IF(OFFSET('Sanitation Data'!$I$28,0,10*ROW('Sanitation Data'!I49))="","",OFFSET('Sanitation Data'!$I$28,0,10*ROW('Sanitation Data'!I49)))</f>
        <v/>
      </c>
      <c r="DK55" s="290" t="str">
        <f ca="true">+IF(OFFSET('Sanitation Data'!$I$29,0,10*ROW('Sanitation Data'!I49))="","",OFFSET('Sanitation Data'!$I$29,0,10*ROW('Sanitation Data'!I49)))</f>
        <v/>
      </c>
      <c r="DL55" s="290" t="str">
        <f ca="true">+IF(OFFSET('Sanitation Data'!$I$30,0,10*ROW('Sanitation Data'!I49))="","",OFFSET('Sanitation Data'!$I$30,0,10*ROW('Sanitation Data'!I49)))</f>
        <v/>
      </c>
      <c r="DM55" s="290" t="str">
        <f ca="true">+IF(OFFSET('Sanitation Data'!$I$31,0,10*ROW('Sanitation Data'!I49))="","",OFFSET('Sanitation Data'!$I$31,0,10*ROW('Sanitation Data'!I49)))</f>
        <v/>
      </c>
      <c r="DN55" s="290" t="str">
        <f ca="true">+IF(OFFSET('Sanitation Data'!$I$32,0,10*ROW('Sanitation Data'!I49))="","",OFFSET('Sanitation Data'!$I$32,0,10*ROW('Sanitation Data'!I49)))</f>
        <v/>
      </c>
      <c r="DO55" s="290" t="str">
        <f ca="true">+IF(OFFSET('Hygiene Data'!$D$11,0,10*ROW('Hygiene Data'!D49))="","",OFFSET('Hygiene Data'!$D$11,0,10*ROW('Hygiene Data'!D49)))</f>
        <v/>
      </c>
      <c r="DP55" s="290" t="str">
        <f ca="true">+IF(OFFSET('Hygiene Data'!$D$12,0,10*ROW('Hygiene Data'!D49))="","",OFFSET('Hygiene Data'!$D$12,0,10*ROW('Hygiene Data'!D49)))</f>
        <v/>
      </c>
      <c r="DQ55" s="290" t="str">
        <f ca="true">+IF(OFFSET('Hygiene Data'!$D$13,0,10*ROW('Hygiene Data'!D49))="","",OFFSET('Hygiene Data'!$D$13,0,10*ROW('Hygiene Data'!D49)))</f>
        <v/>
      </c>
      <c r="DR55" s="290" t="str">
        <f ca="true">+IF(OFFSET('Hygiene Data'!$E$11,0,10*ROW('Hygiene Data'!E49))="","",OFFSET('Hygiene Data'!$E$11,0,10*ROW('Hygiene Data'!E49)))</f>
        <v/>
      </c>
      <c r="DS55" s="290" t="str">
        <f ca="true">+IF(OFFSET('Hygiene Data'!$E$12,0,10*ROW('Hygiene Data'!E49))="","",OFFSET('Hygiene Data'!$E$12,0,10*ROW('Hygiene Data'!E49)))</f>
        <v/>
      </c>
      <c r="DT55" s="290" t="str">
        <f ca="true">+IF(OFFSET('Hygiene Data'!$E$13,0,10*ROW('Hygiene Data'!E49))="","",OFFSET('Hygiene Data'!$E$13,0,10*ROW('Hygiene Data'!E49)))</f>
        <v/>
      </c>
      <c r="DU55" s="290" t="str">
        <f ca="true">+IF(OFFSET('Hygiene Data'!$F$11,0,10*ROW('Hygiene Data'!F49))="","",OFFSET('Hygiene Data'!$F$11,0,10*ROW('Hygiene Data'!F49)))</f>
        <v/>
      </c>
      <c r="DV55" s="290" t="str">
        <f ca="true">+IF(OFFSET('Hygiene Data'!$F$12,0,10*ROW('Hygiene Data'!F49))="","",OFFSET('Hygiene Data'!$F$12,0,10*ROW('Hygiene Data'!F49)))</f>
        <v/>
      </c>
      <c r="DW55" s="290" t="str">
        <f ca="true">+IF(OFFSET('Hygiene Data'!$F$13,0,10*ROW('Hygiene Data'!F49))="","",OFFSET('Hygiene Data'!$F$13,0,10*ROW('Hygiene Data'!F49)))</f>
        <v/>
      </c>
      <c r="DX55" s="290" t="str">
        <f ca="true">+IF(OFFSET('Hygiene Data'!$G$11,0,10*ROW('Hygiene Data'!G49))="","",OFFSET('Hygiene Data'!$G$11,0,10*ROW('Hygiene Data'!G49)))</f>
        <v/>
      </c>
      <c r="DY55" s="290" t="str">
        <f ca="true">+IF(OFFSET('Hygiene Data'!$G$12,0,10*ROW('Hygiene Data'!G49))="","",OFFSET('Hygiene Data'!$G$12,0,10*ROW('Hygiene Data'!G49)))</f>
        <v/>
      </c>
      <c r="DZ55" s="290" t="str">
        <f ca="true">+IF(OFFSET('Hygiene Data'!$G$13,0,10*ROW('Hygiene Data'!G49))="","",OFFSET('Hygiene Data'!$G$13,0,10*ROW('Hygiene Data'!G49)))</f>
        <v/>
      </c>
      <c r="EA55" s="290" t="str">
        <f ca="true">+IF(OFFSET('Hygiene Data'!$H$11,0,10*ROW('Hygiene Data'!H49))="","",OFFSET('Hygiene Data'!$H$11,0,10*ROW('Hygiene Data'!H49)))</f>
        <v/>
      </c>
      <c r="EB55" s="290" t="str">
        <f ca="true">+IF(OFFSET('Hygiene Data'!$H$12,0,10*ROW('Hygiene Data'!H49))="","",OFFSET('Hygiene Data'!$H$12,0,10*ROW('Hygiene Data'!H49)))</f>
        <v/>
      </c>
      <c r="EC55" s="290" t="str">
        <f ca="true">+IF(OFFSET('Hygiene Data'!$H$13,0,10*ROW('Hygiene Data'!H49))="","",OFFSET('Hygiene Data'!$H$13,0,10*ROW('Hygiene Data'!H49)))</f>
        <v/>
      </c>
      <c r="ED55" s="290" t="str">
        <f ca="true">+IF(OFFSET('Hygiene Data'!$I$11,0,10*ROW('Hygiene Data'!I49))="","",OFFSET('Hygiene Data'!$I$11,0,10*ROW('Hygiene Data'!I49)))</f>
        <v/>
      </c>
      <c r="EE55" s="290" t="str">
        <f ca="true">+IF(OFFSET('Hygiene Data'!$I$12,0,10*ROW('Hygiene Data'!I49))="","",OFFSET('Hygiene Data'!$I$12,0,10*ROW('Hygiene Data'!I49)))</f>
        <v/>
      </c>
      <c r="EF55" s="290"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46"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90"/>
      <c r="BS56" s="290" t="str">
        <f ca="true">+IF(OFFSET('Water Data'!$D$27,0,10*ROW('Water Data'!D50))="","",OFFSET('Water Data'!$D$27,0,10*ROW('Water Data'!D50)))</f>
        <v/>
      </c>
      <c r="BT56" s="290" t="str">
        <f ca="true">+IF(OFFSET('Water Data'!$D$28,0,10*ROW('Water Data'!D50))="","",OFFSET('Water Data'!$D$28,0,10*ROW('Water Data'!D50)))</f>
        <v/>
      </c>
      <c r="BU56" s="290" t="str">
        <f ca="true">+IF(OFFSET('Water Data'!$D$29,0,10*ROW('Water Data'!D50))="","",OFFSET('Water Data'!$D$29,0,10*ROW('Water Data'!D50)))</f>
        <v/>
      </c>
      <c r="BV56" s="290" t="str">
        <f ca="true">+IF(OFFSET('Water Data'!$E$27,0,10*ROW('Water Data'!E50))="","",OFFSET('Water Data'!$E$27,0,10*ROW('Water Data'!E50)))</f>
        <v/>
      </c>
      <c r="BW56" s="290" t="str">
        <f ca="true">+IF(OFFSET('Water Data'!$E$28,0,10*ROW('Water Data'!E50))="","",OFFSET('Water Data'!$E$28,0,10*ROW('Water Data'!E50)))</f>
        <v/>
      </c>
      <c r="BX56" s="290" t="str">
        <f ca="true">+IF(OFFSET('Water Data'!$E$29,0,10*ROW('Water Data'!E50))="","",OFFSET('Water Data'!$E$29,0,10*ROW('Water Data'!E50)))</f>
        <v/>
      </c>
      <c r="BY56" s="290" t="str">
        <f ca="true">+IF(OFFSET('Water Data'!$F$27,0,10*ROW('Water Data'!F50))="","",OFFSET('Water Data'!$F$27,0,10*ROW('Water Data'!F50)))</f>
        <v/>
      </c>
      <c r="BZ56" s="290" t="str">
        <f ca="true">+IF(OFFSET('Water Data'!$F$28,0,10*ROW('Water Data'!F50))="","",OFFSET('Water Data'!$F$28,0,10*ROW('Water Data'!F50)))</f>
        <v/>
      </c>
      <c r="CA56" s="290" t="str">
        <f ca="true">+IF(OFFSET('Water Data'!$F$29,0,10*ROW('Water Data'!F50))="","",OFFSET('Water Data'!$F$29,0,10*ROW('Water Data'!F50)))</f>
        <v/>
      </c>
      <c r="CB56" s="290" t="str">
        <f ca="true">+IF(OFFSET('Water Data'!$G$27,0,10*ROW('Water Data'!G50))="","",OFFSET('Water Data'!$G$27,0,10*ROW('Water Data'!G50)))</f>
        <v/>
      </c>
      <c r="CC56" s="290" t="str">
        <f ca="true">+IF(OFFSET('Water Data'!$G$28,0,10*ROW('Water Data'!G50))="","",OFFSET('Water Data'!$G$28,0,10*ROW('Water Data'!G50)))</f>
        <v/>
      </c>
      <c r="CD56" s="290" t="str">
        <f ca="true">+IF(OFFSET('Water Data'!$G$29,0,10*ROW('Water Data'!G50))="","",OFFSET('Water Data'!$G$29,0,10*ROW('Water Data'!G50)))</f>
        <v/>
      </c>
      <c r="CE56" s="290" t="str">
        <f ca="true">+IF(OFFSET('Water Data'!$H$27,0,10*ROW('Water Data'!H50))="","",OFFSET('Water Data'!$H$27,0,10*ROW('Water Data'!H50)))</f>
        <v/>
      </c>
      <c r="CF56" s="290" t="str">
        <f ca="true">+IF(OFFSET('Water Data'!$H$28,0,10*ROW('Water Data'!H50))="","",OFFSET('Water Data'!$H$28,0,10*ROW('Water Data'!H50)))</f>
        <v/>
      </c>
      <c r="CG56" s="290" t="str">
        <f ca="true">+IF(OFFSET('Water Data'!$H$29,0,10*ROW('Water Data'!H50))="","",OFFSET('Water Data'!$H$29,0,10*ROW('Water Data'!H50)))</f>
        <v/>
      </c>
      <c r="CH56" s="290" t="str">
        <f ca="true">+IF(OFFSET('Water Data'!$I$27,0,10*ROW('Water Data'!I50))="","",OFFSET('Water Data'!$I$27,0,10*ROW('Water Data'!I50)))</f>
        <v/>
      </c>
      <c r="CI56" s="290" t="str">
        <f ca="true">+IF(OFFSET('Water Data'!$I$28,0,10*ROW('Water Data'!I50))="","",OFFSET('Water Data'!$I$28,0,10*ROW('Water Data'!I50)))</f>
        <v/>
      </c>
      <c r="CJ56" s="290" t="str">
        <f ca="true">+IF(OFFSET('Water Data'!$I$29,0,10*ROW('Water Data'!I50))="","",OFFSET('Water Data'!$I$29,0,10*ROW('Water Data'!I50)))</f>
        <v/>
      </c>
      <c r="CK56" s="290" t="str">
        <f ca="true">+IF(OFFSET('Sanitation Data'!$D$28,0,10*ROW('Sanitation Data'!D50))="","",OFFSET('Sanitation Data'!$D$28,0,10*ROW('Sanitation Data'!D50)))</f>
        <v/>
      </c>
      <c r="CL56" s="290" t="str">
        <f ca="true">+IF(OFFSET('Sanitation Data'!$D$29,0,10*ROW('Sanitation Data'!D50))="","",OFFSET('Sanitation Data'!$D$29,0,10*ROW('Sanitation Data'!D50)))</f>
        <v/>
      </c>
      <c r="CM56" s="290" t="str">
        <f ca="true">+IF(OFFSET('Sanitation Data'!$D$30,0,10*ROW('Sanitation Data'!D50))="","",OFFSET('Sanitation Data'!$D$30,0,10*ROW('Sanitation Data'!D50)))</f>
        <v/>
      </c>
      <c r="CN56" s="290" t="str">
        <f ca="true">+IF(OFFSET('Sanitation Data'!$D$31,0,10*ROW('Sanitation Data'!D50))="","",OFFSET('Sanitation Data'!$D$31,0,10*ROW('Sanitation Data'!D50)))</f>
        <v/>
      </c>
      <c r="CO56" s="290" t="str">
        <f ca="true">+IF(OFFSET('Sanitation Data'!$D$32,0,10*ROW('Sanitation Data'!D50))="","",OFFSET('Sanitation Data'!$D$32,0,10*ROW('Sanitation Data'!D50)))</f>
        <v/>
      </c>
      <c r="CP56" s="290" t="str">
        <f ca="true">+IF(OFFSET('Sanitation Data'!$E$28,0,10*ROW('Sanitation Data'!E50))="","",OFFSET('Sanitation Data'!$E$28,0,10*ROW('Sanitation Data'!E50)))</f>
        <v/>
      </c>
      <c r="CQ56" s="290" t="str">
        <f ca="true">+IF(OFFSET('Sanitation Data'!$E$29,0,10*ROW('Sanitation Data'!E50))="","",OFFSET('Sanitation Data'!$E$29,0,10*ROW('Sanitation Data'!E50)))</f>
        <v/>
      </c>
      <c r="CR56" s="290" t="str">
        <f ca="true">+IF(OFFSET('Sanitation Data'!$E$30,0,10*ROW('Sanitation Data'!E50))="","",OFFSET('Sanitation Data'!$E$30,0,10*ROW('Sanitation Data'!E50)))</f>
        <v/>
      </c>
      <c r="CS56" s="290" t="str">
        <f ca="true">+IF(OFFSET('Sanitation Data'!$E$31,0,10*ROW('Sanitation Data'!E50))="","",OFFSET('Sanitation Data'!$E$31,0,10*ROW('Sanitation Data'!E50)))</f>
        <v/>
      </c>
      <c r="CT56" s="290" t="str">
        <f ca="true">+IF(OFFSET('Sanitation Data'!$E$32,0,10*ROW('Sanitation Data'!E50))="","",OFFSET('Sanitation Data'!$E$32,0,10*ROW('Sanitation Data'!E50)))</f>
        <v/>
      </c>
      <c r="CU56" s="290" t="str">
        <f ca="true">+IF(OFFSET('Sanitation Data'!$F$28,0,10*ROW('Sanitation Data'!F50))="","",OFFSET('Sanitation Data'!$F$28,0,10*ROW('Sanitation Data'!F50)))</f>
        <v/>
      </c>
      <c r="CV56" s="290" t="str">
        <f ca="true">+IF(OFFSET('Sanitation Data'!$F$29,0,10*ROW('Sanitation Data'!F50))="","",OFFSET('Sanitation Data'!$F$29,0,10*ROW('Sanitation Data'!F50)))</f>
        <v/>
      </c>
      <c r="CW56" s="290" t="str">
        <f ca="true">+IF(OFFSET('Sanitation Data'!$F$30,0,10*ROW('Sanitation Data'!F50))="","",OFFSET('Sanitation Data'!$F$30,0,10*ROW('Sanitation Data'!F50)))</f>
        <v/>
      </c>
      <c r="CX56" s="290" t="str">
        <f ca="true">+IF(OFFSET('Sanitation Data'!$F$31,0,10*ROW('Sanitation Data'!F50))="","",OFFSET('Sanitation Data'!$F$31,0,10*ROW('Sanitation Data'!F50)))</f>
        <v/>
      </c>
      <c r="CY56" s="290" t="str">
        <f ca="true">+IF(OFFSET('Sanitation Data'!$F$32,0,10*ROW('Sanitation Data'!F50))="","",OFFSET('Sanitation Data'!$F$32,0,10*ROW('Sanitation Data'!F50)))</f>
        <v/>
      </c>
      <c r="CZ56" s="290" t="str">
        <f ca="true">+IF(OFFSET('Sanitation Data'!$G$28,0,10*ROW('Sanitation Data'!G50))="","",OFFSET('Sanitation Data'!$G$28,0,10*ROW('Sanitation Data'!G50)))</f>
        <v/>
      </c>
      <c r="DA56" s="290" t="str">
        <f ca="true">+IF(OFFSET('Sanitation Data'!$G$29,0,10*ROW('Sanitation Data'!G50))="","",OFFSET('Sanitation Data'!$G$29,0,10*ROW('Sanitation Data'!G50)))</f>
        <v/>
      </c>
      <c r="DB56" s="290" t="str">
        <f ca="true">+IF(OFFSET('Sanitation Data'!$G$30,0,10*ROW('Sanitation Data'!G50))="","",OFFSET('Sanitation Data'!$G$30,0,10*ROW('Sanitation Data'!G50)))</f>
        <v/>
      </c>
      <c r="DC56" s="290" t="str">
        <f ca="true">+IF(OFFSET('Sanitation Data'!$G$31,0,10*ROW('Sanitation Data'!G50))="","",OFFSET('Sanitation Data'!$G$31,0,10*ROW('Sanitation Data'!G50)))</f>
        <v/>
      </c>
      <c r="DD56" s="290" t="str">
        <f ca="true">+IF(OFFSET('Sanitation Data'!$G$32,0,10*ROW('Sanitation Data'!G50))="","",OFFSET('Sanitation Data'!$G$32,0,10*ROW('Sanitation Data'!G50)))</f>
        <v/>
      </c>
      <c r="DE56" s="290" t="str">
        <f ca="true">+IF(OFFSET('Sanitation Data'!$H$28,0,10*ROW('Sanitation Data'!H50))="","",OFFSET('Sanitation Data'!$H$28,0,10*ROW('Sanitation Data'!H50)))</f>
        <v/>
      </c>
      <c r="DF56" s="290" t="str">
        <f ca="true">+IF(OFFSET('Sanitation Data'!$H$29,0,10*ROW('Sanitation Data'!H50))="","",OFFSET('Sanitation Data'!$H$29,0,10*ROW('Sanitation Data'!H50)))</f>
        <v/>
      </c>
      <c r="DG56" s="290" t="str">
        <f ca="true">+IF(OFFSET('Sanitation Data'!$H$30,0,10*ROW('Sanitation Data'!H50))="","",OFFSET('Sanitation Data'!$H$30,0,10*ROW('Sanitation Data'!H50)))</f>
        <v/>
      </c>
      <c r="DH56" s="290" t="str">
        <f ca="true">+IF(OFFSET('Sanitation Data'!$H$31,0,10*ROW('Sanitation Data'!H50))="","",OFFSET('Sanitation Data'!$H$31,0,10*ROW('Sanitation Data'!H50)))</f>
        <v/>
      </c>
      <c r="DI56" s="290" t="str">
        <f ca="true">+IF(OFFSET('Sanitation Data'!$H$32,0,10*ROW('Sanitation Data'!H50))="","",OFFSET('Sanitation Data'!$H$32,0,10*ROW('Sanitation Data'!H50)))</f>
        <v/>
      </c>
      <c r="DJ56" s="290" t="str">
        <f ca="true">+IF(OFFSET('Sanitation Data'!$I$28,0,10*ROW('Sanitation Data'!I50))="","",OFFSET('Sanitation Data'!$I$28,0,10*ROW('Sanitation Data'!I50)))</f>
        <v/>
      </c>
      <c r="DK56" s="290" t="str">
        <f ca="true">+IF(OFFSET('Sanitation Data'!$I$29,0,10*ROW('Sanitation Data'!I50))="","",OFFSET('Sanitation Data'!$I$29,0,10*ROW('Sanitation Data'!I50)))</f>
        <v/>
      </c>
      <c r="DL56" s="290" t="str">
        <f ca="true">+IF(OFFSET('Sanitation Data'!$I$30,0,10*ROW('Sanitation Data'!I50))="","",OFFSET('Sanitation Data'!$I$30,0,10*ROW('Sanitation Data'!I50)))</f>
        <v/>
      </c>
      <c r="DM56" s="290" t="str">
        <f ca="true">+IF(OFFSET('Sanitation Data'!$I$31,0,10*ROW('Sanitation Data'!I50))="","",OFFSET('Sanitation Data'!$I$31,0,10*ROW('Sanitation Data'!I50)))</f>
        <v/>
      </c>
      <c r="DN56" s="290" t="str">
        <f ca="true">+IF(OFFSET('Sanitation Data'!$I$32,0,10*ROW('Sanitation Data'!I50))="","",OFFSET('Sanitation Data'!$I$32,0,10*ROW('Sanitation Data'!I50)))</f>
        <v/>
      </c>
      <c r="DO56" s="290" t="str">
        <f ca="true">+IF(OFFSET('Hygiene Data'!$D$11,0,10*ROW('Hygiene Data'!D50))="","",OFFSET('Hygiene Data'!$D$11,0,10*ROW('Hygiene Data'!D50)))</f>
        <v/>
      </c>
      <c r="DP56" s="290" t="str">
        <f ca="true">+IF(OFFSET('Hygiene Data'!$D$12,0,10*ROW('Hygiene Data'!D50))="","",OFFSET('Hygiene Data'!$D$12,0,10*ROW('Hygiene Data'!D50)))</f>
        <v/>
      </c>
      <c r="DQ56" s="290" t="str">
        <f ca="true">+IF(OFFSET('Hygiene Data'!$D$13,0,10*ROW('Hygiene Data'!D50))="","",OFFSET('Hygiene Data'!$D$13,0,10*ROW('Hygiene Data'!D50)))</f>
        <v/>
      </c>
      <c r="DR56" s="290" t="str">
        <f ca="true">+IF(OFFSET('Hygiene Data'!$E$11,0,10*ROW('Hygiene Data'!E50))="","",OFFSET('Hygiene Data'!$E$11,0,10*ROW('Hygiene Data'!E50)))</f>
        <v/>
      </c>
      <c r="DS56" s="290" t="str">
        <f ca="true">+IF(OFFSET('Hygiene Data'!$E$12,0,10*ROW('Hygiene Data'!E50))="","",OFFSET('Hygiene Data'!$E$12,0,10*ROW('Hygiene Data'!E50)))</f>
        <v/>
      </c>
      <c r="DT56" s="290" t="str">
        <f ca="true">+IF(OFFSET('Hygiene Data'!$E$13,0,10*ROW('Hygiene Data'!E50))="","",OFFSET('Hygiene Data'!$E$13,0,10*ROW('Hygiene Data'!E50)))</f>
        <v/>
      </c>
      <c r="DU56" s="290" t="str">
        <f ca="true">+IF(OFFSET('Hygiene Data'!$F$11,0,10*ROW('Hygiene Data'!F50))="","",OFFSET('Hygiene Data'!$F$11,0,10*ROW('Hygiene Data'!F50)))</f>
        <v/>
      </c>
      <c r="DV56" s="290" t="str">
        <f ca="true">+IF(OFFSET('Hygiene Data'!$F$12,0,10*ROW('Hygiene Data'!F50))="","",OFFSET('Hygiene Data'!$F$12,0,10*ROW('Hygiene Data'!F50)))</f>
        <v/>
      </c>
      <c r="DW56" s="290" t="str">
        <f ca="true">+IF(OFFSET('Hygiene Data'!$F$13,0,10*ROW('Hygiene Data'!F50))="","",OFFSET('Hygiene Data'!$F$13,0,10*ROW('Hygiene Data'!F50)))</f>
        <v/>
      </c>
      <c r="DX56" s="290" t="str">
        <f ca="true">+IF(OFFSET('Hygiene Data'!$G$11,0,10*ROW('Hygiene Data'!G50))="","",OFFSET('Hygiene Data'!$G$11,0,10*ROW('Hygiene Data'!G50)))</f>
        <v/>
      </c>
      <c r="DY56" s="290" t="str">
        <f ca="true">+IF(OFFSET('Hygiene Data'!$G$12,0,10*ROW('Hygiene Data'!G50))="","",OFFSET('Hygiene Data'!$G$12,0,10*ROW('Hygiene Data'!G50)))</f>
        <v/>
      </c>
      <c r="DZ56" s="290" t="str">
        <f ca="true">+IF(OFFSET('Hygiene Data'!$G$13,0,10*ROW('Hygiene Data'!G50))="","",OFFSET('Hygiene Data'!$G$13,0,10*ROW('Hygiene Data'!G50)))</f>
        <v/>
      </c>
      <c r="EA56" s="290" t="str">
        <f ca="true">+IF(OFFSET('Hygiene Data'!$H$11,0,10*ROW('Hygiene Data'!H50))="","",OFFSET('Hygiene Data'!$H$11,0,10*ROW('Hygiene Data'!H50)))</f>
        <v/>
      </c>
      <c r="EB56" s="290" t="str">
        <f ca="true">+IF(OFFSET('Hygiene Data'!$H$12,0,10*ROW('Hygiene Data'!H50))="","",OFFSET('Hygiene Data'!$H$12,0,10*ROW('Hygiene Data'!H50)))</f>
        <v/>
      </c>
      <c r="EC56" s="290" t="str">
        <f ca="true">+IF(OFFSET('Hygiene Data'!$H$13,0,10*ROW('Hygiene Data'!H50))="","",OFFSET('Hygiene Data'!$H$13,0,10*ROW('Hygiene Data'!H50)))</f>
        <v/>
      </c>
      <c r="ED56" s="290" t="str">
        <f ca="true">+IF(OFFSET('Hygiene Data'!$I$11,0,10*ROW('Hygiene Data'!I50))="","",OFFSET('Hygiene Data'!$I$11,0,10*ROW('Hygiene Data'!I50)))</f>
        <v/>
      </c>
      <c r="EE56" s="290" t="str">
        <f ca="true">+IF(OFFSET('Hygiene Data'!$I$12,0,10*ROW('Hygiene Data'!I50))="","",OFFSET('Hygiene Data'!$I$12,0,10*ROW('Hygiene Data'!I50)))</f>
        <v/>
      </c>
      <c r="EF56" s="290"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46"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90"/>
      <c r="BS57" s="290" t="str">
        <f ca="true">+IF(OFFSET('Water Data'!$D$27,0,10*ROW('Water Data'!D51))="","",OFFSET('Water Data'!$D$27,0,10*ROW('Water Data'!D51)))</f>
        <v/>
      </c>
      <c r="BT57" s="290" t="str">
        <f ca="true">+IF(OFFSET('Water Data'!$D$28,0,10*ROW('Water Data'!D51))="","",OFFSET('Water Data'!$D$28,0,10*ROW('Water Data'!D51)))</f>
        <v/>
      </c>
      <c r="BU57" s="290" t="str">
        <f ca="true">+IF(OFFSET('Water Data'!$D$29,0,10*ROW('Water Data'!D51))="","",OFFSET('Water Data'!$D$29,0,10*ROW('Water Data'!D51)))</f>
        <v/>
      </c>
      <c r="BV57" s="290" t="str">
        <f ca="true">+IF(OFFSET('Water Data'!$E$27,0,10*ROW('Water Data'!E51))="","",OFFSET('Water Data'!$E$27,0,10*ROW('Water Data'!E51)))</f>
        <v/>
      </c>
      <c r="BW57" s="290" t="str">
        <f ca="true">+IF(OFFSET('Water Data'!$E$28,0,10*ROW('Water Data'!E51))="","",OFFSET('Water Data'!$E$28,0,10*ROW('Water Data'!E51)))</f>
        <v/>
      </c>
      <c r="BX57" s="290" t="str">
        <f ca="true">+IF(OFFSET('Water Data'!$E$29,0,10*ROW('Water Data'!E51))="","",OFFSET('Water Data'!$E$29,0,10*ROW('Water Data'!E51)))</f>
        <v/>
      </c>
      <c r="BY57" s="290" t="str">
        <f ca="true">+IF(OFFSET('Water Data'!$F$27,0,10*ROW('Water Data'!F51))="","",OFFSET('Water Data'!$F$27,0,10*ROW('Water Data'!F51)))</f>
        <v/>
      </c>
      <c r="BZ57" s="290" t="str">
        <f ca="true">+IF(OFFSET('Water Data'!$F$28,0,10*ROW('Water Data'!F51))="","",OFFSET('Water Data'!$F$28,0,10*ROW('Water Data'!F51)))</f>
        <v/>
      </c>
      <c r="CA57" s="290" t="str">
        <f ca="true">+IF(OFFSET('Water Data'!$F$29,0,10*ROW('Water Data'!F51))="","",OFFSET('Water Data'!$F$29,0,10*ROW('Water Data'!F51)))</f>
        <v/>
      </c>
      <c r="CB57" s="290" t="str">
        <f ca="true">+IF(OFFSET('Water Data'!$G$27,0,10*ROW('Water Data'!G51))="","",OFFSET('Water Data'!$G$27,0,10*ROW('Water Data'!G51)))</f>
        <v/>
      </c>
      <c r="CC57" s="290" t="str">
        <f ca="true">+IF(OFFSET('Water Data'!$G$28,0,10*ROW('Water Data'!G51))="","",OFFSET('Water Data'!$G$28,0,10*ROW('Water Data'!G51)))</f>
        <v/>
      </c>
      <c r="CD57" s="290" t="str">
        <f ca="true">+IF(OFFSET('Water Data'!$G$29,0,10*ROW('Water Data'!G51))="","",OFFSET('Water Data'!$G$29,0,10*ROW('Water Data'!G51)))</f>
        <v/>
      </c>
      <c r="CE57" s="290" t="str">
        <f ca="true">+IF(OFFSET('Water Data'!$H$27,0,10*ROW('Water Data'!H51))="","",OFFSET('Water Data'!$H$27,0,10*ROW('Water Data'!H51)))</f>
        <v/>
      </c>
      <c r="CF57" s="290" t="str">
        <f ca="true">+IF(OFFSET('Water Data'!$H$28,0,10*ROW('Water Data'!H51))="","",OFFSET('Water Data'!$H$28,0,10*ROW('Water Data'!H51)))</f>
        <v/>
      </c>
      <c r="CG57" s="290" t="str">
        <f ca="true">+IF(OFFSET('Water Data'!$H$29,0,10*ROW('Water Data'!H51))="","",OFFSET('Water Data'!$H$29,0,10*ROW('Water Data'!H51)))</f>
        <v/>
      </c>
      <c r="CH57" s="290" t="str">
        <f ca="true">+IF(OFFSET('Water Data'!$I$27,0,10*ROW('Water Data'!I51))="","",OFFSET('Water Data'!$I$27,0,10*ROW('Water Data'!I51)))</f>
        <v/>
      </c>
      <c r="CI57" s="290" t="str">
        <f ca="true">+IF(OFFSET('Water Data'!$I$28,0,10*ROW('Water Data'!I51))="","",OFFSET('Water Data'!$I$28,0,10*ROW('Water Data'!I51)))</f>
        <v/>
      </c>
      <c r="CJ57" s="290" t="str">
        <f ca="true">+IF(OFFSET('Water Data'!$I$29,0,10*ROW('Water Data'!I51))="","",OFFSET('Water Data'!$I$29,0,10*ROW('Water Data'!I51)))</f>
        <v/>
      </c>
      <c r="CK57" s="290" t="str">
        <f ca="true">+IF(OFFSET('Sanitation Data'!$D$28,0,10*ROW('Sanitation Data'!D51))="","",OFFSET('Sanitation Data'!$D$28,0,10*ROW('Sanitation Data'!D51)))</f>
        <v/>
      </c>
      <c r="CL57" s="290" t="str">
        <f ca="true">+IF(OFFSET('Sanitation Data'!$D$29,0,10*ROW('Sanitation Data'!D51))="","",OFFSET('Sanitation Data'!$D$29,0,10*ROW('Sanitation Data'!D51)))</f>
        <v/>
      </c>
      <c r="CM57" s="290" t="str">
        <f ca="true">+IF(OFFSET('Sanitation Data'!$D$30,0,10*ROW('Sanitation Data'!D51))="","",OFFSET('Sanitation Data'!$D$30,0,10*ROW('Sanitation Data'!D51)))</f>
        <v/>
      </c>
      <c r="CN57" s="290" t="str">
        <f ca="true">+IF(OFFSET('Sanitation Data'!$D$31,0,10*ROW('Sanitation Data'!D51))="","",OFFSET('Sanitation Data'!$D$31,0,10*ROW('Sanitation Data'!D51)))</f>
        <v/>
      </c>
      <c r="CO57" s="290" t="str">
        <f ca="true">+IF(OFFSET('Sanitation Data'!$D$32,0,10*ROW('Sanitation Data'!D51))="","",OFFSET('Sanitation Data'!$D$32,0,10*ROW('Sanitation Data'!D51)))</f>
        <v/>
      </c>
      <c r="CP57" s="290" t="str">
        <f ca="true">+IF(OFFSET('Sanitation Data'!$E$28,0,10*ROW('Sanitation Data'!E51))="","",OFFSET('Sanitation Data'!$E$28,0,10*ROW('Sanitation Data'!E51)))</f>
        <v/>
      </c>
      <c r="CQ57" s="290" t="str">
        <f ca="true">+IF(OFFSET('Sanitation Data'!$E$29,0,10*ROW('Sanitation Data'!E51))="","",OFFSET('Sanitation Data'!$E$29,0,10*ROW('Sanitation Data'!E51)))</f>
        <v/>
      </c>
      <c r="CR57" s="290" t="str">
        <f ca="true">+IF(OFFSET('Sanitation Data'!$E$30,0,10*ROW('Sanitation Data'!E51))="","",OFFSET('Sanitation Data'!$E$30,0,10*ROW('Sanitation Data'!E51)))</f>
        <v/>
      </c>
      <c r="CS57" s="290" t="str">
        <f ca="true">+IF(OFFSET('Sanitation Data'!$E$31,0,10*ROW('Sanitation Data'!E51))="","",OFFSET('Sanitation Data'!$E$31,0,10*ROW('Sanitation Data'!E51)))</f>
        <v/>
      </c>
      <c r="CT57" s="290" t="str">
        <f ca="true">+IF(OFFSET('Sanitation Data'!$E$32,0,10*ROW('Sanitation Data'!E51))="","",OFFSET('Sanitation Data'!$E$32,0,10*ROW('Sanitation Data'!E51)))</f>
        <v/>
      </c>
      <c r="CU57" s="290" t="str">
        <f ca="true">+IF(OFFSET('Sanitation Data'!$F$28,0,10*ROW('Sanitation Data'!F51))="","",OFFSET('Sanitation Data'!$F$28,0,10*ROW('Sanitation Data'!F51)))</f>
        <v/>
      </c>
      <c r="CV57" s="290" t="str">
        <f ca="true">+IF(OFFSET('Sanitation Data'!$F$29,0,10*ROW('Sanitation Data'!F51))="","",OFFSET('Sanitation Data'!$F$29,0,10*ROW('Sanitation Data'!F51)))</f>
        <v/>
      </c>
      <c r="CW57" s="290" t="str">
        <f ca="true">+IF(OFFSET('Sanitation Data'!$F$30,0,10*ROW('Sanitation Data'!F51))="","",OFFSET('Sanitation Data'!$F$30,0,10*ROW('Sanitation Data'!F51)))</f>
        <v/>
      </c>
      <c r="CX57" s="290" t="str">
        <f ca="true">+IF(OFFSET('Sanitation Data'!$F$31,0,10*ROW('Sanitation Data'!F51))="","",OFFSET('Sanitation Data'!$F$31,0,10*ROW('Sanitation Data'!F51)))</f>
        <v/>
      </c>
      <c r="CY57" s="290" t="str">
        <f ca="true">+IF(OFFSET('Sanitation Data'!$F$32,0,10*ROW('Sanitation Data'!F51))="","",OFFSET('Sanitation Data'!$F$32,0,10*ROW('Sanitation Data'!F51)))</f>
        <v/>
      </c>
      <c r="CZ57" s="290" t="str">
        <f ca="true">+IF(OFFSET('Sanitation Data'!$G$28,0,10*ROW('Sanitation Data'!G51))="","",OFFSET('Sanitation Data'!$G$28,0,10*ROW('Sanitation Data'!G51)))</f>
        <v/>
      </c>
      <c r="DA57" s="290" t="str">
        <f ca="true">+IF(OFFSET('Sanitation Data'!$G$29,0,10*ROW('Sanitation Data'!G51))="","",OFFSET('Sanitation Data'!$G$29,0,10*ROW('Sanitation Data'!G51)))</f>
        <v/>
      </c>
      <c r="DB57" s="290" t="str">
        <f ca="true">+IF(OFFSET('Sanitation Data'!$G$30,0,10*ROW('Sanitation Data'!G51))="","",OFFSET('Sanitation Data'!$G$30,0,10*ROW('Sanitation Data'!G51)))</f>
        <v/>
      </c>
      <c r="DC57" s="290" t="str">
        <f ca="true">+IF(OFFSET('Sanitation Data'!$G$31,0,10*ROW('Sanitation Data'!G51))="","",OFFSET('Sanitation Data'!$G$31,0,10*ROW('Sanitation Data'!G51)))</f>
        <v/>
      </c>
      <c r="DD57" s="290" t="str">
        <f ca="true">+IF(OFFSET('Sanitation Data'!$G$32,0,10*ROW('Sanitation Data'!G51))="","",OFFSET('Sanitation Data'!$G$32,0,10*ROW('Sanitation Data'!G51)))</f>
        <v/>
      </c>
      <c r="DE57" s="290" t="str">
        <f ca="true">+IF(OFFSET('Sanitation Data'!$H$28,0,10*ROW('Sanitation Data'!H51))="","",OFFSET('Sanitation Data'!$H$28,0,10*ROW('Sanitation Data'!H51)))</f>
        <v/>
      </c>
      <c r="DF57" s="290" t="str">
        <f ca="true">+IF(OFFSET('Sanitation Data'!$H$29,0,10*ROW('Sanitation Data'!H51))="","",OFFSET('Sanitation Data'!$H$29,0,10*ROW('Sanitation Data'!H51)))</f>
        <v/>
      </c>
      <c r="DG57" s="290" t="str">
        <f ca="true">+IF(OFFSET('Sanitation Data'!$H$30,0,10*ROW('Sanitation Data'!H51))="","",OFFSET('Sanitation Data'!$H$30,0,10*ROW('Sanitation Data'!H51)))</f>
        <v/>
      </c>
      <c r="DH57" s="290" t="str">
        <f ca="true">+IF(OFFSET('Sanitation Data'!$H$31,0,10*ROW('Sanitation Data'!H51))="","",OFFSET('Sanitation Data'!$H$31,0,10*ROW('Sanitation Data'!H51)))</f>
        <v/>
      </c>
      <c r="DI57" s="290" t="str">
        <f ca="true">+IF(OFFSET('Sanitation Data'!$H$32,0,10*ROW('Sanitation Data'!H51))="","",OFFSET('Sanitation Data'!$H$32,0,10*ROW('Sanitation Data'!H51)))</f>
        <v/>
      </c>
      <c r="DJ57" s="290" t="str">
        <f ca="true">+IF(OFFSET('Sanitation Data'!$I$28,0,10*ROW('Sanitation Data'!I51))="","",OFFSET('Sanitation Data'!$I$28,0,10*ROW('Sanitation Data'!I51)))</f>
        <v/>
      </c>
      <c r="DK57" s="290" t="str">
        <f ca="true">+IF(OFFSET('Sanitation Data'!$I$29,0,10*ROW('Sanitation Data'!I51))="","",OFFSET('Sanitation Data'!$I$29,0,10*ROW('Sanitation Data'!I51)))</f>
        <v/>
      </c>
      <c r="DL57" s="290" t="str">
        <f ca="true">+IF(OFFSET('Sanitation Data'!$I$30,0,10*ROW('Sanitation Data'!I51))="","",OFFSET('Sanitation Data'!$I$30,0,10*ROW('Sanitation Data'!I51)))</f>
        <v/>
      </c>
      <c r="DM57" s="290" t="str">
        <f ca="true">+IF(OFFSET('Sanitation Data'!$I$31,0,10*ROW('Sanitation Data'!I51))="","",OFFSET('Sanitation Data'!$I$31,0,10*ROW('Sanitation Data'!I51)))</f>
        <v/>
      </c>
      <c r="DN57" s="290" t="str">
        <f ca="true">+IF(OFFSET('Sanitation Data'!$I$32,0,10*ROW('Sanitation Data'!I51))="","",OFFSET('Sanitation Data'!$I$32,0,10*ROW('Sanitation Data'!I51)))</f>
        <v/>
      </c>
      <c r="DO57" s="290" t="str">
        <f ca="true">+IF(OFFSET('Hygiene Data'!$D$11,0,10*ROW('Hygiene Data'!D51))="","",OFFSET('Hygiene Data'!$D$11,0,10*ROW('Hygiene Data'!D51)))</f>
        <v/>
      </c>
      <c r="DP57" s="290" t="str">
        <f ca="true">+IF(OFFSET('Hygiene Data'!$D$12,0,10*ROW('Hygiene Data'!D51))="","",OFFSET('Hygiene Data'!$D$12,0,10*ROW('Hygiene Data'!D51)))</f>
        <v/>
      </c>
      <c r="DQ57" s="290" t="str">
        <f ca="true">+IF(OFFSET('Hygiene Data'!$D$13,0,10*ROW('Hygiene Data'!D51))="","",OFFSET('Hygiene Data'!$D$13,0,10*ROW('Hygiene Data'!D51)))</f>
        <v/>
      </c>
      <c r="DR57" s="290" t="str">
        <f ca="true">+IF(OFFSET('Hygiene Data'!$E$11,0,10*ROW('Hygiene Data'!E51))="","",OFFSET('Hygiene Data'!$E$11,0,10*ROW('Hygiene Data'!E51)))</f>
        <v/>
      </c>
      <c r="DS57" s="290" t="str">
        <f ca="true">+IF(OFFSET('Hygiene Data'!$E$12,0,10*ROW('Hygiene Data'!E51))="","",OFFSET('Hygiene Data'!$E$12,0,10*ROW('Hygiene Data'!E51)))</f>
        <v/>
      </c>
      <c r="DT57" s="290" t="str">
        <f ca="true">+IF(OFFSET('Hygiene Data'!$E$13,0,10*ROW('Hygiene Data'!E51))="","",OFFSET('Hygiene Data'!$E$13,0,10*ROW('Hygiene Data'!E51)))</f>
        <v/>
      </c>
      <c r="DU57" s="290" t="str">
        <f ca="true">+IF(OFFSET('Hygiene Data'!$F$11,0,10*ROW('Hygiene Data'!F51))="","",OFFSET('Hygiene Data'!$F$11,0,10*ROW('Hygiene Data'!F51)))</f>
        <v/>
      </c>
      <c r="DV57" s="290" t="str">
        <f ca="true">+IF(OFFSET('Hygiene Data'!$F$12,0,10*ROW('Hygiene Data'!F51))="","",OFFSET('Hygiene Data'!$F$12,0,10*ROW('Hygiene Data'!F51)))</f>
        <v/>
      </c>
      <c r="DW57" s="290" t="str">
        <f ca="true">+IF(OFFSET('Hygiene Data'!$F$13,0,10*ROW('Hygiene Data'!F51))="","",OFFSET('Hygiene Data'!$F$13,0,10*ROW('Hygiene Data'!F51)))</f>
        <v/>
      </c>
      <c r="DX57" s="290" t="str">
        <f ca="true">+IF(OFFSET('Hygiene Data'!$G$11,0,10*ROW('Hygiene Data'!G51))="","",OFFSET('Hygiene Data'!$G$11,0,10*ROW('Hygiene Data'!G51)))</f>
        <v/>
      </c>
      <c r="DY57" s="290" t="str">
        <f ca="true">+IF(OFFSET('Hygiene Data'!$G$12,0,10*ROW('Hygiene Data'!G51))="","",OFFSET('Hygiene Data'!$G$12,0,10*ROW('Hygiene Data'!G51)))</f>
        <v/>
      </c>
      <c r="DZ57" s="290" t="str">
        <f ca="true">+IF(OFFSET('Hygiene Data'!$G$13,0,10*ROW('Hygiene Data'!G51))="","",OFFSET('Hygiene Data'!$G$13,0,10*ROW('Hygiene Data'!G51)))</f>
        <v/>
      </c>
      <c r="EA57" s="290" t="str">
        <f ca="true">+IF(OFFSET('Hygiene Data'!$H$11,0,10*ROW('Hygiene Data'!H51))="","",OFFSET('Hygiene Data'!$H$11,0,10*ROW('Hygiene Data'!H51)))</f>
        <v/>
      </c>
      <c r="EB57" s="290" t="str">
        <f ca="true">+IF(OFFSET('Hygiene Data'!$H$12,0,10*ROW('Hygiene Data'!H51))="","",OFFSET('Hygiene Data'!$H$12,0,10*ROW('Hygiene Data'!H51)))</f>
        <v/>
      </c>
      <c r="EC57" s="290" t="str">
        <f ca="true">+IF(OFFSET('Hygiene Data'!$H$13,0,10*ROW('Hygiene Data'!H51))="","",OFFSET('Hygiene Data'!$H$13,0,10*ROW('Hygiene Data'!H51)))</f>
        <v/>
      </c>
      <c r="ED57" s="290" t="str">
        <f ca="true">+IF(OFFSET('Hygiene Data'!$I$11,0,10*ROW('Hygiene Data'!I51))="","",OFFSET('Hygiene Data'!$I$11,0,10*ROW('Hygiene Data'!I51)))</f>
        <v/>
      </c>
      <c r="EE57" s="290" t="str">
        <f ca="true">+IF(OFFSET('Hygiene Data'!$I$12,0,10*ROW('Hygiene Data'!I51))="","",OFFSET('Hygiene Data'!$I$12,0,10*ROW('Hygiene Data'!I51)))</f>
        <v/>
      </c>
      <c r="EF57" s="290"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46"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90"/>
      <c r="BS58" s="290" t="str">
        <f ca="true">+IF(OFFSET('Water Data'!$D$27,0,10*ROW('Water Data'!D52))="","",OFFSET('Water Data'!$D$27,0,10*ROW('Water Data'!D52)))</f>
        <v/>
      </c>
      <c r="BT58" s="290" t="str">
        <f ca="true">+IF(OFFSET('Water Data'!$D$28,0,10*ROW('Water Data'!D52))="","",OFFSET('Water Data'!$D$28,0,10*ROW('Water Data'!D52)))</f>
        <v/>
      </c>
      <c r="BU58" s="290" t="str">
        <f ca="true">+IF(OFFSET('Water Data'!$D$29,0,10*ROW('Water Data'!D52))="","",OFFSET('Water Data'!$D$29,0,10*ROW('Water Data'!D52)))</f>
        <v/>
      </c>
      <c r="BV58" s="290" t="str">
        <f ca="true">+IF(OFFSET('Water Data'!$E$27,0,10*ROW('Water Data'!E52))="","",OFFSET('Water Data'!$E$27,0,10*ROW('Water Data'!E52)))</f>
        <v/>
      </c>
      <c r="BW58" s="290" t="str">
        <f ca="true">+IF(OFFSET('Water Data'!$E$28,0,10*ROW('Water Data'!E52))="","",OFFSET('Water Data'!$E$28,0,10*ROW('Water Data'!E52)))</f>
        <v/>
      </c>
      <c r="BX58" s="290" t="str">
        <f ca="true">+IF(OFFSET('Water Data'!$E$29,0,10*ROW('Water Data'!E52))="","",OFFSET('Water Data'!$E$29,0,10*ROW('Water Data'!E52)))</f>
        <v/>
      </c>
      <c r="BY58" s="290" t="str">
        <f ca="true">+IF(OFFSET('Water Data'!$F$27,0,10*ROW('Water Data'!F52))="","",OFFSET('Water Data'!$F$27,0,10*ROW('Water Data'!F52)))</f>
        <v/>
      </c>
      <c r="BZ58" s="290" t="str">
        <f ca="true">+IF(OFFSET('Water Data'!$F$28,0,10*ROW('Water Data'!F52))="","",OFFSET('Water Data'!$F$28,0,10*ROW('Water Data'!F52)))</f>
        <v/>
      </c>
      <c r="CA58" s="290" t="str">
        <f ca="true">+IF(OFFSET('Water Data'!$F$29,0,10*ROW('Water Data'!F52))="","",OFFSET('Water Data'!$F$29,0,10*ROW('Water Data'!F52)))</f>
        <v/>
      </c>
      <c r="CB58" s="290" t="str">
        <f ca="true">+IF(OFFSET('Water Data'!$G$27,0,10*ROW('Water Data'!G52))="","",OFFSET('Water Data'!$G$27,0,10*ROW('Water Data'!G52)))</f>
        <v/>
      </c>
      <c r="CC58" s="290" t="str">
        <f ca="true">+IF(OFFSET('Water Data'!$G$28,0,10*ROW('Water Data'!G52))="","",OFFSET('Water Data'!$G$28,0,10*ROW('Water Data'!G52)))</f>
        <v/>
      </c>
      <c r="CD58" s="290" t="str">
        <f ca="true">+IF(OFFSET('Water Data'!$G$29,0,10*ROW('Water Data'!G52))="","",OFFSET('Water Data'!$G$29,0,10*ROW('Water Data'!G52)))</f>
        <v/>
      </c>
      <c r="CE58" s="290" t="str">
        <f ca="true">+IF(OFFSET('Water Data'!$H$27,0,10*ROW('Water Data'!H52))="","",OFFSET('Water Data'!$H$27,0,10*ROW('Water Data'!H52)))</f>
        <v/>
      </c>
      <c r="CF58" s="290" t="str">
        <f ca="true">+IF(OFFSET('Water Data'!$H$28,0,10*ROW('Water Data'!H52))="","",OFFSET('Water Data'!$H$28,0,10*ROW('Water Data'!H52)))</f>
        <v/>
      </c>
      <c r="CG58" s="290" t="str">
        <f ca="true">+IF(OFFSET('Water Data'!$H$29,0,10*ROW('Water Data'!H52))="","",OFFSET('Water Data'!$H$29,0,10*ROW('Water Data'!H52)))</f>
        <v/>
      </c>
      <c r="CH58" s="290" t="str">
        <f ca="true">+IF(OFFSET('Water Data'!$I$27,0,10*ROW('Water Data'!I52))="","",OFFSET('Water Data'!$I$27,0,10*ROW('Water Data'!I52)))</f>
        <v/>
      </c>
      <c r="CI58" s="290" t="str">
        <f ca="true">+IF(OFFSET('Water Data'!$I$28,0,10*ROW('Water Data'!I52))="","",OFFSET('Water Data'!$I$28,0,10*ROW('Water Data'!I52)))</f>
        <v/>
      </c>
      <c r="CJ58" s="290" t="str">
        <f ca="true">+IF(OFFSET('Water Data'!$I$29,0,10*ROW('Water Data'!I52))="","",OFFSET('Water Data'!$I$29,0,10*ROW('Water Data'!I52)))</f>
        <v/>
      </c>
      <c r="CK58" s="290" t="str">
        <f ca="true">+IF(OFFSET('Sanitation Data'!$D$28,0,10*ROW('Sanitation Data'!D52))="","",OFFSET('Sanitation Data'!$D$28,0,10*ROW('Sanitation Data'!D52)))</f>
        <v/>
      </c>
      <c r="CL58" s="290" t="str">
        <f ca="true">+IF(OFFSET('Sanitation Data'!$D$29,0,10*ROW('Sanitation Data'!D52))="","",OFFSET('Sanitation Data'!$D$29,0,10*ROW('Sanitation Data'!D52)))</f>
        <v/>
      </c>
      <c r="CM58" s="290" t="str">
        <f ca="true">+IF(OFFSET('Sanitation Data'!$D$30,0,10*ROW('Sanitation Data'!D52))="","",OFFSET('Sanitation Data'!$D$30,0,10*ROW('Sanitation Data'!D52)))</f>
        <v/>
      </c>
      <c r="CN58" s="290" t="str">
        <f ca="true">+IF(OFFSET('Sanitation Data'!$D$31,0,10*ROW('Sanitation Data'!D52))="","",OFFSET('Sanitation Data'!$D$31,0,10*ROW('Sanitation Data'!D52)))</f>
        <v/>
      </c>
      <c r="CO58" s="290" t="str">
        <f ca="true">+IF(OFFSET('Sanitation Data'!$D$32,0,10*ROW('Sanitation Data'!D52))="","",OFFSET('Sanitation Data'!$D$32,0,10*ROW('Sanitation Data'!D52)))</f>
        <v/>
      </c>
      <c r="CP58" s="290" t="str">
        <f ca="true">+IF(OFFSET('Sanitation Data'!$E$28,0,10*ROW('Sanitation Data'!E52))="","",OFFSET('Sanitation Data'!$E$28,0,10*ROW('Sanitation Data'!E52)))</f>
        <v/>
      </c>
      <c r="CQ58" s="290" t="str">
        <f ca="true">+IF(OFFSET('Sanitation Data'!$E$29,0,10*ROW('Sanitation Data'!E52))="","",OFFSET('Sanitation Data'!$E$29,0,10*ROW('Sanitation Data'!E52)))</f>
        <v/>
      </c>
      <c r="CR58" s="290" t="str">
        <f ca="true">+IF(OFFSET('Sanitation Data'!$E$30,0,10*ROW('Sanitation Data'!E52))="","",OFFSET('Sanitation Data'!$E$30,0,10*ROW('Sanitation Data'!E52)))</f>
        <v/>
      </c>
      <c r="CS58" s="290" t="str">
        <f ca="true">+IF(OFFSET('Sanitation Data'!$E$31,0,10*ROW('Sanitation Data'!E52))="","",OFFSET('Sanitation Data'!$E$31,0,10*ROW('Sanitation Data'!E52)))</f>
        <v/>
      </c>
      <c r="CT58" s="290" t="str">
        <f ca="true">+IF(OFFSET('Sanitation Data'!$E$32,0,10*ROW('Sanitation Data'!E52))="","",OFFSET('Sanitation Data'!$E$32,0,10*ROW('Sanitation Data'!E52)))</f>
        <v/>
      </c>
      <c r="CU58" s="290" t="str">
        <f ca="true">+IF(OFFSET('Sanitation Data'!$F$28,0,10*ROW('Sanitation Data'!F52))="","",OFFSET('Sanitation Data'!$F$28,0,10*ROW('Sanitation Data'!F52)))</f>
        <v/>
      </c>
      <c r="CV58" s="290" t="str">
        <f ca="true">+IF(OFFSET('Sanitation Data'!$F$29,0,10*ROW('Sanitation Data'!F52))="","",OFFSET('Sanitation Data'!$F$29,0,10*ROW('Sanitation Data'!F52)))</f>
        <v/>
      </c>
      <c r="CW58" s="290" t="str">
        <f ca="true">+IF(OFFSET('Sanitation Data'!$F$30,0,10*ROW('Sanitation Data'!F52))="","",OFFSET('Sanitation Data'!$F$30,0,10*ROW('Sanitation Data'!F52)))</f>
        <v/>
      </c>
      <c r="CX58" s="290" t="str">
        <f ca="true">+IF(OFFSET('Sanitation Data'!$F$31,0,10*ROW('Sanitation Data'!F52))="","",OFFSET('Sanitation Data'!$F$31,0,10*ROW('Sanitation Data'!F52)))</f>
        <v/>
      </c>
      <c r="CY58" s="290" t="str">
        <f ca="true">+IF(OFFSET('Sanitation Data'!$F$32,0,10*ROW('Sanitation Data'!F52))="","",OFFSET('Sanitation Data'!$F$32,0,10*ROW('Sanitation Data'!F52)))</f>
        <v/>
      </c>
      <c r="CZ58" s="290" t="str">
        <f ca="true">+IF(OFFSET('Sanitation Data'!$G$28,0,10*ROW('Sanitation Data'!G52))="","",OFFSET('Sanitation Data'!$G$28,0,10*ROW('Sanitation Data'!G52)))</f>
        <v/>
      </c>
      <c r="DA58" s="290" t="str">
        <f ca="true">+IF(OFFSET('Sanitation Data'!$G$29,0,10*ROW('Sanitation Data'!G52))="","",OFFSET('Sanitation Data'!$G$29,0,10*ROW('Sanitation Data'!G52)))</f>
        <v/>
      </c>
      <c r="DB58" s="290" t="str">
        <f ca="true">+IF(OFFSET('Sanitation Data'!$G$30,0,10*ROW('Sanitation Data'!G52))="","",OFFSET('Sanitation Data'!$G$30,0,10*ROW('Sanitation Data'!G52)))</f>
        <v/>
      </c>
      <c r="DC58" s="290" t="str">
        <f ca="true">+IF(OFFSET('Sanitation Data'!$G$31,0,10*ROW('Sanitation Data'!G52))="","",OFFSET('Sanitation Data'!$G$31,0,10*ROW('Sanitation Data'!G52)))</f>
        <v/>
      </c>
      <c r="DD58" s="290" t="str">
        <f ca="true">+IF(OFFSET('Sanitation Data'!$G$32,0,10*ROW('Sanitation Data'!G52))="","",OFFSET('Sanitation Data'!$G$32,0,10*ROW('Sanitation Data'!G52)))</f>
        <v/>
      </c>
      <c r="DE58" s="290" t="str">
        <f ca="true">+IF(OFFSET('Sanitation Data'!$H$28,0,10*ROW('Sanitation Data'!H52))="","",OFFSET('Sanitation Data'!$H$28,0,10*ROW('Sanitation Data'!H52)))</f>
        <v/>
      </c>
      <c r="DF58" s="290" t="str">
        <f ca="true">+IF(OFFSET('Sanitation Data'!$H$29,0,10*ROW('Sanitation Data'!H52))="","",OFFSET('Sanitation Data'!$H$29,0,10*ROW('Sanitation Data'!H52)))</f>
        <v/>
      </c>
      <c r="DG58" s="290" t="str">
        <f ca="true">+IF(OFFSET('Sanitation Data'!$H$30,0,10*ROW('Sanitation Data'!H52))="","",OFFSET('Sanitation Data'!$H$30,0,10*ROW('Sanitation Data'!H52)))</f>
        <v/>
      </c>
      <c r="DH58" s="290" t="str">
        <f ca="true">+IF(OFFSET('Sanitation Data'!$H$31,0,10*ROW('Sanitation Data'!H52))="","",OFFSET('Sanitation Data'!$H$31,0,10*ROW('Sanitation Data'!H52)))</f>
        <v/>
      </c>
      <c r="DI58" s="290" t="str">
        <f ca="true">+IF(OFFSET('Sanitation Data'!$H$32,0,10*ROW('Sanitation Data'!H52))="","",OFFSET('Sanitation Data'!$H$32,0,10*ROW('Sanitation Data'!H52)))</f>
        <v/>
      </c>
      <c r="DJ58" s="290" t="str">
        <f ca="true">+IF(OFFSET('Sanitation Data'!$I$28,0,10*ROW('Sanitation Data'!I52))="","",OFFSET('Sanitation Data'!$I$28,0,10*ROW('Sanitation Data'!I52)))</f>
        <v/>
      </c>
      <c r="DK58" s="290" t="str">
        <f ca="true">+IF(OFFSET('Sanitation Data'!$I$29,0,10*ROW('Sanitation Data'!I52))="","",OFFSET('Sanitation Data'!$I$29,0,10*ROW('Sanitation Data'!I52)))</f>
        <v/>
      </c>
      <c r="DL58" s="290" t="str">
        <f ca="true">+IF(OFFSET('Sanitation Data'!$I$30,0,10*ROW('Sanitation Data'!I52))="","",OFFSET('Sanitation Data'!$I$30,0,10*ROW('Sanitation Data'!I52)))</f>
        <v/>
      </c>
      <c r="DM58" s="290" t="str">
        <f ca="true">+IF(OFFSET('Sanitation Data'!$I$31,0,10*ROW('Sanitation Data'!I52))="","",OFFSET('Sanitation Data'!$I$31,0,10*ROW('Sanitation Data'!I52)))</f>
        <v/>
      </c>
      <c r="DN58" s="290" t="str">
        <f ca="true">+IF(OFFSET('Sanitation Data'!$I$32,0,10*ROW('Sanitation Data'!I52))="","",OFFSET('Sanitation Data'!$I$32,0,10*ROW('Sanitation Data'!I52)))</f>
        <v/>
      </c>
      <c r="DO58" s="290" t="str">
        <f ca="true">+IF(OFFSET('Hygiene Data'!$D$11,0,10*ROW('Hygiene Data'!D52))="","",OFFSET('Hygiene Data'!$D$11,0,10*ROW('Hygiene Data'!D52)))</f>
        <v/>
      </c>
      <c r="DP58" s="290" t="str">
        <f ca="true">+IF(OFFSET('Hygiene Data'!$D$12,0,10*ROW('Hygiene Data'!D52))="","",OFFSET('Hygiene Data'!$D$12,0,10*ROW('Hygiene Data'!D52)))</f>
        <v/>
      </c>
      <c r="DQ58" s="290" t="str">
        <f ca="true">+IF(OFFSET('Hygiene Data'!$D$13,0,10*ROW('Hygiene Data'!D52))="","",OFFSET('Hygiene Data'!$D$13,0,10*ROW('Hygiene Data'!D52)))</f>
        <v/>
      </c>
      <c r="DR58" s="290" t="str">
        <f ca="true">+IF(OFFSET('Hygiene Data'!$E$11,0,10*ROW('Hygiene Data'!E52))="","",OFFSET('Hygiene Data'!$E$11,0,10*ROW('Hygiene Data'!E52)))</f>
        <v/>
      </c>
      <c r="DS58" s="290" t="str">
        <f ca="true">+IF(OFFSET('Hygiene Data'!$E$12,0,10*ROW('Hygiene Data'!E52))="","",OFFSET('Hygiene Data'!$E$12,0,10*ROW('Hygiene Data'!E52)))</f>
        <v/>
      </c>
      <c r="DT58" s="290" t="str">
        <f ca="true">+IF(OFFSET('Hygiene Data'!$E$13,0,10*ROW('Hygiene Data'!E52))="","",OFFSET('Hygiene Data'!$E$13,0,10*ROW('Hygiene Data'!E52)))</f>
        <v/>
      </c>
      <c r="DU58" s="290" t="str">
        <f ca="true">+IF(OFFSET('Hygiene Data'!$F$11,0,10*ROW('Hygiene Data'!F52))="","",OFFSET('Hygiene Data'!$F$11,0,10*ROW('Hygiene Data'!F52)))</f>
        <v/>
      </c>
      <c r="DV58" s="290" t="str">
        <f ca="true">+IF(OFFSET('Hygiene Data'!$F$12,0,10*ROW('Hygiene Data'!F52))="","",OFFSET('Hygiene Data'!$F$12,0,10*ROW('Hygiene Data'!F52)))</f>
        <v/>
      </c>
      <c r="DW58" s="290" t="str">
        <f ca="true">+IF(OFFSET('Hygiene Data'!$F$13,0,10*ROW('Hygiene Data'!F52))="","",OFFSET('Hygiene Data'!$F$13,0,10*ROW('Hygiene Data'!F52)))</f>
        <v/>
      </c>
      <c r="DX58" s="290" t="str">
        <f ca="true">+IF(OFFSET('Hygiene Data'!$G$11,0,10*ROW('Hygiene Data'!G52))="","",OFFSET('Hygiene Data'!$G$11,0,10*ROW('Hygiene Data'!G52)))</f>
        <v/>
      </c>
      <c r="DY58" s="290" t="str">
        <f ca="true">+IF(OFFSET('Hygiene Data'!$G$12,0,10*ROW('Hygiene Data'!G52))="","",OFFSET('Hygiene Data'!$G$12,0,10*ROW('Hygiene Data'!G52)))</f>
        <v/>
      </c>
      <c r="DZ58" s="290" t="str">
        <f ca="true">+IF(OFFSET('Hygiene Data'!$G$13,0,10*ROW('Hygiene Data'!G52))="","",OFFSET('Hygiene Data'!$G$13,0,10*ROW('Hygiene Data'!G52)))</f>
        <v/>
      </c>
      <c r="EA58" s="290" t="str">
        <f ca="true">+IF(OFFSET('Hygiene Data'!$H$11,0,10*ROW('Hygiene Data'!H52))="","",OFFSET('Hygiene Data'!$H$11,0,10*ROW('Hygiene Data'!H52)))</f>
        <v/>
      </c>
      <c r="EB58" s="290" t="str">
        <f ca="true">+IF(OFFSET('Hygiene Data'!$H$12,0,10*ROW('Hygiene Data'!H52))="","",OFFSET('Hygiene Data'!$H$12,0,10*ROW('Hygiene Data'!H52)))</f>
        <v/>
      </c>
      <c r="EC58" s="290" t="str">
        <f ca="true">+IF(OFFSET('Hygiene Data'!$H$13,0,10*ROW('Hygiene Data'!H52))="","",OFFSET('Hygiene Data'!$H$13,0,10*ROW('Hygiene Data'!H52)))</f>
        <v/>
      </c>
      <c r="ED58" s="290" t="str">
        <f ca="true">+IF(OFFSET('Hygiene Data'!$I$11,0,10*ROW('Hygiene Data'!I52))="","",OFFSET('Hygiene Data'!$I$11,0,10*ROW('Hygiene Data'!I52)))</f>
        <v/>
      </c>
      <c r="EE58" s="290" t="str">
        <f ca="true">+IF(OFFSET('Hygiene Data'!$I$12,0,10*ROW('Hygiene Data'!I52))="","",OFFSET('Hygiene Data'!$I$12,0,10*ROW('Hygiene Data'!I52)))</f>
        <v/>
      </c>
      <c r="EF58" s="290"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46"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90"/>
      <c r="BS59" s="290" t="str">
        <f ca="true">+IF(OFFSET('Water Data'!$D$27,0,10*ROW('Water Data'!D53))="","",OFFSET('Water Data'!$D$27,0,10*ROW('Water Data'!D53)))</f>
        <v/>
      </c>
      <c r="BT59" s="290" t="str">
        <f ca="true">+IF(OFFSET('Water Data'!$D$28,0,10*ROW('Water Data'!D53))="","",OFFSET('Water Data'!$D$28,0,10*ROW('Water Data'!D53)))</f>
        <v/>
      </c>
      <c r="BU59" s="290" t="str">
        <f ca="true">+IF(OFFSET('Water Data'!$D$29,0,10*ROW('Water Data'!D53))="","",OFFSET('Water Data'!$D$29,0,10*ROW('Water Data'!D53)))</f>
        <v/>
      </c>
      <c r="BV59" s="290" t="str">
        <f ca="true">+IF(OFFSET('Water Data'!$E$27,0,10*ROW('Water Data'!E53))="","",OFFSET('Water Data'!$E$27,0,10*ROW('Water Data'!E53)))</f>
        <v/>
      </c>
      <c r="BW59" s="290" t="str">
        <f ca="true">+IF(OFFSET('Water Data'!$E$28,0,10*ROW('Water Data'!E53))="","",OFFSET('Water Data'!$E$28,0,10*ROW('Water Data'!E53)))</f>
        <v/>
      </c>
      <c r="BX59" s="290" t="str">
        <f ca="true">+IF(OFFSET('Water Data'!$E$29,0,10*ROW('Water Data'!E53))="","",OFFSET('Water Data'!$E$29,0,10*ROW('Water Data'!E53)))</f>
        <v/>
      </c>
      <c r="BY59" s="290" t="str">
        <f ca="true">+IF(OFFSET('Water Data'!$F$27,0,10*ROW('Water Data'!F53))="","",OFFSET('Water Data'!$F$27,0,10*ROW('Water Data'!F53)))</f>
        <v/>
      </c>
      <c r="BZ59" s="290" t="str">
        <f ca="true">+IF(OFFSET('Water Data'!$F$28,0,10*ROW('Water Data'!F53))="","",OFFSET('Water Data'!$F$28,0,10*ROW('Water Data'!F53)))</f>
        <v/>
      </c>
      <c r="CA59" s="290" t="str">
        <f ca="true">+IF(OFFSET('Water Data'!$F$29,0,10*ROW('Water Data'!F53))="","",OFFSET('Water Data'!$F$29,0,10*ROW('Water Data'!F53)))</f>
        <v/>
      </c>
      <c r="CB59" s="290" t="str">
        <f ca="true">+IF(OFFSET('Water Data'!$G$27,0,10*ROW('Water Data'!G53))="","",OFFSET('Water Data'!$G$27,0,10*ROW('Water Data'!G53)))</f>
        <v/>
      </c>
      <c r="CC59" s="290" t="str">
        <f ca="true">+IF(OFFSET('Water Data'!$G$28,0,10*ROW('Water Data'!G53))="","",OFFSET('Water Data'!$G$28,0,10*ROW('Water Data'!G53)))</f>
        <v/>
      </c>
      <c r="CD59" s="290" t="str">
        <f ca="true">+IF(OFFSET('Water Data'!$G$29,0,10*ROW('Water Data'!G53))="","",OFFSET('Water Data'!$G$29,0,10*ROW('Water Data'!G53)))</f>
        <v/>
      </c>
      <c r="CE59" s="290" t="str">
        <f ca="true">+IF(OFFSET('Water Data'!$H$27,0,10*ROW('Water Data'!H53))="","",OFFSET('Water Data'!$H$27,0,10*ROW('Water Data'!H53)))</f>
        <v/>
      </c>
      <c r="CF59" s="290" t="str">
        <f ca="true">+IF(OFFSET('Water Data'!$H$28,0,10*ROW('Water Data'!H53))="","",OFFSET('Water Data'!$H$28,0,10*ROW('Water Data'!H53)))</f>
        <v/>
      </c>
      <c r="CG59" s="290" t="str">
        <f ca="true">+IF(OFFSET('Water Data'!$H$29,0,10*ROW('Water Data'!H53))="","",OFFSET('Water Data'!$H$29,0,10*ROW('Water Data'!H53)))</f>
        <v/>
      </c>
      <c r="CH59" s="290" t="str">
        <f ca="true">+IF(OFFSET('Water Data'!$I$27,0,10*ROW('Water Data'!I53))="","",OFFSET('Water Data'!$I$27,0,10*ROW('Water Data'!I53)))</f>
        <v/>
      </c>
      <c r="CI59" s="290" t="str">
        <f ca="true">+IF(OFFSET('Water Data'!$I$28,0,10*ROW('Water Data'!I53))="","",OFFSET('Water Data'!$I$28,0,10*ROW('Water Data'!I53)))</f>
        <v/>
      </c>
      <c r="CJ59" s="290" t="str">
        <f ca="true">+IF(OFFSET('Water Data'!$I$29,0,10*ROW('Water Data'!I53))="","",OFFSET('Water Data'!$I$29,0,10*ROW('Water Data'!I53)))</f>
        <v/>
      </c>
      <c r="CK59" s="290" t="str">
        <f ca="true">+IF(OFFSET('Sanitation Data'!$D$28,0,10*ROW('Sanitation Data'!D53))="","",OFFSET('Sanitation Data'!$D$28,0,10*ROW('Sanitation Data'!D53)))</f>
        <v/>
      </c>
      <c r="CL59" s="290" t="str">
        <f ca="true">+IF(OFFSET('Sanitation Data'!$D$29,0,10*ROW('Sanitation Data'!D53))="","",OFFSET('Sanitation Data'!$D$29,0,10*ROW('Sanitation Data'!D53)))</f>
        <v/>
      </c>
      <c r="CM59" s="290" t="str">
        <f ca="true">+IF(OFFSET('Sanitation Data'!$D$30,0,10*ROW('Sanitation Data'!D53))="","",OFFSET('Sanitation Data'!$D$30,0,10*ROW('Sanitation Data'!D53)))</f>
        <v/>
      </c>
      <c r="CN59" s="290" t="str">
        <f ca="true">+IF(OFFSET('Sanitation Data'!$D$31,0,10*ROW('Sanitation Data'!D53))="","",OFFSET('Sanitation Data'!$D$31,0,10*ROW('Sanitation Data'!D53)))</f>
        <v/>
      </c>
      <c r="CO59" s="290" t="str">
        <f ca="true">+IF(OFFSET('Sanitation Data'!$D$32,0,10*ROW('Sanitation Data'!D53))="","",OFFSET('Sanitation Data'!$D$32,0,10*ROW('Sanitation Data'!D53)))</f>
        <v/>
      </c>
      <c r="CP59" s="290" t="str">
        <f ca="true">+IF(OFFSET('Sanitation Data'!$E$28,0,10*ROW('Sanitation Data'!E53))="","",OFFSET('Sanitation Data'!$E$28,0,10*ROW('Sanitation Data'!E53)))</f>
        <v/>
      </c>
      <c r="CQ59" s="290" t="str">
        <f ca="true">+IF(OFFSET('Sanitation Data'!$E$29,0,10*ROW('Sanitation Data'!E53))="","",OFFSET('Sanitation Data'!$E$29,0,10*ROW('Sanitation Data'!E53)))</f>
        <v/>
      </c>
      <c r="CR59" s="290" t="str">
        <f ca="true">+IF(OFFSET('Sanitation Data'!$E$30,0,10*ROW('Sanitation Data'!E53))="","",OFFSET('Sanitation Data'!$E$30,0,10*ROW('Sanitation Data'!E53)))</f>
        <v/>
      </c>
      <c r="CS59" s="290" t="str">
        <f ca="true">+IF(OFFSET('Sanitation Data'!$E$31,0,10*ROW('Sanitation Data'!E53))="","",OFFSET('Sanitation Data'!$E$31,0,10*ROW('Sanitation Data'!E53)))</f>
        <v/>
      </c>
      <c r="CT59" s="290" t="str">
        <f ca="true">+IF(OFFSET('Sanitation Data'!$E$32,0,10*ROW('Sanitation Data'!E53))="","",OFFSET('Sanitation Data'!$E$32,0,10*ROW('Sanitation Data'!E53)))</f>
        <v/>
      </c>
      <c r="CU59" s="290" t="str">
        <f ca="true">+IF(OFFSET('Sanitation Data'!$F$28,0,10*ROW('Sanitation Data'!F53))="","",OFFSET('Sanitation Data'!$F$28,0,10*ROW('Sanitation Data'!F53)))</f>
        <v/>
      </c>
      <c r="CV59" s="290" t="str">
        <f ca="true">+IF(OFFSET('Sanitation Data'!$F$29,0,10*ROW('Sanitation Data'!F53))="","",OFFSET('Sanitation Data'!$F$29,0,10*ROW('Sanitation Data'!F53)))</f>
        <v/>
      </c>
      <c r="CW59" s="290" t="str">
        <f ca="true">+IF(OFFSET('Sanitation Data'!$F$30,0,10*ROW('Sanitation Data'!F53))="","",OFFSET('Sanitation Data'!$F$30,0,10*ROW('Sanitation Data'!F53)))</f>
        <v/>
      </c>
      <c r="CX59" s="290" t="str">
        <f ca="true">+IF(OFFSET('Sanitation Data'!$F$31,0,10*ROW('Sanitation Data'!F53))="","",OFFSET('Sanitation Data'!$F$31,0,10*ROW('Sanitation Data'!F53)))</f>
        <v/>
      </c>
      <c r="CY59" s="290" t="str">
        <f ca="true">+IF(OFFSET('Sanitation Data'!$F$32,0,10*ROW('Sanitation Data'!F53))="","",OFFSET('Sanitation Data'!$F$32,0,10*ROW('Sanitation Data'!F53)))</f>
        <v/>
      </c>
      <c r="CZ59" s="290" t="str">
        <f ca="true">+IF(OFFSET('Sanitation Data'!$G$28,0,10*ROW('Sanitation Data'!G53))="","",OFFSET('Sanitation Data'!$G$28,0,10*ROW('Sanitation Data'!G53)))</f>
        <v/>
      </c>
      <c r="DA59" s="290" t="str">
        <f ca="true">+IF(OFFSET('Sanitation Data'!$G$29,0,10*ROW('Sanitation Data'!G53))="","",OFFSET('Sanitation Data'!$G$29,0,10*ROW('Sanitation Data'!G53)))</f>
        <v/>
      </c>
      <c r="DB59" s="290" t="str">
        <f ca="true">+IF(OFFSET('Sanitation Data'!$G$30,0,10*ROW('Sanitation Data'!G53))="","",OFFSET('Sanitation Data'!$G$30,0,10*ROW('Sanitation Data'!G53)))</f>
        <v/>
      </c>
      <c r="DC59" s="290" t="str">
        <f ca="true">+IF(OFFSET('Sanitation Data'!$G$31,0,10*ROW('Sanitation Data'!G53))="","",OFFSET('Sanitation Data'!$G$31,0,10*ROW('Sanitation Data'!G53)))</f>
        <v/>
      </c>
      <c r="DD59" s="290" t="str">
        <f ca="true">+IF(OFFSET('Sanitation Data'!$G$32,0,10*ROW('Sanitation Data'!G53))="","",OFFSET('Sanitation Data'!$G$32,0,10*ROW('Sanitation Data'!G53)))</f>
        <v/>
      </c>
      <c r="DE59" s="290" t="str">
        <f ca="true">+IF(OFFSET('Sanitation Data'!$H$28,0,10*ROW('Sanitation Data'!H53))="","",OFFSET('Sanitation Data'!$H$28,0,10*ROW('Sanitation Data'!H53)))</f>
        <v/>
      </c>
      <c r="DF59" s="290" t="str">
        <f ca="true">+IF(OFFSET('Sanitation Data'!$H$29,0,10*ROW('Sanitation Data'!H53))="","",OFFSET('Sanitation Data'!$H$29,0,10*ROW('Sanitation Data'!H53)))</f>
        <v/>
      </c>
      <c r="DG59" s="290" t="str">
        <f ca="true">+IF(OFFSET('Sanitation Data'!$H$30,0,10*ROW('Sanitation Data'!H53))="","",OFFSET('Sanitation Data'!$H$30,0,10*ROW('Sanitation Data'!H53)))</f>
        <v/>
      </c>
      <c r="DH59" s="290" t="str">
        <f ca="true">+IF(OFFSET('Sanitation Data'!$H$31,0,10*ROW('Sanitation Data'!H53))="","",OFFSET('Sanitation Data'!$H$31,0,10*ROW('Sanitation Data'!H53)))</f>
        <v/>
      </c>
      <c r="DI59" s="290" t="str">
        <f ca="true">+IF(OFFSET('Sanitation Data'!$H$32,0,10*ROW('Sanitation Data'!H53))="","",OFFSET('Sanitation Data'!$H$32,0,10*ROW('Sanitation Data'!H53)))</f>
        <v/>
      </c>
      <c r="DJ59" s="290" t="str">
        <f ca="true">+IF(OFFSET('Sanitation Data'!$I$28,0,10*ROW('Sanitation Data'!I53))="","",OFFSET('Sanitation Data'!$I$28,0,10*ROW('Sanitation Data'!I53)))</f>
        <v/>
      </c>
      <c r="DK59" s="290" t="str">
        <f ca="true">+IF(OFFSET('Sanitation Data'!$I$29,0,10*ROW('Sanitation Data'!I53))="","",OFFSET('Sanitation Data'!$I$29,0,10*ROW('Sanitation Data'!I53)))</f>
        <v/>
      </c>
      <c r="DL59" s="290" t="str">
        <f ca="true">+IF(OFFSET('Sanitation Data'!$I$30,0,10*ROW('Sanitation Data'!I53))="","",OFFSET('Sanitation Data'!$I$30,0,10*ROW('Sanitation Data'!I53)))</f>
        <v/>
      </c>
      <c r="DM59" s="290" t="str">
        <f ca="true">+IF(OFFSET('Sanitation Data'!$I$31,0,10*ROW('Sanitation Data'!I53))="","",OFFSET('Sanitation Data'!$I$31,0,10*ROW('Sanitation Data'!I53)))</f>
        <v/>
      </c>
      <c r="DN59" s="290" t="str">
        <f ca="true">+IF(OFFSET('Sanitation Data'!$I$32,0,10*ROW('Sanitation Data'!I53))="","",OFFSET('Sanitation Data'!$I$32,0,10*ROW('Sanitation Data'!I53)))</f>
        <v/>
      </c>
      <c r="DO59" s="290" t="str">
        <f ca="true">+IF(OFFSET('Hygiene Data'!$D$11,0,10*ROW('Hygiene Data'!D53))="","",OFFSET('Hygiene Data'!$D$11,0,10*ROW('Hygiene Data'!D53)))</f>
        <v/>
      </c>
      <c r="DP59" s="290" t="str">
        <f ca="true">+IF(OFFSET('Hygiene Data'!$D$12,0,10*ROW('Hygiene Data'!D53))="","",OFFSET('Hygiene Data'!$D$12,0,10*ROW('Hygiene Data'!D53)))</f>
        <v/>
      </c>
      <c r="DQ59" s="290" t="str">
        <f ca="true">+IF(OFFSET('Hygiene Data'!$D$13,0,10*ROW('Hygiene Data'!D53))="","",OFFSET('Hygiene Data'!$D$13,0,10*ROW('Hygiene Data'!D53)))</f>
        <v/>
      </c>
      <c r="DR59" s="290" t="str">
        <f ca="true">+IF(OFFSET('Hygiene Data'!$E$11,0,10*ROW('Hygiene Data'!E53))="","",OFFSET('Hygiene Data'!$E$11,0,10*ROW('Hygiene Data'!E53)))</f>
        <v/>
      </c>
      <c r="DS59" s="290" t="str">
        <f ca="true">+IF(OFFSET('Hygiene Data'!$E$12,0,10*ROW('Hygiene Data'!E53))="","",OFFSET('Hygiene Data'!$E$12,0,10*ROW('Hygiene Data'!E53)))</f>
        <v/>
      </c>
      <c r="DT59" s="290" t="str">
        <f ca="true">+IF(OFFSET('Hygiene Data'!$E$13,0,10*ROW('Hygiene Data'!E53))="","",OFFSET('Hygiene Data'!$E$13,0,10*ROW('Hygiene Data'!E53)))</f>
        <v/>
      </c>
      <c r="DU59" s="290" t="str">
        <f ca="true">+IF(OFFSET('Hygiene Data'!$F$11,0,10*ROW('Hygiene Data'!F53))="","",OFFSET('Hygiene Data'!$F$11,0,10*ROW('Hygiene Data'!F53)))</f>
        <v/>
      </c>
      <c r="DV59" s="290" t="str">
        <f ca="true">+IF(OFFSET('Hygiene Data'!$F$12,0,10*ROW('Hygiene Data'!F53))="","",OFFSET('Hygiene Data'!$F$12,0,10*ROW('Hygiene Data'!F53)))</f>
        <v/>
      </c>
      <c r="DW59" s="290" t="str">
        <f ca="true">+IF(OFFSET('Hygiene Data'!$F$13,0,10*ROW('Hygiene Data'!F53))="","",OFFSET('Hygiene Data'!$F$13,0,10*ROW('Hygiene Data'!F53)))</f>
        <v/>
      </c>
      <c r="DX59" s="290" t="str">
        <f ca="true">+IF(OFFSET('Hygiene Data'!$G$11,0,10*ROW('Hygiene Data'!G53))="","",OFFSET('Hygiene Data'!$G$11,0,10*ROW('Hygiene Data'!G53)))</f>
        <v/>
      </c>
      <c r="DY59" s="290" t="str">
        <f ca="true">+IF(OFFSET('Hygiene Data'!$G$12,0,10*ROW('Hygiene Data'!G53))="","",OFFSET('Hygiene Data'!$G$12,0,10*ROW('Hygiene Data'!G53)))</f>
        <v/>
      </c>
      <c r="DZ59" s="290" t="str">
        <f ca="true">+IF(OFFSET('Hygiene Data'!$G$13,0,10*ROW('Hygiene Data'!G53))="","",OFFSET('Hygiene Data'!$G$13,0,10*ROW('Hygiene Data'!G53)))</f>
        <v/>
      </c>
      <c r="EA59" s="290" t="str">
        <f ca="true">+IF(OFFSET('Hygiene Data'!$H$11,0,10*ROW('Hygiene Data'!H53))="","",OFFSET('Hygiene Data'!$H$11,0,10*ROW('Hygiene Data'!H53)))</f>
        <v/>
      </c>
      <c r="EB59" s="290" t="str">
        <f ca="true">+IF(OFFSET('Hygiene Data'!$H$12,0,10*ROW('Hygiene Data'!H53))="","",OFFSET('Hygiene Data'!$H$12,0,10*ROW('Hygiene Data'!H53)))</f>
        <v/>
      </c>
      <c r="EC59" s="290" t="str">
        <f ca="true">+IF(OFFSET('Hygiene Data'!$H$13,0,10*ROW('Hygiene Data'!H53))="","",OFFSET('Hygiene Data'!$H$13,0,10*ROW('Hygiene Data'!H53)))</f>
        <v/>
      </c>
      <c r="ED59" s="290" t="str">
        <f ca="true">+IF(OFFSET('Hygiene Data'!$I$11,0,10*ROW('Hygiene Data'!I53))="","",OFFSET('Hygiene Data'!$I$11,0,10*ROW('Hygiene Data'!I53)))</f>
        <v/>
      </c>
      <c r="EE59" s="290" t="str">
        <f ca="true">+IF(OFFSET('Hygiene Data'!$I$12,0,10*ROW('Hygiene Data'!I53))="","",OFFSET('Hygiene Data'!$I$12,0,10*ROW('Hygiene Data'!I53)))</f>
        <v/>
      </c>
      <c r="EF59" s="290"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46"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90"/>
      <c r="BS60" s="290" t="str">
        <f ca="true">+IF(OFFSET('Water Data'!$D$27,0,10*ROW('Water Data'!D54))="","",OFFSET('Water Data'!$D$27,0,10*ROW('Water Data'!D54)))</f>
        <v/>
      </c>
      <c r="BT60" s="290" t="str">
        <f ca="true">+IF(OFFSET('Water Data'!$D$28,0,10*ROW('Water Data'!D54))="","",OFFSET('Water Data'!$D$28,0,10*ROW('Water Data'!D54)))</f>
        <v/>
      </c>
      <c r="BU60" s="290" t="str">
        <f ca="true">+IF(OFFSET('Water Data'!$D$29,0,10*ROW('Water Data'!D54))="","",OFFSET('Water Data'!$D$29,0,10*ROW('Water Data'!D54)))</f>
        <v/>
      </c>
      <c r="BV60" s="290" t="str">
        <f ca="true">+IF(OFFSET('Water Data'!$E$27,0,10*ROW('Water Data'!E54))="","",OFFSET('Water Data'!$E$27,0,10*ROW('Water Data'!E54)))</f>
        <v/>
      </c>
      <c r="BW60" s="290" t="str">
        <f ca="true">+IF(OFFSET('Water Data'!$E$28,0,10*ROW('Water Data'!E54))="","",OFFSET('Water Data'!$E$28,0,10*ROW('Water Data'!E54)))</f>
        <v/>
      </c>
      <c r="BX60" s="290" t="str">
        <f ca="true">+IF(OFFSET('Water Data'!$E$29,0,10*ROW('Water Data'!E54))="","",OFFSET('Water Data'!$E$29,0,10*ROW('Water Data'!E54)))</f>
        <v/>
      </c>
      <c r="BY60" s="290" t="str">
        <f ca="true">+IF(OFFSET('Water Data'!$F$27,0,10*ROW('Water Data'!F54))="","",OFFSET('Water Data'!$F$27,0,10*ROW('Water Data'!F54)))</f>
        <v/>
      </c>
      <c r="BZ60" s="290" t="str">
        <f ca="true">+IF(OFFSET('Water Data'!$F$28,0,10*ROW('Water Data'!F54))="","",OFFSET('Water Data'!$F$28,0,10*ROW('Water Data'!F54)))</f>
        <v/>
      </c>
      <c r="CA60" s="290" t="str">
        <f ca="true">+IF(OFFSET('Water Data'!$F$29,0,10*ROW('Water Data'!F54))="","",OFFSET('Water Data'!$F$29,0,10*ROW('Water Data'!F54)))</f>
        <v/>
      </c>
      <c r="CB60" s="290" t="str">
        <f ca="true">+IF(OFFSET('Water Data'!$G$27,0,10*ROW('Water Data'!G54))="","",OFFSET('Water Data'!$G$27,0,10*ROW('Water Data'!G54)))</f>
        <v/>
      </c>
      <c r="CC60" s="290" t="str">
        <f ca="true">+IF(OFFSET('Water Data'!$G$28,0,10*ROW('Water Data'!G54))="","",OFFSET('Water Data'!$G$28,0,10*ROW('Water Data'!G54)))</f>
        <v/>
      </c>
      <c r="CD60" s="290" t="str">
        <f ca="true">+IF(OFFSET('Water Data'!$G$29,0,10*ROW('Water Data'!G54))="","",OFFSET('Water Data'!$G$29,0,10*ROW('Water Data'!G54)))</f>
        <v/>
      </c>
      <c r="CE60" s="290" t="str">
        <f ca="true">+IF(OFFSET('Water Data'!$H$27,0,10*ROW('Water Data'!H54))="","",OFFSET('Water Data'!$H$27,0,10*ROW('Water Data'!H54)))</f>
        <v/>
      </c>
      <c r="CF60" s="290" t="str">
        <f ca="true">+IF(OFFSET('Water Data'!$H$28,0,10*ROW('Water Data'!H54))="","",OFFSET('Water Data'!$H$28,0,10*ROW('Water Data'!H54)))</f>
        <v/>
      </c>
      <c r="CG60" s="290" t="str">
        <f ca="true">+IF(OFFSET('Water Data'!$H$29,0,10*ROW('Water Data'!H54))="","",OFFSET('Water Data'!$H$29,0,10*ROW('Water Data'!H54)))</f>
        <v/>
      </c>
      <c r="CH60" s="290" t="str">
        <f ca="true">+IF(OFFSET('Water Data'!$I$27,0,10*ROW('Water Data'!I54))="","",OFFSET('Water Data'!$I$27,0,10*ROW('Water Data'!I54)))</f>
        <v/>
      </c>
      <c r="CI60" s="290" t="str">
        <f ca="true">+IF(OFFSET('Water Data'!$I$28,0,10*ROW('Water Data'!I54))="","",OFFSET('Water Data'!$I$28,0,10*ROW('Water Data'!I54)))</f>
        <v/>
      </c>
      <c r="CJ60" s="290" t="str">
        <f ca="true">+IF(OFFSET('Water Data'!$I$29,0,10*ROW('Water Data'!I54))="","",OFFSET('Water Data'!$I$29,0,10*ROW('Water Data'!I54)))</f>
        <v/>
      </c>
      <c r="CK60" s="290" t="str">
        <f ca="true">+IF(OFFSET('Sanitation Data'!$D$28,0,10*ROW('Sanitation Data'!D54))="","",OFFSET('Sanitation Data'!$D$28,0,10*ROW('Sanitation Data'!D54)))</f>
        <v/>
      </c>
      <c r="CL60" s="290" t="str">
        <f ca="true">+IF(OFFSET('Sanitation Data'!$D$29,0,10*ROW('Sanitation Data'!D54))="","",OFFSET('Sanitation Data'!$D$29,0,10*ROW('Sanitation Data'!D54)))</f>
        <v/>
      </c>
      <c r="CM60" s="290" t="str">
        <f ca="true">+IF(OFFSET('Sanitation Data'!$D$30,0,10*ROW('Sanitation Data'!D54))="","",OFFSET('Sanitation Data'!$D$30,0,10*ROW('Sanitation Data'!D54)))</f>
        <v/>
      </c>
      <c r="CN60" s="290" t="str">
        <f ca="true">+IF(OFFSET('Sanitation Data'!$D$31,0,10*ROW('Sanitation Data'!D54))="","",OFFSET('Sanitation Data'!$D$31,0,10*ROW('Sanitation Data'!D54)))</f>
        <v/>
      </c>
      <c r="CO60" s="290" t="str">
        <f ca="true">+IF(OFFSET('Sanitation Data'!$D$32,0,10*ROW('Sanitation Data'!D54))="","",OFFSET('Sanitation Data'!$D$32,0,10*ROW('Sanitation Data'!D54)))</f>
        <v/>
      </c>
      <c r="CP60" s="290" t="str">
        <f ca="true">+IF(OFFSET('Sanitation Data'!$E$28,0,10*ROW('Sanitation Data'!E54))="","",OFFSET('Sanitation Data'!$E$28,0,10*ROW('Sanitation Data'!E54)))</f>
        <v/>
      </c>
      <c r="CQ60" s="290" t="str">
        <f ca="true">+IF(OFFSET('Sanitation Data'!$E$29,0,10*ROW('Sanitation Data'!E54))="","",OFFSET('Sanitation Data'!$E$29,0,10*ROW('Sanitation Data'!E54)))</f>
        <v/>
      </c>
      <c r="CR60" s="290" t="str">
        <f ca="true">+IF(OFFSET('Sanitation Data'!$E$30,0,10*ROW('Sanitation Data'!E54))="","",OFFSET('Sanitation Data'!$E$30,0,10*ROW('Sanitation Data'!E54)))</f>
        <v/>
      </c>
      <c r="CS60" s="290" t="str">
        <f ca="true">+IF(OFFSET('Sanitation Data'!$E$31,0,10*ROW('Sanitation Data'!E54))="","",OFFSET('Sanitation Data'!$E$31,0,10*ROW('Sanitation Data'!E54)))</f>
        <v/>
      </c>
      <c r="CT60" s="290" t="str">
        <f ca="true">+IF(OFFSET('Sanitation Data'!$E$32,0,10*ROW('Sanitation Data'!E54))="","",OFFSET('Sanitation Data'!$E$32,0,10*ROW('Sanitation Data'!E54)))</f>
        <v/>
      </c>
      <c r="CU60" s="290" t="str">
        <f ca="true">+IF(OFFSET('Sanitation Data'!$F$28,0,10*ROW('Sanitation Data'!F54))="","",OFFSET('Sanitation Data'!$F$28,0,10*ROW('Sanitation Data'!F54)))</f>
        <v/>
      </c>
      <c r="CV60" s="290" t="str">
        <f ca="true">+IF(OFFSET('Sanitation Data'!$F$29,0,10*ROW('Sanitation Data'!F54))="","",OFFSET('Sanitation Data'!$F$29,0,10*ROW('Sanitation Data'!F54)))</f>
        <v/>
      </c>
      <c r="CW60" s="290" t="str">
        <f ca="true">+IF(OFFSET('Sanitation Data'!$F$30,0,10*ROW('Sanitation Data'!F54))="","",OFFSET('Sanitation Data'!$F$30,0,10*ROW('Sanitation Data'!F54)))</f>
        <v/>
      </c>
      <c r="CX60" s="290" t="str">
        <f ca="true">+IF(OFFSET('Sanitation Data'!$F$31,0,10*ROW('Sanitation Data'!F54))="","",OFFSET('Sanitation Data'!$F$31,0,10*ROW('Sanitation Data'!F54)))</f>
        <v/>
      </c>
      <c r="CY60" s="290" t="str">
        <f ca="true">+IF(OFFSET('Sanitation Data'!$F$32,0,10*ROW('Sanitation Data'!F54))="","",OFFSET('Sanitation Data'!$F$32,0,10*ROW('Sanitation Data'!F54)))</f>
        <v/>
      </c>
      <c r="CZ60" s="290" t="str">
        <f ca="true">+IF(OFFSET('Sanitation Data'!$G$28,0,10*ROW('Sanitation Data'!G54))="","",OFFSET('Sanitation Data'!$G$28,0,10*ROW('Sanitation Data'!G54)))</f>
        <v/>
      </c>
      <c r="DA60" s="290" t="str">
        <f ca="true">+IF(OFFSET('Sanitation Data'!$G$29,0,10*ROW('Sanitation Data'!G54))="","",OFFSET('Sanitation Data'!$G$29,0,10*ROW('Sanitation Data'!G54)))</f>
        <v/>
      </c>
      <c r="DB60" s="290" t="str">
        <f ca="true">+IF(OFFSET('Sanitation Data'!$G$30,0,10*ROW('Sanitation Data'!G54))="","",OFFSET('Sanitation Data'!$G$30,0,10*ROW('Sanitation Data'!G54)))</f>
        <v/>
      </c>
      <c r="DC60" s="290" t="str">
        <f ca="true">+IF(OFFSET('Sanitation Data'!$G$31,0,10*ROW('Sanitation Data'!G54))="","",OFFSET('Sanitation Data'!$G$31,0,10*ROW('Sanitation Data'!G54)))</f>
        <v/>
      </c>
      <c r="DD60" s="290" t="str">
        <f ca="true">+IF(OFFSET('Sanitation Data'!$G$32,0,10*ROW('Sanitation Data'!G54))="","",OFFSET('Sanitation Data'!$G$32,0,10*ROW('Sanitation Data'!G54)))</f>
        <v/>
      </c>
      <c r="DE60" s="290" t="str">
        <f ca="true">+IF(OFFSET('Sanitation Data'!$H$28,0,10*ROW('Sanitation Data'!H54))="","",OFFSET('Sanitation Data'!$H$28,0,10*ROW('Sanitation Data'!H54)))</f>
        <v/>
      </c>
      <c r="DF60" s="290" t="str">
        <f ca="true">+IF(OFFSET('Sanitation Data'!$H$29,0,10*ROW('Sanitation Data'!H54))="","",OFFSET('Sanitation Data'!$H$29,0,10*ROW('Sanitation Data'!H54)))</f>
        <v/>
      </c>
      <c r="DG60" s="290" t="str">
        <f ca="true">+IF(OFFSET('Sanitation Data'!$H$30,0,10*ROW('Sanitation Data'!H54))="","",OFFSET('Sanitation Data'!$H$30,0,10*ROW('Sanitation Data'!H54)))</f>
        <v/>
      </c>
      <c r="DH60" s="290" t="str">
        <f ca="true">+IF(OFFSET('Sanitation Data'!$H$31,0,10*ROW('Sanitation Data'!H54))="","",OFFSET('Sanitation Data'!$H$31,0,10*ROW('Sanitation Data'!H54)))</f>
        <v/>
      </c>
      <c r="DI60" s="290" t="str">
        <f ca="true">+IF(OFFSET('Sanitation Data'!$H$32,0,10*ROW('Sanitation Data'!H54))="","",OFFSET('Sanitation Data'!$H$32,0,10*ROW('Sanitation Data'!H54)))</f>
        <v/>
      </c>
      <c r="DJ60" s="290" t="str">
        <f ca="true">+IF(OFFSET('Sanitation Data'!$I$28,0,10*ROW('Sanitation Data'!I54))="","",OFFSET('Sanitation Data'!$I$28,0,10*ROW('Sanitation Data'!I54)))</f>
        <v/>
      </c>
      <c r="DK60" s="290" t="str">
        <f ca="true">+IF(OFFSET('Sanitation Data'!$I$29,0,10*ROW('Sanitation Data'!I54))="","",OFFSET('Sanitation Data'!$I$29,0,10*ROW('Sanitation Data'!I54)))</f>
        <v/>
      </c>
      <c r="DL60" s="290" t="str">
        <f ca="true">+IF(OFFSET('Sanitation Data'!$I$30,0,10*ROW('Sanitation Data'!I54))="","",OFFSET('Sanitation Data'!$I$30,0,10*ROW('Sanitation Data'!I54)))</f>
        <v/>
      </c>
      <c r="DM60" s="290" t="str">
        <f ca="true">+IF(OFFSET('Sanitation Data'!$I$31,0,10*ROW('Sanitation Data'!I54))="","",OFFSET('Sanitation Data'!$I$31,0,10*ROW('Sanitation Data'!I54)))</f>
        <v/>
      </c>
      <c r="DN60" s="290" t="str">
        <f ca="true">+IF(OFFSET('Sanitation Data'!$I$32,0,10*ROW('Sanitation Data'!I54))="","",OFFSET('Sanitation Data'!$I$32,0,10*ROW('Sanitation Data'!I54)))</f>
        <v/>
      </c>
      <c r="DO60" s="290" t="str">
        <f ca="true">+IF(OFFSET('Hygiene Data'!$D$11,0,10*ROW('Hygiene Data'!D54))="","",OFFSET('Hygiene Data'!$D$11,0,10*ROW('Hygiene Data'!D54)))</f>
        <v/>
      </c>
      <c r="DP60" s="290" t="str">
        <f ca="true">+IF(OFFSET('Hygiene Data'!$D$12,0,10*ROW('Hygiene Data'!D54))="","",OFFSET('Hygiene Data'!$D$12,0,10*ROW('Hygiene Data'!D54)))</f>
        <v/>
      </c>
      <c r="DQ60" s="290" t="str">
        <f ca="true">+IF(OFFSET('Hygiene Data'!$D$13,0,10*ROW('Hygiene Data'!D54))="","",OFFSET('Hygiene Data'!$D$13,0,10*ROW('Hygiene Data'!D54)))</f>
        <v/>
      </c>
      <c r="DR60" s="290" t="str">
        <f ca="true">+IF(OFFSET('Hygiene Data'!$E$11,0,10*ROW('Hygiene Data'!E54))="","",OFFSET('Hygiene Data'!$E$11,0,10*ROW('Hygiene Data'!E54)))</f>
        <v/>
      </c>
      <c r="DS60" s="290" t="str">
        <f ca="true">+IF(OFFSET('Hygiene Data'!$E$12,0,10*ROW('Hygiene Data'!E54))="","",OFFSET('Hygiene Data'!$E$12,0,10*ROW('Hygiene Data'!E54)))</f>
        <v/>
      </c>
      <c r="DT60" s="290" t="str">
        <f ca="true">+IF(OFFSET('Hygiene Data'!$E$13,0,10*ROW('Hygiene Data'!E54))="","",OFFSET('Hygiene Data'!$E$13,0,10*ROW('Hygiene Data'!E54)))</f>
        <v/>
      </c>
      <c r="DU60" s="290" t="str">
        <f ca="true">+IF(OFFSET('Hygiene Data'!$F$11,0,10*ROW('Hygiene Data'!F54))="","",OFFSET('Hygiene Data'!$F$11,0,10*ROW('Hygiene Data'!F54)))</f>
        <v/>
      </c>
      <c r="DV60" s="290" t="str">
        <f ca="true">+IF(OFFSET('Hygiene Data'!$F$12,0,10*ROW('Hygiene Data'!F54))="","",OFFSET('Hygiene Data'!$F$12,0,10*ROW('Hygiene Data'!F54)))</f>
        <v/>
      </c>
      <c r="DW60" s="290" t="str">
        <f ca="true">+IF(OFFSET('Hygiene Data'!$F$13,0,10*ROW('Hygiene Data'!F54))="","",OFFSET('Hygiene Data'!$F$13,0,10*ROW('Hygiene Data'!F54)))</f>
        <v/>
      </c>
      <c r="DX60" s="290" t="str">
        <f ca="true">+IF(OFFSET('Hygiene Data'!$G$11,0,10*ROW('Hygiene Data'!G54))="","",OFFSET('Hygiene Data'!$G$11,0,10*ROW('Hygiene Data'!G54)))</f>
        <v/>
      </c>
      <c r="DY60" s="290" t="str">
        <f ca="true">+IF(OFFSET('Hygiene Data'!$G$12,0,10*ROW('Hygiene Data'!G54))="","",OFFSET('Hygiene Data'!$G$12,0,10*ROW('Hygiene Data'!G54)))</f>
        <v/>
      </c>
      <c r="DZ60" s="290" t="str">
        <f ca="true">+IF(OFFSET('Hygiene Data'!$G$13,0,10*ROW('Hygiene Data'!G54))="","",OFFSET('Hygiene Data'!$G$13,0,10*ROW('Hygiene Data'!G54)))</f>
        <v/>
      </c>
      <c r="EA60" s="290" t="str">
        <f ca="true">+IF(OFFSET('Hygiene Data'!$H$11,0,10*ROW('Hygiene Data'!H54))="","",OFFSET('Hygiene Data'!$H$11,0,10*ROW('Hygiene Data'!H54)))</f>
        <v/>
      </c>
      <c r="EB60" s="290" t="str">
        <f ca="true">+IF(OFFSET('Hygiene Data'!$H$12,0,10*ROW('Hygiene Data'!H54))="","",OFFSET('Hygiene Data'!$H$12,0,10*ROW('Hygiene Data'!H54)))</f>
        <v/>
      </c>
      <c r="EC60" s="290" t="str">
        <f ca="true">+IF(OFFSET('Hygiene Data'!$H$13,0,10*ROW('Hygiene Data'!H54))="","",OFFSET('Hygiene Data'!$H$13,0,10*ROW('Hygiene Data'!H54)))</f>
        <v/>
      </c>
      <c r="ED60" s="290" t="str">
        <f ca="true">+IF(OFFSET('Hygiene Data'!$I$11,0,10*ROW('Hygiene Data'!I54))="","",OFFSET('Hygiene Data'!$I$11,0,10*ROW('Hygiene Data'!I54)))</f>
        <v/>
      </c>
      <c r="EE60" s="290" t="str">
        <f ca="true">+IF(OFFSET('Hygiene Data'!$I$12,0,10*ROW('Hygiene Data'!I54))="","",OFFSET('Hygiene Data'!$I$12,0,10*ROW('Hygiene Data'!I54)))</f>
        <v/>
      </c>
      <c r="EF60" s="290"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46"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90"/>
      <c r="BS61" s="290" t="str">
        <f ca="true">+IF(OFFSET('Water Data'!$D$27,0,10*ROW('Water Data'!D55))="","",OFFSET('Water Data'!$D$27,0,10*ROW('Water Data'!D55)))</f>
        <v/>
      </c>
      <c r="BT61" s="290" t="str">
        <f ca="true">+IF(OFFSET('Water Data'!$D$28,0,10*ROW('Water Data'!D55))="","",OFFSET('Water Data'!$D$28,0,10*ROW('Water Data'!D55)))</f>
        <v/>
      </c>
      <c r="BU61" s="290" t="str">
        <f ca="true">+IF(OFFSET('Water Data'!$D$29,0,10*ROW('Water Data'!D55))="","",OFFSET('Water Data'!$D$29,0,10*ROW('Water Data'!D55)))</f>
        <v/>
      </c>
      <c r="BV61" s="290" t="str">
        <f ca="true">+IF(OFFSET('Water Data'!$E$27,0,10*ROW('Water Data'!E55))="","",OFFSET('Water Data'!$E$27,0,10*ROW('Water Data'!E55)))</f>
        <v/>
      </c>
      <c r="BW61" s="290" t="str">
        <f ca="true">+IF(OFFSET('Water Data'!$E$28,0,10*ROW('Water Data'!E55))="","",OFFSET('Water Data'!$E$28,0,10*ROW('Water Data'!E55)))</f>
        <v/>
      </c>
      <c r="BX61" s="290" t="str">
        <f ca="true">+IF(OFFSET('Water Data'!$E$29,0,10*ROW('Water Data'!E55))="","",OFFSET('Water Data'!$E$29,0,10*ROW('Water Data'!E55)))</f>
        <v/>
      </c>
      <c r="BY61" s="290" t="str">
        <f ca="true">+IF(OFFSET('Water Data'!$F$27,0,10*ROW('Water Data'!F55))="","",OFFSET('Water Data'!$F$27,0,10*ROW('Water Data'!F55)))</f>
        <v/>
      </c>
      <c r="BZ61" s="290" t="str">
        <f ca="true">+IF(OFFSET('Water Data'!$F$28,0,10*ROW('Water Data'!F55))="","",OFFSET('Water Data'!$F$28,0,10*ROW('Water Data'!F55)))</f>
        <v/>
      </c>
      <c r="CA61" s="290" t="str">
        <f ca="true">+IF(OFFSET('Water Data'!$F$29,0,10*ROW('Water Data'!F55))="","",OFFSET('Water Data'!$F$29,0,10*ROW('Water Data'!F55)))</f>
        <v/>
      </c>
      <c r="CB61" s="290" t="str">
        <f ca="true">+IF(OFFSET('Water Data'!$G$27,0,10*ROW('Water Data'!G55))="","",OFFSET('Water Data'!$G$27,0,10*ROW('Water Data'!G55)))</f>
        <v/>
      </c>
      <c r="CC61" s="290" t="str">
        <f ca="true">+IF(OFFSET('Water Data'!$G$28,0,10*ROW('Water Data'!G55))="","",OFFSET('Water Data'!$G$28,0,10*ROW('Water Data'!G55)))</f>
        <v/>
      </c>
      <c r="CD61" s="290" t="str">
        <f ca="true">+IF(OFFSET('Water Data'!$G$29,0,10*ROW('Water Data'!G55))="","",OFFSET('Water Data'!$G$29,0,10*ROW('Water Data'!G55)))</f>
        <v/>
      </c>
      <c r="CE61" s="290" t="str">
        <f ca="true">+IF(OFFSET('Water Data'!$H$27,0,10*ROW('Water Data'!H55))="","",OFFSET('Water Data'!$H$27,0,10*ROW('Water Data'!H55)))</f>
        <v/>
      </c>
      <c r="CF61" s="290" t="str">
        <f ca="true">+IF(OFFSET('Water Data'!$H$28,0,10*ROW('Water Data'!H55))="","",OFFSET('Water Data'!$H$28,0,10*ROW('Water Data'!H55)))</f>
        <v/>
      </c>
      <c r="CG61" s="290" t="str">
        <f ca="true">+IF(OFFSET('Water Data'!$H$29,0,10*ROW('Water Data'!H55))="","",OFFSET('Water Data'!$H$29,0,10*ROW('Water Data'!H55)))</f>
        <v/>
      </c>
      <c r="CH61" s="290" t="str">
        <f ca="true">+IF(OFFSET('Water Data'!$I$27,0,10*ROW('Water Data'!I55))="","",OFFSET('Water Data'!$I$27,0,10*ROW('Water Data'!I55)))</f>
        <v/>
      </c>
      <c r="CI61" s="290" t="str">
        <f ca="true">+IF(OFFSET('Water Data'!$I$28,0,10*ROW('Water Data'!I55))="","",OFFSET('Water Data'!$I$28,0,10*ROW('Water Data'!I55)))</f>
        <v/>
      </c>
      <c r="CJ61" s="290" t="str">
        <f ca="true">+IF(OFFSET('Water Data'!$I$29,0,10*ROW('Water Data'!I55))="","",OFFSET('Water Data'!$I$29,0,10*ROW('Water Data'!I55)))</f>
        <v/>
      </c>
      <c r="CK61" s="290" t="str">
        <f ca="true">+IF(OFFSET('Sanitation Data'!$D$28,0,10*ROW('Sanitation Data'!D55))="","",OFFSET('Sanitation Data'!$D$28,0,10*ROW('Sanitation Data'!D55)))</f>
        <v/>
      </c>
      <c r="CL61" s="290" t="str">
        <f ca="true">+IF(OFFSET('Sanitation Data'!$D$29,0,10*ROW('Sanitation Data'!D55))="","",OFFSET('Sanitation Data'!$D$29,0,10*ROW('Sanitation Data'!D55)))</f>
        <v/>
      </c>
      <c r="CM61" s="290" t="str">
        <f ca="true">+IF(OFFSET('Sanitation Data'!$D$30,0,10*ROW('Sanitation Data'!D55))="","",OFFSET('Sanitation Data'!$D$30,0,10*ROW('Sanitation Data'!D55)))</f>
        <v/>
      </c>
      <c r="CN61" s="290" t="str">
        <f ca="true">+IF(OFFSET('Sanitation Data'!$D$31,0,10*ROW('Sanitation Data'!D55))="","",OFFSET('Sanitation Data'!$D$31,0,10*ROW('Sanitation Data'!D55)))</f>
        <v/>
      </c>
      <c r="CO61" s="290" t="str">
        <f ca="true">+IF(OFFSET('Sanitation Data'!$D$32,0,10*ROW('Sanitation Data'!D55))="","",OFFSET('Sanitation Data'!$D$32,0,10*ROW('Sanitation Data'!D55)))</f>
        <v/>
      </c>
      <c r="CP61" s="290" t="str">
        <f ca="true">+IF(OFFSET('Sanitation Data'!$E$28,0,10*ROW('Sanitation Data'!E55))="","",OFFSET('Sanitation Data'!$E$28,0,10*ROW('Sanitation Data'!E55)))</f>
        <v/>
      </c>
      <c r="CQ61" s="290" t="str">
        <f ca="true">+IF(OFFSET('Sanitation Data'!$E$29,0,10*ROW('Sanitation Data'!E55))="","",OFFSET('Sanitation Data'!$E$29,0,10*ROW('Sanitation Data'!E55)))</f>
        <v/>
      </c>
      <c r="CR61" s="290" t="str">
        <f ca="true">+IF(OFFSET('Sanitation Data'!$E$30,0,10*ROW('Sanitation Data'!E55))="","",OFFSET('Sanitation Data'!$E$30,0,10*ROW('Sanitation Data'!E55)))</f>
        <v/>
      </c>
      <c r="CS61" s="290" t="str">
        <f ca="true">+IF(OFFSET('Sanitation Data'!$E$31,0,10*ROW('Sanitation Data'!E55))="","",OFFSET('Sanitation Data'!$E$31,0,10*ROW('Sanitation Data'!E55)))</f>
        <v/>
      </c>
      <c r="CT61" s="290" t="str">
        <f ca="true">+IF(OFFSET('Sanitation Data'!$E$32,0,10*ROW('Sanitation Data'!E55))="","",OFFSET('Sanitation Data'!$E$32,0,10*ROW('Sanitation Data'!E55)))</f>
        <v/>
      </c>
      <c r="CU61" s="290" t="str">
        <f ca="true">+IF(OFFSET('Sanitation Data'!$F$28,0,10*ROW('Sanitation Data'!F55))="","",OFFSET('Sanitation Data'!$F$28,0,10*ROW('Sanitation Data'!F55)))</f>
        <v/>
      </c>
      <c r="CV61" s="290" t="str">
        <f ca="true">+IF(OFFSET('Sanitation Data'!$F$29,0,10*ROW('Sanitation Data'!F55))="","",OFFSET('Sanitation Data'!$F$29,0,10*ROW('Sanitation Data'!F55)))</f>
        <v/>
      </c>
      <c r="CW61" s="290" t="str">
        <f ca="true">+IF(OFFSET('Sanitation Data'!$F$30,0,10*ROW('Sanitation Data'!F55))="","",OFFSET('Sanitation Data'!$F$30,0,10*ROW('Sanitation Data'!F55)))</f>
        <v/>
      </c>
      <c r="CX61" s="290" t="str">
        <f ca="true">+IF(OFFSET('Sanitation Data'!$F$31,0,10*ROW('Sanitation Data'!F55))="","",OFFSET('Sanitation Data'!$F$31,0,10*ROW('Sanitation Data'!F55)))</f>
        <v/>
      </c>
      <c r="CY61" s="290" t="str">
        <f ca="true">+IF(OFFSET('Sanitation Data'!$F$32,0,10*ROW('Sanitation Data'!F55))="","",OFFSET('Sanitation Data'!$F$32,0,10*ROW('Sanitation Data'!F55)))</f>
        <v/>
      </c>
      <c r="CZ61" s="290" t="str">
        <f ca="true">+IF(OFFSET('Sanitation Data'!$G$28,0,10*ROW('Sanitation Data'!G55))="","",OFFSET('Sanitation Data'!$G$28,0,10*ROW('Sanitation Data'!G55)))</f>
        <v/>
      </c>
      <c r="DA61" s="290" t="str">
        <f ca="true">+IF(OFFSET('Sanitation Data'!$G$29,0,10*ROW('Sanitation Data'!G55))="","",OFFSET('Sanitation Data'!$G$29,0,10*ROW('Sanitation Data'!G55)))</f>
        <v/>
      </c>
      <c r="DB61" s="290" t="str">
        <f ca="true">+IF(OFFSET('Sanitation Data'!$G$30,0,10*ROW('Sanitation Data'!G55))="","",OFFSET('Sanitation Data'!$G$30,0,10*ROW('Sanitation Data'!G55)))</f>
        <v/>
      </c>
      <c r="DC61" s="290" t="str">
        <f ca="true">+IF(OFFSET('Sanitation Data'!$G$31,0,10*ROW('Sanitation Data'!G55))="","",OFFSET('Sanitation Data'!$G$31,0,10*ROW('Sanitation Data'!G55)))</f>
        <v/>
      </c>
      <c r="DD61" s="290" t="str">
        <f ca="true">+IF(OFFSET('Sanitation Data'!$G$32,0,10*ROW('Sanitation Data'!G55))="","",OFFSET('Sanitation Data'!$G$32,0,10*ROW('Sanitation Data'!G55)))</f>
        <v/>
      </c>
      <c r="DE61" s="290" t="str">
        <f ca="true">+IF(OFFSET('Sanitation Data'!$H$28,0,10*ROW('Sanitation Data'!H55))="","",OFFSET('Sanitation Data'!$H$28,0,10*ROW('Sanitation Data'!H55)))</f>
        <v/>
      </c>
      <c r="DF61" s="290" t="str">
        <f ca="true">+IF(OFFSET('Sanitation Data'!$H$29,0,10*ROW('Sanitation Data'!H55))="","",OFFSET('Sanitation Data'!$H$29,0,10*ROW('Sanitation Data'!H55)))</f>
        <v/>
      </c>
      <c r="DG61" s="290" t="str">
        <f ca="true">+IF(OFFSET('Sanitation Data'!$H$30,0,10*ROW('Sanitation Data'!H55))="","",OFFSET('Sanitation Data'!$H$30,0,10*ROW('Sanitation Data'!H55)))</f>
        <v/>
      </c>
      <c r="DH61" s="290" t="str">
        <f ca="true">+IF(OFFSET('Sanitation Data'!$H$31,0,10*ROW('Sanitation Data'!H55))="","",OFFSET('Sanitation Data'!$H$31,0,10*ROW('Sanitation Data'!H55)))</f>
        <v/>
      </c>
      <c r="DI61" s="290" t="str">
        <f ca="true">+IF(OFFSET('Sanitation Data'!$H$32,0,10*ROW('Sanitation Data'!H55))="","",OFFSET('Sanitation Data'!$H$32,0,10*ROW('Sanitation Data'!H55)))</f>
        <v/>
      </c>
      <c r="DJ61" s="290" t="str">
        <f ca="true">+IF(OFFSET('Sanitation Data'!$I$28,0,10*ROW('Sanitation Data'!I55))="","",OFFSET('Sanitation Data'!$I$28,0,10*ROW('Sanitation Data'!I55)))</f>
        <v/>
      </c>
      <c r="DK61" s="290" t="str">
        <f ca="true">+IF(OFFSET('Sanitation Data'!$I$29,0,10*ROW('Sanitation Data'!I55))="","",OFFSET('Sanitation Data'!$I$29,0,10*ROW('Sanitation Data'!I55)))</f>
        <v/>
      </c>
      <c r="DL61" s="290" t="str">
        <f ca="true">+IF(OFFSET('Sanitation Data'!$I$30,0,10*ROW('Sanitation Data'!I55))="","",OFFSET('Sanitation Data'!$I$30,0,10*ROW('Sanitation Data'!I55)))</f>
        <v/>
      </c>
      <c r="DM61" s="290" t="str">
        <f ca="true">+IF(OFFSET('Sanitation Data'!$I$31,0,10*ROW('Sanitation Data'!I55))="","",OFFSET('Sanitation Data'!$I$31,0,10*ROW('Sanitation Data'!I55)))</f>
        <v/>
      </c>
      <c r="DN61" s="290" t="str">
        <f ca="true">+IF(OFFSET('Sanitation Data'!$I$32,0,10*ROW('Sanitation Data'!I55))="","",OFFSET('Sanitation Data'!$I$32,0,10*ROW('Sanitation Data'!I55)))</f>
        <v/>
      </c>
      <c r="DO61" s="290" t="str">
        <f ca="true">+IF(OFFSET('Hygiene Data'!$D$11,0,10*ROW('Hygiene Data'!D55))="","",OFFSET('Hygiene Data'!$D$11,0,10*ROW('Hygiene Data'!D55)))</f>
        <v/>
      </c>
      <c r="DP61" s="290" t="str">
        <f ca="true">+IF(OFFSET('Hygiene Data'!$D$12,0,10*ROW('Hygiene Data'!D55))="","",OFFSET('Hygiene Data'!$D$12,0,10*ROW('Hygiene Data'!D55)))</f>
        <v/>
      </c>
      <c r="DQ61" s="290" t="str">
        <f ca="true">+IF(OFFSET('Hygiene Data'!$D$13,0,10*ROW('Hygiene Data'!D55))="","",OFFSET('Hygiene Data'!$D$13,0,10*ROW('Hygiene Data'!D55)))</f>
        <v/>
      </c>
      <c r="DR61" s="290" t="str">
        <f ca="true">+IF(OFFSET('Hygiene Data'!$E$11,0,10*ROW('Hygiene Data'!E55))="","",OFFSET('Hygiene Data'!$E$11,0,10*ROW('Hygiene Data'!E55)))</f>
        <v/>
      </c>
      <c r="DS61" s="290" t="str">
        <f ca="true">+IF(OFFSET('Hygiene Data'!$E$12,0,10*ROW('Hygiene Data'!E55))="","",OFFSET('Hygiene Data'!$E$12,0,10*ROW('Hygiene Data'!E55)))</f>
        <v/>
      </c>
      <c r="DT61" s="290" t="str">
        <f ca="true">+IF(OFFSET('Hygiene Data'!$E$13,0,10*ROW('Hygiene Data'!E55))="","",OFFSET('Hygiene Data'!$E$13,0,10*ROW('Hygiene Data'!E55)))</f>
        <v/>
      </c>
      <c r="DU61" s="290" t="str">
        <f ca="true">+IF(OFFSET('Hygiene Data'!$F$11,0,10*ROW('Hygiene Data'!F55))="","",OFFSET('Hygiene Data'!$F$11,0,10*ROW('Hygiene Data'!F55)))</f>
        <v/>
      </c>
      <c r="DV61" s="290" t="str">
        <f ca="true">+IF(OFFSET('Hygiene Data'!$F$12,0,10*ROW('Hygiene Data'!F55))="","",OFFSET('Hygiene Data'!$F$12,0,10*ROW('Hygiene Data'!F55)))</f>
        <v/>
      </c>
      <c r="DW61" s="290" t="str">
        <f ca="true">+IF(OFFSET('Hygiene Data'!$F$13,0,10*ROW('Hygiene Data'!F55))="","",OFFSET('Hygiene Data'!$F$13,0,10*ROW('Hygiene Data'!F55)))</f>
        <v/>
      </c>
      <c r="DX61" s="290" t="str">
        <f ca="true">+IF(OFFSET('Hygiene Data'!$G$11,0,10*ROW('Hygiene Data'!G55))="","",OFFSET('Hygiene Data'!$G$11,0,10*ROW('Hygiene Data'!G55)))</f>
        <v/>
      </c>
      <c r="DY61" s="290" t="str">
        <f ca="true">+IF(OFFSET('Hygiene Data'!$G$12,0,10*ROW('Hygiene Data'!G55))="","",OFFSET('Hygiene Data'!$G$12,0,10*ROW('Hygiene Data'!G55)))</f>
        <v/>
      </c>
      <c r="DZ61" s="290" t="str">
        <f ca="true">+IF(OFFSET('Hygiene Data'!$G$13,0,10*ROW('Hygiene Data'!G55))="","",OFFSET('Hygiene Data'!$G$13,0,10*ROW('Hygiene Data'!G55)))</f>
        <v/>
      </c>
      <c r="EA61" s="290" t="str">
        <f ca="true">+IF(OFFSET('Hygiene Data'!$H$11,0,10*ROW('Hygiene Data'!H55))="","",OFFSET('Hygiene Data'!$H$11,0,10*ROW('Hygiene Data'!H55)))</f>
        <v/>
      </c>
      <c r="EB61" s="290" t="str">
        <f ca="true">+IF(OFFSET('Hygiene Data'!$H$12,0,10*ROW('Hygiene Data'!H55))="","",OFFSET('Hygiene Data'!$H$12,0,10*ROW('Hygiene Data'!H55)))</f>
        <v/>
      </c>
      <c r="EC61" s="290" t="str">
        <f ca="true">+IF(OFFSET('Hygiene Data'!$H$13,0,10*ROW('Hygiene Data'!H55))="","",OFFSET('Hygiene Data'!$H$13,0,10*ROW('Hygiene Data'!H55)))</f>
        <v/>
      </c>
      <c r="ED61" s="290" t="str">
        <f ca="true">+IF(OFFSET('Hygiene Data'!$I$11,0,10*ROW('Hygiene Data'!I55))="","",OFFSET('Hygiene Data'!$I$11,0,10*ROW('Hygiene Data'!I55)))</f>
        <v/>
      </c>
      <c r="EE61" s="290" t="str">
        <f ca="true">+IF(OFFSET('Hygiene Data'!$I$12,0,10*ROW('Hygiene Data'!I55))="","",OFFSET('Hygiene Data'!$I$12,0,10*ROW('Hygiene Data'!I55)))</f>
        <v/>
      </c>
      <c r="EF61" s="290"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46"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90"/>
      <c r="BS62" s="290" t="str">
        <f ca="true">+IF(OFFSET('Water Data'!$D$27,0,10*ROW('Water Data'!D56))="","",OFFSET('Water Data'!$D$27,0,10*ROW('Water Data'!D56)))</f>
        <v/>
      </c>
      <c r="BT62" s="290" t="str">
        <f ca="true">+IF(OFFSET('Water Data'!$D$28,0,10*ROW('Water Data'!D56))="","",OFFSET('Water Data'!$D$28,0,10*ROW('Water Data'!D56)))</f>
        <v/>
      </c>
      <c r="BU62" s="290" t="str">
        <f ca="true">+IF(OFFSET('Water Data'!$D$29,0,10*ROW('Water Data'!D56))="","",OFFSET('Water Data'!$D$29,0,10*ROW('Water Data'!D56)))</f>
        <v/>
      </c>
      <c r="BV62" s="290" t="str">
        <f ca="true">+IF(OFFSET('Water Data'!$E$27,0,10*ROW('Water Data'!E56))="","",OFFSET('Water Data'!$E$27,0,10*ROW('Water Data'!E56)))</f>
        <v/>
      </c>
      <c r="BW62" s="290" t="str">
        <f ca="true">+IF(OFFSET('Water Data'!$E$28,0,10*ROW('Water Data'!E56))="","",OFFSET('Water Data'!$E$28,0,10*ROW('Water Data'!E56)))</f>
        <v/>
      </c>
      <c r="BX62" s="290" t="str">
        <f ca="true">+IF(OFFSET('Water Data'!$E$29,0,10*ROW('Water Data'!E56))="","",OFFSET('Water Data'!$E$29,0,10*ROW('Water Data'!E56)))</f>
        <v/>
      </c>
      <c r="BY62" s="290" t="str">
        <f ca="true">+IF(OFFSET('Water Data'!$F$27,0,10*ROW('Water Data'!F56))="","",OFFSET('Water Data'!$F$27,0,10*ROW('Water Data'!F56)))</f>
        <v/>
      </c>
      <c r="BZ62" s="290" t="str">
        <f ca="true">+IF(OFFSET('Water Data'!$F$28,0,10*ROW('Water Data'!F56))="","",OFFSET('Water Data'!$F$28,0,10*ROW('Water Data'!F56)))</f>
        <v/>
      </c>
      <c r="CA62" s="290" t="str">
        <f ca="true">+IF(OFFSET('Water Data'!$F$29,0,10*ROW('Water Data'!F56))="","",OFFSET('Water Data'!$F$29,0,10*ROW('Water Data'!F56)))</f>
        <v/>
      </c>
      <c r="CB62" s="290" t="str">
        <f ca="true">+IF(OFFSET('Water Data'!$G$27,0,10*ROW('Water Data'!G56))="","",OFFSET('Water Data'!$G$27,0,10*ROW('Water Data'!G56)))</f>
        <v/>
      </c>
      <c r="CC62" s="290" t="str">
        <f ca="true">+IF(OFFSET('Water Data'!$G$28,0,10*ROW('Water Data'!G56))="","",OFFSET('Water Data'!$G$28,0,10*ROW('Water Data'!G56)))</f>
        <v/>
      </c>
      <c r="CD62" s="290" t="str">
        <f ca="true">+IF(OFFSET('Water Data'!$G$29,0,10*ROW('Water Data'!G56))="","",OFFSET('Water Data'!$G$29,0,10*ROW('Water Data'!G56)))</f>
        <v/>
      </c>
      <c r="CE62" s="290" t="str">
        <f ca="true">+IF(OFFSET('Water Data'!$H$27,0,10*ROW('Water Data'!H56))="","",OFFSET('Water Data'!$H$27,0,10*ROW('Water Data'!H56)))</f>
        <v/>
      </c>
      <c r="CF62" s="290" t="str">
        <f ca="true">+IF(OFFSET('Water Data'!$H$28,0,10*ROW('Water Data'!H56))="","",OFFSET('Water Data'!$H$28,0,10*ROW('Water Data'!H56)))</f>
        <v/>
      </c>
      <c r="CG62" s="290" t="str">
        <f ca="true">+IF(OFFSET('Water Data'!$H$29,0,10*ROW('Water Data'!H56))="","",OFFSET('Water Data'!$H$29,0,10*ROW('Water Data'!H56)))</f>
        <v/>
      </c>
      <c r="CH62" s="290" t="str">
        <f ca="true">+IF(OFFSET('Water Data'!$I$27,0,10*ROW('Water Data'!I56))="","",OFFSET('Water Data'!$I$27,0,10*ROW('Water Data'!I56)))</f>
        <v/>
      </c>
      <c r="CI62" s="290" t="str">
        <f ca="true">+IF(OFFSET('Water Data'!$I$28,0,10*ROW('Water Data'!I56))="","",OFFSET('Water Data'!$I$28,0,10*ROW('Water Data'!I56)))</f>
        <v/>
      </c>
      <c r="CJ62" s="290" t="str">
        <f ca="true">+IF(OFFSET('Water Data'!$I$29,0,10*ROW('Water Data'!I56))="","",OFFSET('Water Data'!$I$29,0,10*ROW('Water Data'!I56)))</f>
        <v/>
      </c>
      <c r="CK62" s="290" t="str">
        <f ca="true">+IF(OFFSET('Sanitation Data'!$D$28,0,10*ROW('Sanitation Data'!D56))="","",OFFSET('Sanitation Data'!$D$28,0,10*ROW('Sanitation Data'!D56)))</f>
        <v/>
      </c>
      <c r="CL62" s="290" t="str">
        <f ca="true">+IF(OFFSET('Sanitation Data'!$D$29,0,10*ROW('Sanitation Data'!D56))="","",OFFSET('Sanitation Data'!$D$29,0,10*ROW('Sanitation Data'!D56)))</f>
        <v/>
      </c>
      <c r="CM62" s="290" t="str">
        <f ca="true">+IF(OFFSET('Sanitation Data'!$D$30,0,10*ROW('Sanitation Data'!D56))="","",OFFSET('Sanitation Data'!$D$30,0,10*ROW('Sanitation Data'!D56)))</f>
        <v/>
      </c>
      <c r="CN62" s="290" t="str">
        <f ca="true">+IF(OFFSET('Sanitation Data'!$D$31,0,10*ROW('Sanitation Data'!D56))="","",OFFSET('Sanitation Data'!$D$31,0,10*ROW('Sanitation Data'!D56)))</f>
        <v/>
      </c>
      <c r="CO62" s="290" t="str">
        <f ca="true">+IF(OFFSET('Sanitation Data'!$D$32,0,10*ROW('Sanitation Data'!D56))="","",OFFSET('Sanitation Data'!$D$32,0,10*ROW('Sanitation Data'!D56)))</f>
        <v/>
      </c>
      <c r="CP62" s="290" t="str">
        <f ca="true">+IF(OFFSET('Sanitation Data'!$E$28,0,10*ROW('Sanitation Data'!E56))="","",OFFSET('Sanitation Data'!$E$28,0,10*ROW('Sanitation Data'!E56)))</f>
        <v/>
      </c>
      <c r="CQ62" s="290" t="str">
        <f ca="true">+IF(OFFSET('Sanitation Data'!$E$29,0,10*ROW('Sanitation Data'!E56))="","",OFFSET('Sanitation Data'!$E$29,0,10*ROW('Sanitation Data'!E56)))</f>
        <v/>
      </c>
      <c r="CR62" s="290" t="str">
        <f ca="true">+IF(OFFSET('Sanitation Data'!$E$30,0,10*ROW('Sanitation Data'!E56))="","",OFFSET('Sanitation Data'!$E$30,0,10*ROW('Sanitation Data'!E56)))</f>
        <v/>
      </c>
      <c r="CS62" s="290" t="str">
        <f ca="true">+IF(OFFSET('Sanitation Data'!$E$31,0,10*ROW('Sanitation Data'!E56))="","",OFFSET('Sanitation Data'!$E$31,0,10*ROW('Sanitation Data'!E56)))</f>
        <v/>
      </c>
      <c r="CT62" s="290" t="str">
        <f ca="true">+IF(OFFSET('Sanitation Data'!$E$32,0,10*ROW('Sanitation Data'!E56))="","",OFFSET('Sanitation Data'!$E$32,0,10*ROW('Sanitation Data'!E56)))</f>
        <v/>
      </c>
      <c r="CU62" s="290" t="str">
        <f ca="true">+IF(OFFSET('Sanitation Data'!$F$28,0,10*ROW('Sanitation Data'!F56))="","",OFFSET('Sanitation Data'!$F$28,0,10*ROW('Sanitation Data'!F56)))</f>
        <v/>
      </c>
      <c r="CV62" s="290" t="str">
        <f ca="true">+IF(OFFSET('Sanitation Data'!$F$29,0,10*ROW('Sanitation Data'!F56))="","",OFFSET('Sanitation Data'!$F$29,0,10*ROW('Sanitation Data'!F56)))</f>
        <v/>
      </c>
      <c r="CW62" s="290" t="str">
        <f ca="true">+IF(OFFSET('Sanitation Data'!$F$30,0,10*ROW('Sanitation Data'!F56))="","",OFFSET('Sanitation Data'!$F$30,0,10*ROW('Sanitation Data'!F56)))</f>
        <v/>
      </c>
      <c r="CX62" s="290" t="str">
        <f ca="true">+IF(OFFSET('Sanitation Data'!$F$31,0,10*ROW('Sanitation Data'!F56))="","",OFFSET('Sanitation Data'!$F$31,0,10*ROW('Sanitation Data'!F56)))</f>
        <v/>
      </c>
      <c r="CY62" s="290" t="str">
        <f ca="true">+IF(OFFSET('Sanitation Data'!$F$32,0,10*ROW('Sanitation Data'!F56))="","",OFFSET('Sanitation Data'!$F$32,0,10*ROW('Sanitation Data'!F56)))</f>
        <v/>
      </c>
      <c r="CZ62" s="290" t="str">
        <f ca="true">+IF(OFFSET('Sanitation Data'!$G$28,0,10*ROW('Sanitation Data'!G56))="","",OFFSET('Sanitation Data'!$G$28,0,10*ROW('Sanitation Data'!G56)))</f>
        <v/>
      </c>
      <c r="DA62" s="290" t="str">
        <f ca="true">+IF(OFFSET('Sanitation Data'!$G$29,0,10*ROW('Sanitation Data'!G56))="","",OFFSET('Sanitation Data'!$G$29,0,10*ROW('Sanitation Data'!G56)))</f>
        <v/>
      </c>
      <c r="DB62" s="290" t="str">
        <f ca="true">+IF(OFFSET('Sanitation Data'!$G$30,0,10*ROW('Sanitation Data'!G56))="","",OFFSET('Sanitation Data'!$G$30,0,10*ROW('Sanitation Data'!G56)))</f>
        <v/>
      </c>
      <c r="DC62" s="290" t="str">
        <f ca="true">+IF(OFFSET('Sanitation Data'!$G$31,0,10*ROW('Sanitation Data'!G56))="","",OFFSET('Sanitation Data'!$G$31,0,10*ROW('Sanitation Data'!G56)))</f>
        <v/>
      </c>
      <c r="DD62" s="290" t="str">
        <f ca="true">+IF(OFFSET('Sanitation Data'!$G$32,0,10*ROW('Sanitation Data'!G56))="","",OFFSET('Sanitation Data'!$G$32,0,10*ROW('Sanitation Data'!G56)))</f>
        <v/>
      </c>
      <c r="DE62" s="290" t="str">
        <f ca="true">+IF(OFFSET('Sanitation Data'!$H$28,0,10*ROW('Sanitation Data'!H56))="","",OFFSET('Sanitation Data'!$H$28,0,10*ROW('Sanitation Data'!H56)))</f>
        <v/>
      </c>
      <c r="DF62" s="290" t="str">
        <f ca="true">+IF(OFFSET('Sanitation Data'!$H$29,0,10*ROW('Sanitation Data'!H56))="","",OFFSET('Sanitation Data'!$H$29,0,10*ROW('Sanitation Data'!H56)))</f>
        <v/>
      </c>
      <c r="DG62" s="290" t="str">
        <f ca="true">+IF(OFFSET('Sanitation Data'!$H$30,0,10*ROW('Sanitation Data'!H56))="","",OFFSET('Sanitation Data'!$H$30,0,10*ROW('Sanitation Data'!H56)))</f>
        <v/>
      </c>
      <c r="DH62" s="290" t="str">
        <f ca="true">+IF(OFFSET('Sanitation Data'!$H$31,0,10*ROW('Sanitation Data'!H56))="","",OFFSET('Sanitation Data'!$H$31,0,10*ROW('Sanitation Data'!H56)))</f>
        <v/>
      </c>
      <c r="DI62" s="290" t="str">
        <f ca="true">+IF(OFFSET('Sanitation Data'!$H$32,0,10*ROW('Sanitation Data'!H56))="","",OFFSET('Sanitation Data'!$H$32,0,10*ROW('Sanitation Data'!H56)))</f>
        <v/>
      </c>
      <c r="DJ62" s="290" t="str">
        <f ca="true">+IF(OFFSET('Sanitation Data'!$I$28,0,10*ROW('Sanitation Data'!I56))="","",OFFSET('Sanitation Data'!$I$28,0,10*ROW('Sanitation Data'!I56)))</f>
        <v/>
      </c>
      <c r="DK62" s="290" t="str">
        <f ca="true">+IF(OFFSET('Sanitation Data'!$I$29,0,10*ROW('Sanitation Data'!I56))="","",OFFSET('Sanitation Data'!$I$29,0,10*ROW('Sanitation Data'!I56)))</f>
        <v/>
      </c>
      <c r="DL62" s="290" t="str">
        <f ca="true">+IF(OFFSET('Sanitation Data'!$I$30,0,10*ROW('Sanitation Data'!I56))="","",OFFSET('Sanitation Data'!$I$30,0,10*ROW('Sanitation Data'!I56)))</f>
        <v/>
      </c>
      <c r="DM62" s="290" t="str">
        <f ca="true">+IF(OFFSET('Sanitation Data'!$I$31,0,10*ROW('Sanitation Data'!I56))="","",OFFSET('Sanitation Data'!$I$31,0,10*ROW('Sanitation Data'!I56)))</f>
        <v/>
      </c>
      <c r="DN62" s="290" t="str">
        <f ca="true">+IF(OFFSET('Sanitation Data'!$I$32,0,10*ROW('Sanitation Data'!I56))="","",OFFSET('Sanitation Data'!$I$32,0,10*ROW('Sanitation Data'!I56)))</f>
        <v/>
      </c>
      <c r="DO62" s="290" t="str">
        <f ca="true">+IF(OFFSET('Hygiene Data'!$D$11,0,10*ROW('Hygiene Data'!D56))="","",OFFSET('Hygiene Data'!$D$11,0,10*ROW('Hygiene Data'!D56)))</f>
        <v/>
      </c>
      <c r="DP62" s="290" t="str">
        <f ca="true">+IF(OFFSET('Hygiene Data'!$D$12,0,10*ROW('Hygiene Data'!D56))="","",OFFSET('Hygiene Data'!$D$12,0,10*ROW('Hygiene Data'!D56)))</f>
        <v/>
      </c>
      <c r="DQ62" s="290" t="str">
        <f ca="true">+IF(OFFSET('Hygiene Data'!$D$13,0,10*ROW('Hygiene Data'!D56))="","",OFFSET('Hygiene Data'!$D$13,0,10*ROW('Hygiene Data'!D56)))</f>
        <v/>
      </c>
      <c r="DR62" s="290" t="str">
        <f ca="true">+IF(OFFSET('Hygiene Data'!$E$11,0,10*ROW('Hygiene Data'!E56))="","",OFFSET('Hygiene Data'!$E$11,0,10*ROW('Hygiene Data'!E56)))</f>
        <v/>
      </c>
      <c r="DS62" s="290" t="str">
        <f ca="true">+IF(OFFSET('Hygiene Data'!$E$12,0,10*ROW('Hygiene Data'!E56))="","",OFFSET('Hygiene Data'!$E$12,0,10*ROW('Hygiene Data'!E56)))</f>
        <v/>
      </c>
      <c r="DT62" s="290" t="str">
        <f ca="true">+IF(OFFSET('Hygiene Data'!$E$13,0,10*ROW('Hygiene Data'!E56))="","",OFFSET('Hygiene Data'!$E$13,0,10*ROW('Hygiene Data'!E56)))</f>
        <v/>
      </c>
      <c r="DU62" s="290" t="str">
        <f ca="true">+IF(OFFSET('Hygiene Data'!$F$11,0,10*ROW('Hygiene Data'!F56))="","",OFFSET('Hygiene Data'!$F$11,0,10*ROW('Hygiene Data'!F56)))</f>
        <v/>
      </c>
      <c r="DV62" s="290" t="str">
        <f ca="true">+IF(OFFSET('Hygiene Data'!$F$12,0,10*ROW('Hygiene Data'!F56))="","",OFFSET('Hygiene Data'!$F$12,0,10*ROW('Hygiene Data'!F56)))</f>
        <v/>
      </c>
      <c r="DW62" s="290" t="str">
        <f ca="true">+IF(OFFSET('Hygiene Data'!$F$13,0,10*ROW('Hygiene Data'!F56))="","",OFFSET('Hygiene Data'!$F$13,0,10*ROW('Hygiene Data'!F56)))</f>
        <v/>
      </c>
      <c r="DX62" s="290" t="str">
        <f ca="true">+IF(OFFSET('Hygiene Data'!$G$11,0,10*ROW('Hygiene Data'!G56))="","",OFFSET('Hygiene Data'!$G$11,0,10*ROW('Hygiene Data'!G56)))</f>
        <v/>
      </c>
      <c r="DY62" s="290" t="str">
        <f ca="true">+IF(OFFSET('Hygiene Data'!$G$12,0,10*ROW('Hygiene Data'!G56))="","",OFFSET('Hygiene Data'!$G$12,0,10*ROW('Hygiene Data'!G56)))</f>
        <v/>
      </c>
      <c r="DZ62" s="290" t="str">
        <f ca="true">+IF(OFFSET('Hygiene Data'!$G$13,0,10*ROW('Hygiene Data'!G56))="","",OFFSET('Hygiene Data'!$G$13,0,10*ROW('Hygiene Data'!G56)))</f>
        <v/>
      </c>
      <c r="EA62" s="290" t="str">
        <f ca="true">+IF(OFFSET('Hygiene Data'!$H$11,0,10*ROW('Hygiene Data'!H56))="","",OFFSET('Hygiene Data'!$H$11,0,10*ROW('Hygiene Data'!H56)))</f>
        <v/>
      </c>
      <c r="EB62" s="290" t="str">
        <f ca="true">+IF(OFFSET('Hygiene Data'!$H$12,0,10*ROW('Hygiene Data'!H56))="","",OFFSET('Hygiene Data'!$H$12,0,10*ROW('Hygiene Data'!H56)))</f>
        <v/>
      </c>
      <c r="EC62" s="290" t="str">
        <f ca="true">+IF(OFFSET('Hygiene Data'!$H$13,0,10*ROW('Hygiene Data'!H56))="","",OFFSET('Hygiene Data'!$H$13,0,10*ROW('Hygiene Data'!H56)))</f>
        <v/>
      </c>
      <c r="ED62" s="290" t="str">
        <f ca="true">+IF(OFFSET('Hygiene Data'!$I$11,0,10*ROW('Hygiene Data'!I56))="","",OFFSET('Hygiene Data'!$I$11,0,10*ROW('Hygiene Data'!I56)))</f>
        <v/>
      </c>
      <c r="EE62" s="290" t="str">
        <f ca="true">+IF(OFFSET('Hygiene Data'!$I$12,0,10*ROW('Hygiene Data'!I56))="","",OFFSET('Hygiene Data'!$I$12,0,10*ROW('Hygiene Data'!I56)))</f>
        <v/>
      </c>
      <c r="EF62" s="290"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46"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90"/>
      <c r="BS63" s="290" t="str">
        <f ca="true">+IF(OFFSET('Water Data'!$D$27,0,10*ROW('Water Data'!D57))="","",OFFSET('Water Data'!$D$27,0,10*ROW('Water Data'!D57)))</f>
        <v/>
      </c>
      <c r="BT63" s="290" t="str">
        <f ca="true">+IF(OFFSET('Water Data'!$D$28,0,10*ROW('Water Data'!D57))="","",OFFSET('Water Data'!$D$28,0,10*ROW('Water Data'!D57)))</f>
        <v/>
      </c>
      <c r="BU63" s="290" t="str">
        <f ca="true">+IF(OFFSET('Water Data'!$D$29,0,10*ROW('Water Data'!D57))="","",OFFSET('Water Data'!$D$29,0,10*ROW('Water Data'!D57)))</f>
        <v/>
      </c>
      <c r="BV63" s="290" t="str">
        <f ca="true">+IF(OFFSET('Water Data'!$E$27,0,10*ROW('Water Data'!E57))="","",OFFSET('Water Data'!$E$27,0,10*ROW('Water Data'!E57)))</f>
        <v/>
      </c>
      <c r="BW63" s="290" t="str">
        <f ca="true">+IF(OFFSET('Water Data'!$E$28,0,10*ROW('Water Data'!E57))="","",OFFSET('Water Data'!$E$28,0,10*ROW('Water Data'!E57)))</f>
        <v/>
      </c>
      <c r="BX63" s="290" t="str">
        <f ca="true">+IF(OFFSET('Water Data'!$E$29,0,10*ROW('Water Data'!E57))="","",OFFSET('Water Data'!$E$29,0,10*ROW('Water Data'!E57)))</f>
        <v/>
      </c>
      <c r="BY63" s="290" t="str">
        <f ca="true">+IF(OFFSET('Water Data'!$F$27,0,10*ROW('Water Data'!F57))="","",OFFSET('Water Data'!$F$27,0,10*ROW('Water Data'!F57)))</f>
        <v/>
      </c>
      <c r="BZ63" s="290" t="str">
        <f ca="true">+IF(OFFSET('Water Data'!$F$28,0,10*ROW('Water Data'!F57))="","",OFFSET('Water Data'!$F$28,0,10*ROW('Water Data'!F57)))</f>
        <v/>
      </c>
      <c r="CA63" s="290" t="str">
        <f ca="true">+IF(OFFSET('Water Data'!$F$29,0,10*ROW('Water Data'!F57))="","",OFFSET('Water Data'!$F$29,0,10*ROW('Water Data'!F57)))</f>
        <v/>
      </c>
      <c r="CB63" s="290" t="str">
        <f ca="true">+IF(OFFSET('Water Data'!$G$27,0,10*ROW('Water Data'!G57))="","",OFFSET('Water Data'!$G$27,0,10*ROW('Water Data'!G57)))</f>
        <v/>
      </c>
      <c r="CC63" s="290" t="str">
        <f ca="true">+IF(OFFSET('Water Data'!$G$28,0,10*ROW('Water Data'!G57))="","",OFFSET('Water Data'!$G$28,0,10*ROW('Water Data'!G57)))</f>
        <v/>
      </c>
      <c r="CD63" s="290" t="str">
        <f ca="true">+IF(OFFSET('Water Data'!$G$29,0,10*ROW('Water Data'!G57))="","",OFFSET('Water Data'!$G$29,0,10*ROW('Water Data'!G57)))</f>
        <v/>
      </c>
      <c r="CE63" s="290" t="str">
        <f ca="true">+IF(OFFSET('Water Data'!$H$27,0,10*ROW('Water Data'!H57))="","",OFFSET('Water Data'!$H$27,0,10*ROW('Water Data'!H57)))</f>
        <v/>
      </c>
      <c r="CF63" s="290" t="str">
        <f ca="true">+IF(OFFSET('Water Data'!$H$28,0,10*ROW('Water Data'!H57))="","",OFFSET('Water Data'!$H$28,0,10*ROW('Water Data'!H57)))</f>
        <v/>
      </c>
      <c r="CG63" s="290" t="str">
        <f ca="true">+IF(OFFSET('Water Data'!$H$29,0,10*ROW('Water Data'!H57))="","",OFFSET('Water Data'!$H$29,0,10*ROW('Water Data'!H57)))</f>
        <v/>
      </c>
      <c r="CH63" s="290" t="str">
        <f ca="true">+IF(OFFSET('Water Data'!$I$27,0,10*ROW('Water Data'!I57))="","",OFFSET('Water Data'!$I$27,0,10*ROW('Water Data'!I57)))</f>
        <v/>
      </c>
      <c r="CI63" s="290" t="str">
        <f ca="true">+IF(OFFSET('Water Data'!$I$28,0,10*ROW('Water Data'!I57))="","",OFFSET('Water Data'!$I$28,0,10*ROW('Water Data'!I57)))</f>
        <v/>
      </c>
      <c r="CJ63" s="290" t="str">
        <f ca="true">+IF(OFFSET('Water Data'!$I$29,0,10*ROW('Water Data'!I57))="","",OFFSET('Water Data'!$I$29,0,10*ROW('Water Data'!I57)))</f>
        <v/>
      </c>
      <c r="CK63" s="290" t="str">
        <f ca="true">+IF(OFFSET('Sanitation Data'!$D$28,0,10*ROW('Sanitation Data'!D57))="","",OFFSET('Sanitation Data'!$D$28,0,10*ROW('Sanitation Data'!D57)))</f>
        <v/>
      </c>
      <c r="CL63" s="290" t="str">
        <f ca="true">+IF(OFFSET('Sanitation Data'!$D$29,0,10*ROW('Sanitation Data'!D57))="","",OFFSET('Sanitation Data'!$D$29,0,10*ROW('Sanitation Data'!D57)))</f>
        <v/>
      </c>
      <c r="CM63" s="290" t="str">
        <f ca="true">+IF(OFFSET('Sanitation Data'!$D$30,0,10*ROW('Sanitation Data'!D57))="","",OFFSET('Sanitation Data'!$D$30,0,10*ROW('Sanitation Data'!D57)))</f>
        <v/>
      </c>
      <c r="CN63" s="290" t="str">
        <f ca="true">+IF(OFFSET('Sanitation Data'!$D$31,0,10*ROW('Sanitation Data'!D57))="","",OFFSET('Sanitation Data'!$D$31,0,10*ROW('Sanitation Data'!D57)))</f>
        <v/>
      </c>
      <c r="CO63" s="290" t="str">
        <f ca="true">+IF(OFFSET('Sanitation Data'!$D$32,0,10*ROW('Sanitation Data'!D57))="","",OFFSET('Sanitation Data'!$D$32,0,10*ROW('Sanitation Data'!D57)))</f>
        <v/>
      </c>
      <c r="CP63" s="290" t="str">
        <f ca="true">+IF(OFFSET('Sanitation Data'!$E$28,0,10*ROW('Sanitation Data'!E57))="","",OFFSET('Sanitation Data'!$E$28,0,10*ROW('Sanitation Data'!E57)))</f>
        <v/>
      </c>
      <c r="CQ63" s="290" t="str">
        <f ca="true">+IF(OFFSET('Sanitation Data'!$E$29,0,10*ROW('Sanitation Data'!E57))="","",OFFSET('Sanitation Data'!$E$29,0,10*ROW('Sanitation Data'!E57)))</f>
        <v/>
      </c>
      <c r="CR63" s="290" t="str">
        <f ca="true">+IF(OFFSET('Sanitation Data'!$E$30,0,10*ROW('Sanitation Data'!E57))="","",OFFSET('Sanitation Data'!$E$30,0,10*ROW('Sanitation Data'!E57)))</f>
        <v/>
      </c>
      <c r="CS63" s="290" t="str">
        <f ca="true">+IF(OFFSET('Sanitation Data'!$E$31,0,10*ROW('Sanitation Data'!E57))="","",OFFSET('Sanitation Data'!$E$31,0,10*ROW('Sanitation Data'!E57)))</f>
        <v/>
      </c>
      <c r="CT63" s="290" t="str">
        <f ca="true">+IF(OFFSET('Sanitation Data'!$E$32,0,10*ROW('Sanitation Data'!E57))="","",OFFSET('Sanitation Data'!$E$32,0,10*ROW('Sanitation Data'!E57)))</f>
        <v/>
      </c>
      <c r="CU63" s="290" t="str">
        <f ca="true">+IF(OFFSET('Sanitation Data'!$F$28,0,10*ROW('Sanitation Data'!F57))="","",OFFSET('Sanitation Data'!$F$28,0,10*ROW('Sanitation Data'!F57)))</f>
        <v/>
      </c>
      <c r="CV63" s="290" t="str">
        <f ca="true">+IF(OFFSET('Sanitation Data'!$F$29,0,10*ROW('Sanitation Data'!F57))="","",OFFSET('Sanitation Data'!$F$29,0,10*ROW('Sanitation Data'!F57)))</f>
        <v/>
      </c>
      <c r="CW63" s="290" t="str">
        <f ca="true">+IF(OFFSET('Sanitation Data'!$F$30,0,10*ROW('Sanitation Data'!F57))="","",OFFSET('Sanitation Data'!$F$30,0,10*ROW('Sanitation Data'!F57)))</f>
        <v/>
      </c>
      <c r="CX63" s="290" t="str">
        <f ca="true">+IF(OFFSET('Sanitation Data'!$F$31,0,10*ROW('Sanitation Data'!F57))="","",OFFSET('Sanitation Data'!$F$31,0,10*ROW('Sanitation Data'!F57)))</f>
        <v/>
      </c>
      <c r="CY63" s="290" t="str">
        <f ca="true">+IF(OFFSET('Sanitation Data'!$F$32,0,10*ROW('Sanitation Data'!F57))="","",OFFSET('Sanitation Data'!$F$32,0,10*ROW('Sanitation Data'!F57)))</f>
        <v/>
      </c>
      <c r="CZ63" s="290" t="str">
        <f ca="true">+IF(OFFSET('Sanitation Data'!$G$28,0,10*ROW('Sanitation Data'!G57))="","",OFFSET('Sanitation Data'!$G$28,0,10*ROW('Sanitation Data'!G57)))</f>
        <v/>
      </c>
      <c r="DA63" s="290" t="str">
        <f ca="true">+IF(OFFSET('Sanitation Data'!$G$29,0,10*ROW('Sanitation Data'!G57))="","",OFFSET('Sanitation Data'!$G$29,0,10*ROW('Sanitation Data'!G57)))</f>
        <v/>
      </c>
      <c r="DB63" s="290" t="str">
        <f ca="true">+IF(OFFSET('Sanitation Data'!$G$30,0,10*ROW('Sanitation Data'!G57))="","",OFFSET('Sanitation Data'!$G$30,0,10*ROW('Sanitation Data'!G57)))</f>
        <v/>
      </c>
      <c r="DC63" s="290" t="str">
        <f ca="true">+IF(OFFSET('Sanitation Data'!$G$31,0,10*ROW('Sanitation Data'!G57))="","",OFFSET('Sanitation Data'!$G$31,0,10*ROW('Sanitation Data'!G57)))</f>
        <v/>
      </c>
      <c r="DD63" s="290" t="str">
        <f ca="true">+IF(OFFSET('Sanitation Data'!$G$32,0,10*ROW('Sanitation Data'!G57))="","",OFFSET('Sanitation Data'!$G$32,0,10*ROW('Sanitation Data'!G57)))</f>
        <v/>
      </c>
      <c r="DE63" s="290" t="str">
        <f ca="true">+IF(OFFSET('Sanitation Data'!$H$28,0,10*ROW('Sanitation Data'!H57))="","",OFFSET('Sanitation Data'!$H$28,0,10*ROW('Sanitation Data'!H57)))</f>
        <v/>
      </c>
      <c r="DF63" s="290" t="str">
        <f ca="true">+IF(OFFSET('Sanitation Data'!$H$29,0,10*ROW('Sanitation Data'!H57))="","",OFFSET('Sanitation Data'!$H$29,0,10*ROW('Sanitation Data'!H57)))</f>
        <v/>
      </c>
      <c r="DG63" s="290" t="str">
        <f ca="true">+IF(OFFSET('Sanitation Data'!$H$30,0,10*ROW('Sanitation Data'!H57))="","",OFFSET('Sanitation Data'!$H$30,0,10*ROW('Sanitation Data'!H57)))</f>
        <v/>
      </c>
      <c r="DH63" s="290" t="str">
        <f ca="true">+IF(OFFSET('Sanitation Data'!$H$31,0,10*ROW('Sanitation Data'!H57))="","",OFFSET('Sanitation Data'!$H$31,0,10*ROW('Sanitation Data'!H57)))</f>
        <v/>
      </c>
      <c r="DI63" s="290" t="str">
        <f ca="true">+IF(OFFSET('Sanitation Data'!$H$32,0,10*ROW('Sanitation Data'!H57))="","",OFFSET('Sanitation Data'!$H$32,0,10*ROW('Sanitation Data'!H57)))</f>
        <v/>
      </c>
      <c r="DJ63" s="290" t="str">
        <f ca="true">+IF(OFFSET('Sanitation Data'!$I$28,0,10*ROW('Sanitation Data'!I57))="","",OFFSET('Sanitation Data'!$I$28,0,10*ROW('Sanitation Data'!I57)))</f>
        <v/>
      </c>
      <c r="DK63" s="290" t="str">
        <f ca="true">+IF(OFFSET('Sanitation Data'!$I$29,0,10*ROW('Sanitation Data'!I57))="","",OFFSET('Sanitation Data'!$I$29,0,10*ROW('Sanitation Data'!I57)))</f>
        <v/>
      </c>
      <c r="DL63" s="290" t="str">
        <f ca="true">+IF(OFFSET('Sanitation Data'!$I$30,0,10*ROW('Sanitation Data'!I57))="","",OFFSET('Sanitation Data'!$I$30,0,10*ROW('Sanitation Data'!I57)))</f>
        <v/>
      </c>
      <c r="DM63" s="290" t="str">
        <f ca="true">+IF(OFFSET('Sanitation Data'!$I$31,0,10*ROW('Sanitation Data'!I57))="","",OFFSET('Sanitation Data'!$I$31,0,10*ROW('Sanitation Data'!I57)))</f>
        <v/>
      </c>
      <c r="DN63" s="290" t="str">
        <f ca="true">+IF(OFFSET('Sanitation Data'!$I$32,0,10*ROW('Sanitation Data'!I57))="","",OFFSET('Sanitation Data'!$I$32,0,10*ROW('Sanitation Data'!I57)))</f>
        <v/>
      </c>
      <c r="DO63" s="290" t="str">
        <f ca="true">+IF(OFFSET('Hygiene Data'!$D$11,0,10*ROW('Hygiene Data'!D57))="","",OFFSET('Hygiene Data'!$D$11,0,10*ROW('Hygiene Data'!D57)))</f>
        <v/>
      </c>
      <c r="DP63" s="290" t="str">
        <f ca="true">+IF(OFFSET('Hygiene Data'!$D$12,0,10*ROW('Hygiene Data'!D57))="","",OFFSET('Hygiene Data'!$D$12,0,10*ROW('Hygiene Data'!D57)))</f>
        <v/>
      </c>
      <c r="DQ63" s="290" t="str">
        <f ca="true">+IF(OFFSET('Hygiene Data'!$D$13,0,10*ROW('Hygiene Data'!D57))="","",OFFSET('Hygiene Data'!$D$13,0,10*ROW('Hygiene Data'!D57)))</f>
        <v/>
      </c>
      <c r="DR63" s="290" t="str">
        <f ca="true">+IF(OFFSET('Hygiene Data'!$E$11,0,10*ROW('Hygiene Data'!E57))="","",OFFSET('Hygiene Data'!$E$11,0,10*ROW('Hygiene Data'!E57)))</f>
        <v/>
      </c>
      <c r="DS63" s="290" t="str">
        <f ca="true">+IF(OFFSET('Hygiene Data'!$E$12,0,10*ROW('Hygiene Data'!E57))="","",OFFSET('Hygiene Data'!$E$12,0,10*ROW('Hygiene Data'!E57)))</f>
        <v/>
      </c>
      <c r="DT63" s="290" t="str">
        <f ca="true">+IF(OFFSET('Hygiene Data'!$E$13,0,10*ROW('Hygiene Data'!E57))="","",OFFSET('Hygiene Data'!$E$13,0,10*ROW('Hygiene Data'!E57)))</f>
        <v/>
      </c>
      <c r="DU63" s="290" t="str">
        <f ca="true">+IF(OFFSET('Hygiene Data'!$F$11,0,10*ROW('Hygiene Data'!F57))="","",OFFSET('Hygiene Data'!$F$11,0,10*ROW('Hygiene Data'!F57)))</f>
        <v/>
      </c>
      <c r="DV63" s="290" t="str">
        <f ca="true">+IF(OFFSET('Hygiene Data'!$F$12,0,10*ROW('Hygiene Data'!F57))="","",OFFSET('Hygiene Data'!$F$12,0,10*ROW('Hygiene Data'!F57)))</f>
        <v/>
      </c>
      <c r="DW63" s="290" t="str">
        <f ca="true">+IF(OFFSET('Hygiene Data'!$F$13,0,10*ROW('Hygiene Data'!F57))="","",OFFSET('Hygiene Data'!$F$13,0,10*ROW('Hygiene Data'!F57)))</f>
        <v/>
      </c>
      <c r="DX63" s="290" t="str">
        <f ca="true">+IF(OFFSET('Hygiene Data'!$G$11,0,10*ROW('Hygiene Data'!G57))="","",OFFSET('Hygiene Data'!$G$11,0,10*ROW('Hygiene Data'!G57)))</f>
        <v/>
      </c>
      <c r="DY63" s="290" t="str">
        <f ca="true">+IF(OFFSET('Hygiene Data'!$G$12,0,10*ROW('Hygiene Data'!G57))="","",OFFSET('Hygiene Data'!$G$12,0,10*ROW('Hygiene Data'!G57)))</f>
        <v/>
      </c>
      <c r="DZ63" s="290" t="str">
        <f ca="true">+IF(OFFSET('Hygiene Data'!$G$13,0,10*ROW('Hygiene Data'!G57))="","",OFFSET('Hygiene Data'!$G$13,0,10*ROW('Hygiene Data'!G57)))</f>
        <v/>
      </c>
      <c r="EA63" s="290" t="str">
        <f ca="true">+IF(OFFSET('Hygiene Data'!$H$11,0,10*ROW('Hygiene Data'!H57))="","",OFFSET('Hygiene Data'!$H$11,0,10*ROW('Hygiene Data'!H57)))</f>
        <v/>
      </c>
      <c r="EB63" s="290" t="str">
        <f ca="true">+IF(OFFSET('Hygiene Data'!$H$12,0,10*ROW('Hygiene Data'!H57))="","",OFFSET('Hygiene Data'!$H$12,0,10*ROW('Hygiene Data'!H57)))</f>
        <v/>
      </c>
      <c r="EC63" s="290" t="str">
        <f ca="true">+IF(OFFSET('Hygiene Data'!$H$13,0,10*ROW('Hygiene Data'!H57))="","",OFFSET('Hygiene Data'!$H$13,0,10*ROW('Hygiene Data'!H57)))</f>
        <v/>
      </c>
      <c r="ED63" s="290" t="str">
        <f ca="true">+IF(OFFSET('Hygiene Data'!$I$11,0,10*ROW('Hygiene Data'!I57))="","",OFFSET('Hygiene Data'!$I$11,0,10*ROW('Hygiene Data'!I57)))</f>
        <v/>
      </c>
      <c r="EE63" s="290" t="str">
        <f ca="true">+IF(OFFSET('Hygiene Data'!$I$12,0,10*ROW('Hygiene Data'!I57))="","",OFFSET('Hygiene Data'!$I$12,0,10*ROW('Hygiene Data'!I57)))</f>
        <v/>
      </c>
      <c r="EF63" s="290"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46"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90"/>
      <c r="BS64" s="290" t="str">
        <f ca="true">+IF(OFFSET('Water Data'!$D$27,0,10*ROW('Water Data'!D58))="","",OFFSET('Water Data'!$D$27,0,10*ROW('Water Data'!D58)))</f>
        <v/>
      </c>
      <c r="BT64" s="290" t="str">
        <f ca="true">+IF(OFFSET('Water Data'!$D$28,0,10*ROW('Water Data'!D58))="","",OFFSET('Water Data'!$D$28,0,10*ROW('Water Data'!D58)))</f>
        <v/>
      </c>
      <c r="BU64" s="290" t="str">
        <f ca="true">+IF(OFFSET('Water Data'!$D$29,0,10*ROW('Water Data'!D58))="","",OFFSET('Water Data'!$D$29,0,10*ROW('Water Data'!D58)))</f>
        <v/>
      </c>
      <c r="BV64" s="290" t="str">
        <f ca="true">+IF(OFFSET('Water Data'!$E$27,0,10*ROW('Water Data'!E58))="","",OFFSET('Water Data'!$E$27,0,10*ROW('Water Data'!E58)))</f>
        <v/>
      </c>
      <c r="BW64" s="290" t="str">
        <f ca="true">+IF(OFFSET('Water Data'!$E$28,0,10*ROW('Water Data'!E58))="","",OFFSET('Water Data'!$E$28,0,10*ROW('Water Data'!E58)))</f>
        <v/>
      </c>
      <c r="BX64" s="290" t="str">
        <f ca="true">+IF(OFFSET('Water Data'!$E$29,0,10*ROW('Water Data'!E58))="","",OFFSET('Water Data'!$E$29,0,10*ROW('Water Data'!E58)))</f>
        <v/>
      </c>
      <c r="BY64" s="290" t="str">
        <f ca="true">+IF(OFFSET('Water Data'!$F$27,0,10*ROW('Water Data'!F58))="","",OFFSET('Water Data'!$F$27,0,10*ROW('Water Data'!F58)))</f>
        <v/>
      </c>
      <c r="BZ64" s="290" t="str">
        <f ca="true">+IF(OFFSET('Water Data'!$F$28,0,10*ROW('Water Data'!F58))="","",OFFSET('Water Data'!$F$28,0,10*ROW('Water Data'!F58)))</f>
        <v/>
      </c>
      <c r="CA64" s="290" t="str">
        <f ca="true">+IF(OFFSET('Water Data'!$F$29,0,10*ROW('Water Data'!F58))="","",OFFSET('Water Data'!$F$29,0,10*ROW('Water Data'!F58)))</f>
        <v/>
      </c>
      <c r="CB64" s="290" t="str">
        <f ca="true">+IF(OFFSET('Water Data'!$G$27,0,10*ROW('Water Data'!G58))="","",OFFSET('Water Data'!$G$27,0,10*ROW('Water Data'!G58)))</f>
        <v/>
      </c>
      <c r="CC64" s="290" t="str">
        <f ca="true">+IF(OFFSET('Water Data'!$G$28,0,10*ROW('Water Data'!G58))="","",OFFSET('Water Data'!$G$28,0,10*ROW('Water Data'!G58)))</f>
        <v/>
      </c>
      <c r="CD64" s="290" t="str">
        <f ca="true">+IF(OFFSET('Water Data'!$G$29,0,10*ROW('Water Data'!G58))="","",OFFSET('Water Data'!$G$29,0,10*ROW('Water Data'!G58)))</f>
        <v/>
      </c>
      <c r="CE64" s="290" t="str">
        <f ca="true">+IF(OFFSET('Water Data'!$H$27,0,10*ROW('Water Data'!H58))="","",OFFSET('Water Data'!$H$27,0,10*ROW('Water Data'!H58)))</f>
        <v/>
      </c>
      <c r="CF64" s="290" t="str">
        <f ca="true">+IF(OFFSET('Water Data'!$H$28,0,10*ROW('Water Data'!H58))="","",OFFSET('Water Data'!$H$28,0,10*ROW('Water Data'!H58)))</f>
        <v/>
      </c>
      <c r="CG64" s="290" t="str">
        <f ca="true">+IF(OFFSET('Water Data'!$H$29,0,10*ROW('Water Data'!H58))="","",OFFSET('Water Data'!$H$29,0,10*ROW('Water Data'!H58)))</f>
        <v/>
      </c>
      <c r="CH64" s="290" t="str">
        <f ca="true">+IF(OFFSET('Water Data'!$I$27,0,10*ROW('Water Data'!I58))="","",OFFSET('Water Data'!$I$27,0,10*ROW('Water Data'!I58)))</f>
        <v/>
      </c>
      <c r="CI64" s="290" t="str">
        <f ca="true">+IF(OFFSET('Water Data'!$I$28,0,10*ROW('Water Data'!I58))="","",OFFSET('Water Data'!$I$28,0,10*ROW('Water Data'!I58)))</f>
        <v/>
      </c>
      <c r="CJ64" s="290" t="str">
        <f ca="true">+IF(OFFSET('Water Data'!$I$29,0,10*ROW('Water Data'!I58))="","",OFFSET('Water Data'!$I$29,0,10*ROW('Water Data'!I58)))</f>
        <v/>
      </c>
      <c r="CK64" s="290" t="str">
        <f ca="true">+IF(OFFSET('Sanitation Data'!$D$28,0,10*ROW('Sanitation Data'!D58))="","",OFFSET('Sanitation Data'!$D$28,0,10*ROW('Sanitation Data'!D58)))</f>
        <v/>
      </c>
      <c r="CL64" s="290" t="str">
        <f ca="true">+IF(OFFSET('Sanitation Data'!$D$29,0,10*ROW('Sanitation Data'!D58))="","",OFFSET('Sanitation Data'!$D$29,0,10*ROW('Sanitation Data'!D58)))</f>
        <v/>
      </c>
      <c r="CM64" s="290" t="str">
        <f ca="true">+IF(OFFSET('Sanitation Data'!$D$30,0,10*ROW('Sanitation Data'!D58))="","",OFFSET('Sanitation Data'!$D$30,0,10*ROW('Sanitation Data'!D58)))</f>
        <v/>
      </c>
      <c r="CN64" s="290" t="str">
        <f ca="true">+IF(OFFSET('Sanitation Data'!$D$31,0,10*ROW('Sanitation Data'!D58))="","",OFFSET('Sanitation Data'!$D$31,0,10*ROW('Sanitation Data'!D58)))</f>
        <v/>
      </c>
      <c r="CO64" s="290" t="str">
        <f ca="true">+IF(OFFSET('Sanitation Data'!$D$32,0,10*ROW('Sanitation Data'!D58))="","",OFFSET('Sanitation Data'!$D$32,0,10*ROW('Sanitation Data'!D58)))</f>
        <v/>
      </c>
      <c r="CP64" s="290" t="str">
        <f ca="true">+IF(OFFSET('Sanitation Data'!$E$28,0,10*ROW('Sanitation Data'!E58))="","",OFFSET('Sanitation Data'!$E$28,0,10*ROW('Sanitation Data'!E58)))</f>
        <v/>
      </c>
      <c r="CQ64" s="290" t="str">
        <f ca="true">+IF(OFFSET('Sanitation Data'!$E$29,0,10*ROW('Sanitation Data'!E58))="","",OFFSET('Sanitation Data'!$E$29,0,10*ROW('Sanitation Data'!E58)))</f>
        <v/>
      </c>
      <c r="CR64" s="290" t="str">
        <f ca="true">+IF(OFFSET('Sanitation Data'!$E$30,0,10*ROW('Sanitation Data'!E58))="","",OFFSET('Sanitation Data'!$E$30,0,10*ROW('Sanitation Data'!E58)))</f>
        <v/>
      </c>
      <c r="CS64" s="290" t="str">
        <f ca="true">+IF(OFFSET('Sanitation Data'!$E$31,0,10*ROW('Sanitation Data'!E58))="","",OFFSET('Sanitation Data'!$E$31,0,10*ROW('Sanitation Data'!E58)))</f>
        <v/>
      </c>
      <c r="CT64" s="290" t="str">
        <f ca="true">+IF(OFFSET('Sanitation Data'!$E$32,0,10*ROW('Sanitation Data'!E58))="","",OFFSET('Sanitation Data'!$E$32,0,10*ROW('Sanitation Data'!E58)))</f>
        <v/>
      </c>
      <c r="CU64" s="290" t="str">
        <f ca="true">+IF(OFFSET('Sanitation Data'!$F$28,0,10*ROW('Sanitation Data'!F58))="","",OFFSET('Sanitation Data'!$F$28,0,10*ROW('Sanitation Data'!F58)))</f>
        <v/>
      </c>
      <c r="CV64" s="290" t="str">
        <f ca="true">+IF(OFFSET('Sanitation Data'!$F$29,0,10*ROW('Sanitation Data'!F58))="","",OFFSET('Sanitation Data'!$F$29,0,10*ROW('Sanitation Data'!F58)))</f>
        <v/>
      </c>
      <c r="CW64" s="290" t="str">
        <f ca="true">+IF(OFFSET('Sanitation Data'!$F$30,0,10*ROW('Sanitation Data'!F58))="","",OFFSET('Sanitation Data'!$F$30,0,10*ROW('Sanitation Data'!F58)))</f>
        <v/>
      </c>
      <c r="CX64" s="290" t="str">
        <f ca="true">+IF(OFFSET('Sanitation Data'!$F$31,0,10*ROW('Sanitation Data'!F58))="","",OFFSET('Sanitation Data'!$F$31,0,10*ROW('Sanitation Data'!F58)))</f>
        <v/>
      </c>
      <c r="CY64" s="290" t="str">
        <f ca="true">+IF(OFFSET('Sanitation Data'!$F$32,0,10*ROW('Sanitation Data'!F58))="","",OFFSET('Sanitation Data'!$F$32,0,10*ROW('Sanitation Data'!F58)))</f>
        <v/>
      </c>
      <c r="CZ64" s="290" t="str">
        <f ca="true">+IF(OFFSET('Sanitation Data'!$G$28,0,10*ROW('Sanitation Data'!G58))="","",OFFSET('Sanitation Data'!$G$28,0,10*ROW('Sanitation Data'!G58)))</f>
        <v/>
      </c>
      <c r="DA64" s="290" t="str">
        <f ca="true">+IF(OFFSET('Sanitation Data'!$G$29,0,10*ROW('Sanitation Data'!G58))="","",OFFSET('Sanitation Data'!$G$29,0,10*ROW('Sanitation Data'!G58)))</f>
        <v/>
      </c>
      <c r="DB64" s="290" t="str">
        <f ca="true">+IF(OFFSET('Sanitation Data'!$G$30,0,10*ROW('Sanitation Data'!G58))="","",OFFSET('Sanitation Data'!$G$30,0,10*ROW('Sanitation Data'!G58)))</f>
        <v/>
      </c>
      <c r="DC64" s="290" t="str">
        <f ca="true">+IF(OFFSET('Sanitation Data'!$G$31,0,10*ROW('Sanitation Data'!G58))="","",OFFSET('Sanitation Data'!$G$31,0,10*ROW('Sanitation Data'!G58)))</f>
        <v/>
      </c>
      <c r="DD64" s="290" t="str">
        <f ca="true">+IF(OFFSET('Sanitation Data'!$G$32,0,10*ROW('Sanitation Data'!G58))="","",OFFSET('Sanitation Data'!$G$32,0,10*ROW('Sanitation Data'!G58)))</f>
        <v/>
      </c>
      <c r="DE64" s="290" t="str">
        <f ca="true">+IF(OFFSET('Sanitation Data'!$H$28,0,10*ROW('Sanitation Data'!H58))="","",OFFSET('Sanitation Data'!$H$28,0,10*ROW('Sanitation Data'!H58)))</f>
        <v/>
      </c>
      <c r="DF64" s="290" t="str">
        <f ca="true">+IF(OFFSET('Sanitation Data'!$H$29,0,10*ROW('Sanitation Data'!H58))="","",OFFSET('Sanitation Data'!$H$29,0,10*ROW('Sanitation Data'!H58)))</f>
        <v/>
      </c>
      <c r="DG64" s="290" t="str">
        <f ca="true">+IF(OFFSET('Sanitation Data'!$H$30,0,10*ROW('Sanitation Data'!H58))="","",OFFSET('Sanitation Data'!$H$30,0,10*ROW('Sanitation Data'!H58)))</f>
        <v/>
      </c>
      <c r="DH64" s="290" t="str">
        <f ca="true">+IF(OFFSET('Sanitation Data'!$H$31,0,10*ROW('Sanitation Data'!H58))="","",OFFSET('Sanitation Data'!$H$31,0,10*ROW('Sanitation Data'!H58)))</f>
        <v/>
      </c>
      <c r="DI64" s="290" t="str">
        <f ca="true">+IF(OFFSET('Sanitation Data'!$H$32,0,10*ROW('Sanitation Data'!H58))="","",OFFSET('Sanitation Data'!$H$32,0,10*ROW('Sanitation Data'!H58)))</f>
        <v/>
      </c>
      <c r="DJ64" s="290" t="str">
        <f ca="true">+IF(OFFSET('Sanitation Data'!$I$28,0,10*ROW('Sanitation Data'!I58))="","",OFFSET('Sanitation Data'!$I$28,0,10*ROW('Sanitation Data'!I58)))</f>
        <v/>
      </c>
      <c r="DK64" s="290" t="str">
        <f ca="true">+IF(OFFSET('Sanitation Data'!$I$29,0,10*ROW('Sanitation Data'!I58))="","",OFFSET('Sanitation Data'!$I$29,0,10*ROW('Sanitation Data'!I58)))</f>
        <v/>
      </c>
      <c r="DL64" s="290" t="str">
        <f ca="true">+IF(OFFSET('Sanitation Data'!$I$30,0,10*ROW('Sanitation Data'!I58))="","",OFFSET('Sanitation Data'!$I$30,0,10*ROW('Sanitation Data'!I58)))</f>
        <v/>
      </c>
      <c r="DM64" s="290" t="str">
        <f ca="true">+IF(OFFSET('Sanitation Data'!$I$31,0,10*ROW('Sanitation Data'!I58))="","",OFFSET('Sanitation Data'!$I$31,0,10*ROW('Sanitation Data'!I58)))</f>
        <v/>
      </c>
      <c r="DN64" s="290" t="str">
        <f ca="true">+IF(OFFSET('Sanitation Data'!$I$32,0,10*ROW('Sanitation Data'!I58))="","",OFFSET('Sanitation Data'!$I$32,0,10*ROW('Sanitation Data'!I58)))</f>
        <v/>
      </c>
      <c r="DO64" s="290" t="str">
        <f ca="true">+IF(OFFSET('Hygiene Data'!$D$11,0,10*ROW('Hygiene Data'!D58))="","",OFFSET('Hygiene Data'!$D$11,0,10*ROW('Hygiene Data'!D58)))</f>
        <v/>
      </c>
      <c r="DP64" s="290" t="str">
        <f ca="true">+IF(OFFSET('Hygiene Data'!$D$12,0,10*ROW('Hygiene Data'!D58))="","",OFFSET('Hygiene Data'!$D$12,0,10*ROW('Hygiene Data'!D58)))</f>
        <v/>
      </c>
      <c r="DQ64" s="290" t="str">
        <f ca="true">+IF(OFFSET('Hygiene Data'!$D$13,0,10*ROW('Hygiene Data'!D58))="","",OFFSET('Hygiene Data'!$D$13,0,10*ROW('Hygiene Data'!D58)))</f>
        <v/>
      </c>
      <c r="DR64" s="290" t="str">
        <f ca="true">+IF(OFFSET('Hygiene Data'!$E$11,0,10*ROW('Hygiene Data'!E58))="","",OFFSET('Hygiene Data'!$E$11,0,10*ROW('Hygiene Data'!E58)))</f>
        <v/>
      </c>
      <c r="DS64" s="290" t="str">
        <f ca="true">+IF(OFFSET('Hygiene Data'!$E$12,0,10*ROW('Hygiene Data'!E58))="","",OFFSET('Hygiene Data'!$E$12,0,10*ROW('Hygiene Data'!E58)))</f>
        <v/>
      </c>
      <c r="DT64" s="290" t="str">
        <f ca="true">+IF(OFFSET('Hygiene Data'!$E$13,0,10*ROW('Hygiene Data'!E58))="","",OFFSET('Hygiene Data'!$E$13,0,10*ROW('Hygiene Data'!E58)))</f>
        <v/>
      </c>
      <c r="DU64" s="290" t="str">
        <f ca="true">+IF(OFFSET('Hygiene Data'!$F$11,0,10*ROW('Hygiene Data'!F58))="","",OFFSET('Hygiene Data'!$F$11,0,10*ROW('Hygiene Data'!F58)))</f>
        <v/>
      </c>
      <c r="DV64" s="290" t="str">
        <f ca="true">+IF(OFFSET('Hygiene Data'!$F$12,0,10*ROW('Hygiene Data'!F58))="","",OFFSET('Hygiene Data'!$F$12,0,10*ROW('Hygiene Data'!F58)))</f>
        <v/>
      </c>
      <c r="DW64" s="290" t="str">
        <f ca="true">+IF(OFFSET('Hygiene Data'!$F$13,0,10*ROW('Hygiene Data'!F58))="","",OFFSET('Hygiene Data'!$F$13,0,10*ROW('Hygiene Data'!F58)))</f>
        <v/>
      </c>
      <c r="DX64" s="290" t="str">
        <f ca="true">+IF(OFFSET('Hygiene Data'!$G$11,0,10*ROW('Hygiene Data'!G58))="","",OFFSET('Hygiene Data'!$G$11,0,10*ROW('Hygiene Data'!G58)))</f>
        <v/>
      </c>
      <c r="DY64" s="290" t="str">
        <f ca="true">+IF(OFFSET('Hygiene Data'!$G$12,0,10*ROW('Hygiene Data'!G58))="","",OFFSET('Hygiene Data'!$G$12,0,10*ROW('Hygiene Data'!G58)))</f>
        <v/>
      </c>
      <c r="DZ64" s="290" t="str">
        <f ca="true">+IF(OFFSET('Hygiene Data'!$G$13,0,10*ROW('Hygiene Data'!G58))="","",OFFSET('Hygiene Data'!$G$13,0,10*ROW('Hygiene Data'!G58)))</f>
        <v/>
      </c>
      <c r="EA64" s="290" t="str">
        <f ca="true">+IF(OFFSET('Hygiene Data'!$H$11,0,10*ROW('Hygiene Data'!H58))="","",OFFSET('Hygiene Data'!$H$11,0,10*ROW('Hygiene Data'!H58)))</f>
        <v/>
      </c>
      <c r="EB64" s="290" t="str">
        <f ca="true">+IF(OFFSET('Hygiene Data'!$H$12,0,10*ROW('Hygiene Data'!H58))="","",OFFSET('Hygiene Data'!$H$12,0,10*ROW('Hygiene Data'!H58)))</f>
        <v/>
      </c>
      <c r="EC64" s="290" t="str">
        <f ca="true">+IF(OFFSET('Hygiene Data'!$H$13,0,10*ROW('Hygiene Data'!H58))="","",OFFSET('Hygiene Data'!$H$13,0,10*ROW('Hygiene Data'!H58)))</f>
        <v/>
      </c>
      <c r="ED64" s="290" t="str">
        <f ca="true">+IF(OFFSET('Hygiene Data'!$I$11,0,10*ROW('Hygiene Data'!I58))="","",OFFSET('Hygiene Data'!$I$11,0,10*ROW('Hygiene Data'!I58)))</f>
        <v/>
      </c>
      <c r="EE64" s="290" t="str">
        <f ca="true">+IF(OFFSET('Hygiene Data'!$I$12,0,10*ROW('Hygiene Data'!I58))="","",OFFSET('Hygiene Data'!$I$12,0,10*ROW('Hygiene Data'!I58)))</f>
        <v/>
      </c>
      <c r="EF64" s="290"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46"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90"/>
      <c r="BS65" s="290" t="str">
        <f ca="true">+IF(OFFSET('Water Data'!$D$27,0,10*ROW('Water Data'!D59))="","",OFFSET('Water Data'!$D$27,0,10*ROW('Water Data'!D59)))</f>
        <v/>
      </c>
      <c r="BT65" s="290" t="str">
        <f ca="true">+IF(OFFSET('Water Data'!$D$28,0,10*ROW('Water Data'!D59))="","",OFFSET('Water Data'!$D$28,0,10*ROW('Water Data'!D59)))</f>
        <v/>
      </c>
      <c r="BU65" s="290" t="str">
        <f ca="true">+IF(OFFSET('Water Data'!$D$29,0,10*ROW('Water Data'!D59))="","",OFFSET('Water Data'!$D$29,0,10*ROW('Water Data'!D59)))</f>
        <v/>
      </c>
      <c r="BV65" s="290" t="str">
        <f ca="true">+IF(OFFSET('Water Data'!$E$27,0,10*ROW('Water Data'!E59))="","",OFFSET('Water Data'!$E$27,0,10*ROW('Water Data'!E59)))</f>
        <v/>
      </c>
      <c r="BW65" s="290" t="str">
        <f ca="true">+IF(OFFSET('Water Data'!$E$28,0,10*ROW('Water Data'!E59))="","",OFFSET('Water Data'!$E$28,0,10*ROW('Water Data'!E59)))</f>
        <v/>
      </c>
      <c r="BX65" s="290" t="str">
        <f ca="true">+IF(OFFSET('Water Data'!$E$29,0,10*ROW('Water Data'!E59))="","",OFFSET('Water Data'!$E$29,0,10*ROW('Water Data'!E59)))</f>
        <v/>
      </c>
      <c r="BY65" s="290" t="str">
        <f ca="true">+IF(OFFSET('Water Data'!$F$27,0,10*ROW('Water Data'!F59))="","",OFFSET('Water Data'!$F$27,0,10*ROW('Water Data'!F59)))</f>
        <v/>
      </c>
      <c r="BZ65" s="290" t="str">
        <f ca="true">+IF(OFFSET('Water Data'!$F$28,0,10*ROW('Water Data'!F59))="","",OFFSET('Water Data'!$F$28,0,10*ROW('Water Data'!F59)))</f>
        <v/>
      </c>
      <c r="CA65" s="290" t="str">
        <f ca="true">+IF(OFFSET('Water Data'!$F$29,0,10*ROW('Water Data'!F59))="","",OFFSET('Water Data'!$F$29,0,10*ROW('Water Data'!F59)))</f>
        <v/>
      </c>
      <c r="CB65" s="290" t="str">
        <f ca="true">+IF(OFFSET('Water Data'!$G$27,0,10*ROW('Water Data'!G59))="","",OFFSET('Water Data'!$G$27,0,10*ROW('Water Data'!G59)))</f>
        <v/>
      </c>
      <c r="CC65" s="290" t="str">
        <f ca="true">+IF(OFFSET('Water Data'!$G$28,0,10*ROW('Water Data'!G59))="","",OFFSET('Water Data'!$G$28,0,10*ROW('Water Data'!G59)))</f>
        <v/>
      </c>
      <c r="CD65" s="290" t="str">
        <f ca="true">+IF(OFFSET('Water Data'!$G$29,0,10*ROW('Water Data'!G59))="","",OFFSET('Water Data'!$G$29,0,10*ROW('Water Data'!G59)))</f>
        <v/>
      </c>
      <c r="CE65" s="290" t="str">
        <f ca="true">+IF(OFFSET('Water Data'!$H$27,0,10*ROW('Water Data'!H59))="","",OFFSET('Water Data'!$H$27,0,10*ROW('Water Data'!H59)))</f>
        <v/>
      </c>
      <c r="CF65" s="290" t="str">
        <f ca="true">+IF(OFFSET('Water Data'!$H$28,0,10*ROW('Water Data'!H59))="","",OFFSET('Water Data'!$H$28,0,10*ROW('Water Data'!H59)))</f>
        <v/>
      </c>
      <c r="CG65" s="290" t="str">
        <f ca="true">+IF(OFFSET('Water Data'!$H$29,0,10*ROW('Water Data'!H59))="","",OFFSET('Water Data'!$H$29,0,10*ROW('Water Data'!H59)))</f>
        <v/>
      </c>
      <c r="CH65" s="290" t="str">
        <f ca="true">+IF(OFFSET('Water Data'!$I$27,0,10*ROW('Water Data'!I59))="","",OFFSET('Water Data'!$I$27,0,10*ROW('Water Data'!I59)))</f>
        <v/>
      </c>
      <c r="CI65" s="290" t="str">
        <f ca="true">+IF(OFFSET('Water Data'!$I$28,0,10*ROW('Water Data'!I59))="","",OFFSET('Water Data'!$I$28,0,10*ROW('Water Data'!I59)))</f>
        <v/>
      </c>
      <c r="CJ65" s="290" t="str">
        <f ca="true">+IF(OFFSET('Water Data'!$I$29,0,10*ROW('Water Data'!I59))="","",OFFSET('Water Data'!$I$29,0,10*ROW('Water Data'!I59)))</f>
        <v/>
      </c>
      <c r="CK65" s="290" t="str">
        <f ca="true">+IF(OFFSET('Sanitation Data'!$D$28,0,10*ROW('Sanitation Data'!D59))="","",OFFSET('Sanitation Data'!$D$28,0,10*ROW('Sanitation Data'!D59)))</f>
        <v/>
      </c>
      <c r="CL65" s="290" t="str">
        <f ca="true">+IF(OFFSET('Sanitation Data'!$D$29,0,10*ROW('Sanitation Data'!D59))="","",OFFSET('Sanitation Data'!$D$29,0,10*ROW('Sanitation Data'!D59)))</f>
        <v/>
      </c>
      <c r="CM65" s="290" t="str">
        <f ca="true">+IF(OFFSET('Sanitation Data'!$D$30,0,10*ROW('Sanitation Data'!D59))="","",OFFSET('Sanitation Data'!$D$30,0,10*ROW('Sanitation Data'!D59)))</f>
        <v/>
      </c>
      <c r="CN65" s="290" t="str">
        <f ca="true">+IF(OFFSET('Sanitation Data'!$D$31,0,10*ROW('Sanitation Data'!D59))="","",OFFSET('Sanitation Data'!$D$31,0,10*ROW('Sanitation Data'!D59)))</f>
        <v/>
      </c>
      <c r="CO65" s="290" t="str">
        <f ca="true">+IF(OFFSET('Sanitation Data'!$D$32,0,10*ROW('Sanitation Data'!D59))="","",OFFSET('Sanitation Data'!$D$32,0,10*ROW('Sanitation Data'!D59)))</f>
        <v/>
      </c>
      <c r="CP65" s="290" t="str">
        <f ca="true">+IF(OFFSET('Sanitation Data'!$E$28,0,10*ROW('Sanitation Data'!E59))="","",OFFSET('Sanitation Data'!$E$28,0,10*ROW('Sanitation Data'!E59)))</f>
        <v/>
      </c>
      <c r="CQ65" s="290" t="str">
        <f ca="true">+IF(OFFSET('Sanitation Data'!$E$29,0,10*ROW('Sanitation Data'!E59))="","",OFFSET('Sanitation Data'!$E$29,0,10*ROW('Sanitation Data'!E59)))</f>
        <v/>
      </c>
      <c r="CR65" s="290" t="str">
        <f ca="true">+IF(OFFSET('Sanitation Data'!$E$30,0,10*ROW('Sanitation Data'!E59))="","",OFFSET('Sanitation Data'!$E$30,0,10*ROW('Sanitation Data'!E59)))</f>
        <v/>
      </c>
      <c r="CS65" s="290" t="str">
        <f ca="true">+IF(OFFSET('Sanitation Data'!$E$31,0,10*ROW('Sanitation Data'!E59))="","",OFFSET('Sanitation Data'!$E$31,0,10*ROW('Sanitation Data'!E59)))</f>
        <v/>
      </c>
      <c r="CT65" s="290" t="str">
        <f ca="true">+IF(OFFSET('Sanitation Data'!$E$32,0,10*ROW('Sanitation Data'!E59))="","",OFFSET('Sanitation Data'!$E$32,0,10*ROW('Sanitation Data'!E59)))</f>
        <v/>
      </c>
      <c r="CU65" s="290" t="str">
        <f ca="true">+IF(OFFSET('Sanitation Data'!$F$28,0,10*ROW('Sanitation Data'!F59))="","",OFFSET('Sanitation Data'!$F$28,0,10*ROW('Sanitation Data'!F59)))</f>
        <v/>
      </c>
      <c r="CV65" s="290" t="str">
        <f ca="true">+IF(OFFSET('Sanitation Data'!$F$29,0,10*ROW('Sanitation Data'!F59))="","",OFFSET('Sanitation Data'!$F$29,0,10*ROW('Sanitation Data'!F59)))</f>
        <v/>
      </c>
      <c r="CW65" s="290" t="str">
        <f ca="true">+IF(OFFSET('Sanitation Data'!$F$30,0,10*ROW('Sanitation Data'!F59))="","",OFFSET('Sanitation Data'!$F$30,0,10*ROW('Sanitation Data'!F59)))</f>
        <v/>
      </c>
      <c r="CX65" s="290" t="str">
        <f ca="true">+IF(OFFSET('Sanitation Data'!$F$31,0,10*ROW('Sanitation Data'!F59))="","",OFFSET('Sanitation Data'!$F$31,0,10*ROW('Sanitation Data'!F59)))</f>
        <v/>
      </c>
      <c r="CY65" s="290" t="str">
        <f ca="true">+IF(OFFSET('Sanitation Data'!$F$32,0,10*ROW('Sanitation Data'!F59))="","",OFFSET('Sanitation Data'!$F$32,0,10*ROW('Sanitation Data'!F59)))</f>
        <v/>
      </c>
      <c r="CZ65" s="290" t="str">
        <f ca="true">+IF(OFFSET('Sanitation Data'!$G$28,0,10*ROW('Sanitation Data'!G59))="","",OFFSET('Sanitation Data'!$G$28,0,10*ROW('Sanitation Data'!G59)))</f>
        <v/>
      </c>
      <c r="DA65" s="290" t="str">
        <f ca="true">+IF(OFFSET('Sanitation Data'!$G$29,0,10*ROW('Sanitation Data'!G59))="","",OFFSET('Sanitation Data'!$G$29,0,10*ROW('Sanitation Data'!G59)))</f>
        <v/>
      </c>
      <c r="DB65" s="290" t="str">
        <f ca="true">+IF(OFFSET('Sanitation Data'!$G$30,0,10*ROW('Sanitation Data'!G59))="","",OFFSET('Sanitation Data'!$G$30,0,10*ROW('Sanitation Data'!G59)))</f>
        <v/>
      </c>
      <c r="DC65" s="290" t="str">
        <f ca="true">+IF(OFFSET('Sanitation Data'!$G$31,0,10*ROW('Sanitation Data'!G59))="","",OFFSET('Sanitation Data'!$G$31,0,10*ROW('Sanitation Data'!G59)))</f>
        <v/>
      </c>
      <c r="DD65" s="290" t="str">
        <f ca="true">+IF(OFFSET('Sanitation Data'!$G$32,0,10*ROW('Sanitation Data'!G59))="","",OFFSET('Sanitation Data'!$G$32,0,10*ROW('Sanitation Data'!G59)))</f>
        <v/>
      </c>
      <c r="DE65" s="290" t="str">
        <f ca="true">+IF(OFFSET('Sanitation Data'!$H$28,0,10*ROW('Sanitation Data'!H59))="","",OFFSET('Sanitation Data'!$H$28,0,10*ROW('Sanitation Data'!H59)))</f>
        <v/>
      </c>
      <c r="DF65" s="290" t="str">
        <f ca="true">+IF(OFFSET('Sanitation Data'!$H$29,0,10*ROW('Sanitation Data'!H59))="","",OFFSET('Sanitation Data'!$H$29,0,10*ROW('Sanitation Data'!H59)))</f>
        <v/>
      </c>
      <c r="DG65" s="290" t="str">
        <f ca="true">+IF(OFFSET('Sanitation Data'!$H$30,0,10*ROW('Sanitation Data'!H59))="","",OFFSET('Sanitation Data'!$H$30,0,10*ROW('Sanitation Data'!H59)))</f>
        <v/>
      </c>
      <c r="DH65" s="290" t="str">
        <f ca="true">+IF(OFFSET('Sanitation Data'!$H$31,0,10*ROW('Sanitation Data'!H59))="","",OFFSET('Sanitation Data'!$H$31,0,10*ROW('Sanitation Data'!H59)))</f>
        <v/>
      </c>
      <c r="DI65" s="290" t="str">
        <f ca="true">+IF(OFFSET('Sanitation Data'!$H$32,0,10*ROW('Sanitation Data'!H59))="","",OFFSET('Sanitation Data'!$H$32,0,10*ROW('Sanitation Data'!H59)))</f>
        <v/>
      </c>
      <c r="DJ65" s="290" t="str">
        <f ca="true">+IF(OFFSET('Sanitation Data'!$I$28,0,10*ROW('Sanitation Data'!I59))="","",OFFSET('Sanitation Data'!$I$28,0,10*ROW('Sanitation Data'!I59)))</f>
        <v/>
      </c>
      <c r="DK65" s="290" t="str">
        <f ca="true">+IF(OFFSET('Sanitation Data'!$I$29,0,10*ROW('Sanitation Data'!I59))="","",OFFSET('Sanitation Data'!$I$29,0,10*ROW('Sanitation Data'!I59)))</f>
        <v/>
      </c>
      <c r="DL65" s="290" t="str">
        <f ca="true">+IF(OFFSET('Sanitation Data'!$I$30,0,10*ROW('Sanitation Data'!I59))="","",OFFSET('Sanitation Data'!$I$30,0,10*ROW('Sanitation Data'!I59)))</f>
        <v/>
      </c>
      <c r="DM65" s="290" t="str">
        <f ca="true">+IF(OFFSET('Sanitation Data'!$I$31,0,10*ROW('Sanitation Data'!I59))="","",OFFSET('Sanitation Data'!$I$31,0,10*ROW('Sanitation Data'!I59)))</f>
        <v/>
      </c>
      <c r="DN65" s="290" t="str">
        <f ca="true">+IF(OFFSET('Sanitation Data'!$I$32,0,10*ROW('Sanitation Data'!I59))="","",OFFSET('Sanitation Data'!$I$32,0,10*ROW('Sanitation Data'!I59)))</f>
        <v/>
      </c>
      <c r="DO65" s="290" t="str">
        <f ca="true">+IF(OFFSET('Hygiene Data'!$D$11,0,10*ROW('Hygiene Data'!D59))="","",OFFSET('Hygiene Data'!$D$11,0,10*ROW('Hygiene Data'!D59)))</f>
        <v/>
      </c>
      <c r="DP65" s="290" t="str">
        <f ca="true">+IF(OFFSET('Hygiene Data'!$D$12,0,10*ROW('Hygiene Data'!D59))="","",OFFSET('Hygiene Data'!$D$12,0,10*ROW('Hygiene Data'!D59)))</f>
        <v/>
      </c>
      <c r="DQ65" s="290" t="str">
        <f ca="true">+IF(OFFSET('Hygiene Data'!$D$13,0,10*ROW('Hygiene Data'!D59))="","",OFFSET('Hygiene Data'!$D$13,0,10*ROW('Hygiene Data'!D59)))</f>
        <v/>
      </c>
      <c r="DR65" s="290" t="str">
        <f ca="true">+IF(OFFSET('Hygiene Data'!$E$11,0,10*ROW('Hygiene Data'!E59))="","",OFFSET('Hygiene Data'!$E$11,0,10*ROW('Hygiene Data'!E59)))</f>
        <v/>
      </c>
      <c r="DS65" s="290" t="str">
        <f ca="true">+IF(OFFSET('Hygiene Data'!$E$12,0,10*ROW('Hygiene Data'!E59))="","",OFFSET('Hygiene Data'!$E$12,0,10*ROW('Hygiene Data'!E59)))</f>
        <v/>
      </c>
      <c r="DT65" s="290" t="str">
        <f ca="true">+IF(OFFSET('Hygiene Data'!$E$13,0,10*ROW('Hygiene Data'!E59))="","",OFFSET('Hygiene Data'!$E$13,0,10*ROW('Hygiene Data'!E59)))</f>
        <v/>
      </c>
      <c r="DU65" s="290" t="str">
        <f ca="true">+IF(OFFSET('Hygiene Data'!$F$11,0,10*ROW('Hygiene Data'!F59))="","",OFFSET('Hygiene Data'!$F$11,0,10*ROW('Hygiene Data'!F59)))</f>
        <v/>
      </c>
      <c r="DV65" s="290" t="str">
        <f ca="true">+IF(OFFSET('Hygiene Data'!$F$12,0,10*ROW('Hygiene Data'!F59))="","",OFFSET('Hygiene Data'!$F$12,0,10*ROW('Hygiene Data'!F59)))</f>
        <v/>
      </c>
      <c r="DW65" s="290" t="str">
        <f ca="true">+IF(OFFSET('Hygiene Data'!$F$13,0,10*ROW('Hygiene Data'!F59))="","",OFFSET('Hygiene Data'!$F$13,0,10*ROW('Hygiene Data'!F59)))</f>
        <v/>
      </c>
      <c r="DX65" s="290" t="str">
        <f ca="true">+IF(OFFSET('Hygiene Data'!$G$11,0,10*ROW('Hygiene Data'!G59))="","",OFFSET('Hygiene Data'!$G$11,0,10*ROW('Hygiene Data'!G59)))</f>
        <v/>
      </c>
      <c r="DY65" s="290" t="str">
        <f ca="true">+IF(OFFSET('Hygiene Data'!$G$12,0,10*ROW('Hygiene Data'!G59))="","",OFFSET('Hygiene Data'!$G$12,0,10*ROW('Hygiene Data'!G59)))</f>
        <v/>
      </c>
      <c r="DZ65" s="290" t="str">
        <f ca="true">+IF(OFFSET('Hygiene Data'!$G$13,0,10*ROW('Hygiene Data'!G59))="","",OFFSET('Hygiene Data'!$G$13,0,10*ROW('Hygiene Data'!G59)))</f>
        <v/>
      </c>
      <c r="EA65" s="290" t="str">
        <f ca="true">+IF(OFFSET('Hygiene Data'!$H$11,0,10*ROW('Hygiene Data'!H59))="","",OFFSET('Hygiene Data'!$H$11,0,10*ROW('Hygiene Data'!H59)))</f>
        <v/>
      </c>
      <c r="EB65" s="290" t="str">
        <f ca="true">+IF(OFFSET('Hygiene Data'!$H$12,0,10*ROW('Hygiene Data'!H59))="","",OFFSET('Hygiene Data'!$H$12,0,10*ROW('Hygiene Data'!H59)))</f>
        <v/>
      </c>
      <c r="EC65" s="290" t="str">
        <f ca="true">+IF(OFFSET('Hygiene Data'!$H$13,0,10*ROW('Hygiene Data'!H59))="","",OFFSET('Hygiene Data'!$H$13,0,10*ROW('Hygiene Data'!H59)))</f>
        <v/>
      </c>
      <c r="ED65" s="290" t="str">
        <f ca="true">+IF(OFFSET('Hygiene Data'!$I$11,0,10*ROW('Hygiene Data'!I59))="","",OFFSET('Hygiene Data'!$I$11,0,10*ROW('Hygiene Data'!I59)))</f>
        <v/>
      </c>
      <c r="EE65" s="290" t="str">
        <f ca="true">+IF(OFFSET('Hygiene Data'!$I$12,0,10*ROW('Hygiene Data'!I59))="","",OFFSET('Hygiene Data'!$I$12,0,10*ROW('Hygiene Data'!I59)))</f>
        <v/>
      </c>
      <c r="EF65" s="290"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46"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90"/>
      <c r="BS66" s="290" t="str">
        <f ca="true">+IF(OFFSET('Water Data'!$D$27,0,10*ROW('Water Data'!D60))="","",OFFSET('Water Data'!$D$27,0,10*ROW('Water Data'!D60)))</f>
        <v/>
      </c>
      <c r="BT66" s="290" t="str">
        <f ca="true">+IF(OFFSET('Water Data'!$D$28,0,10*ROW('Water Data'!D60))="","",OFFSET('Water Data'!$D$28,0,10*ROW('Water Data'!D60)))</f>
        <v/>
      </c>
      <c r="BU66" s="290" t="str">
        <f ca="true">+IF(OFFSET('Water Data'!$D$29,0,10*ROW('Water Data'!D60))="","",OFFSET('Water Data'!$D$29,0,10*ROW('Water Data'!D60)))</f>
        <v/>
      </c>
      <c r="BV66" s="290" t="str">
        <f ca="true">+IF(OFFSET('Water Data'!$E$27,0,10*ROW('Water Data'!E60))="","",OFFSET('Water Data'!$E$27,0,10*ROW('Water Data'!E60)))</f>
        <v/>
      </c>
      <c r="BW66" s="290" t="str">
        <f ca="true">+IF(OFFSET('Water Data'!$E$28,0,10*ROW('Water Data'!E60))="","",OFFSET('Water Data'!$E$28,0,10*ROW('Water Data'!E60)))</f>
        <v/>
      </c>
      <c r="BX66" s="290" t="str">
        <f ca="true">+IF(OFFSET('Water Data'!$E$29,0,10*ROW('Water Data'!E60))="","",OFFSET('Water Data'!$E$29,0,10*ROW('Water Data'!E60)))</f>
        <v/>
      </c>
      <c r="BY66" s="290" t="str">
        <f ca="true">+IF(OFFSET('Water Data'!$F$27,0,10*ROW('Water Data'!F60))="","",OFFSET('Water Data'!$F$27,0,10*ROW('Water Data'!F60)))</f>
        <v/>
      </c>
      <c r="BZ66" s="290" t="str">
        <f ca="true">+IF(OFFSET('Water Data'!$F$28,0,10*ROW('Water Data'!F60))="","",OFFSET('Water Data'!$F$28,0,10*ROW('Water Data'!F60)))</f>
        <v/>
      </c>
      <c r="CA66" s="290" t="str">
        <f ca="true">+IF(OFFSET('Water Data'!$F$29,0,10*ROW('Water Data'!F60))="","",OFFSET('Water Data'!$F$29,0,10*ROW('Water Data'!F60)))</f>
        <v/>
      </c>
      <c r="CB66" s="290" t="str">
        <f ca="true">+IF(OFFSET('Water Data'!$G$27,0,10*ROW('Water Data'!G60))="","",OFFSET('Water Data'!$G$27,0,10*ROW('Water Data'!G60)))</f>
        <v/>
      </c>
      <c r="CC66" s="290" t="str">
        <f ca="true">+IF(OFFSET('Water Data'!$G$28,0,10*ROW('Water Data'!G60))="","",OFFSET('Water Data'!$G$28,0,10*ROW('Water Data'!G60)))</f>
        <v/>
      </c>
      <c r="CD66" s="290" t="str">
        <f ca="true">+IF(OFFSET('Water Data'!$G$29,0,10*ROW('Water Data'!G60))="","",OFFSET('Water Data'!$G$29,0,10*ROW('Water Data'!G60)))</f>
        <v/>
      </c>
      <c r="CE66" s="290" t="str">
        <f ca="true">+IF(OFFSET('Water Data'!$H$27,0,10*ROW('Water Data'!H60))="","",OFFSET('Water Data'!$H$27,0,10*ROW('Water Data'!H60)))</f>
        <v/>
      </c>
      <c r="CF66" s="290" t="str">
        <f ca="true">+IF(OFFSET('Water Data'!$H$28,0,10*ROW('Water Data'!H60))="","",OFFSET('Water Data'!$H$28,0,10*ROW('Water Data'!H60)))</f>
        <v/>
      </c>
      <c r="CG66" s="290" t="str">
        <f ca="true">+IF(OFFSET('Water Data'!$H$29,0,10*ROW('Water Data'!H60))="","",OFFSET('Water Data'!$H$29,0,10*ROW('Water Data'!H60)))</f>
        <v/>
      </c>
      <c r="CH66" s="290" t="str">
        <f ca="true">+IF(OFFSET('Water Data'!$I$27,0,10*ROW('Water Data'!I60))="","",OFFSET('Water Data'!$I$27,0,10*ROW('Water Data'!I60)))</f>
        <v/>
      </c>
      <c r="CI66" s="290" t="str">
        <f ca="true">+IF(OFFSET('Water Data'!$I$28,0,10*ROW('Water Data'!I60))="","",OFFSET('Water Data'!$I$28,0,10*ROW('Water Data'!I60)))</f>
        <v/>
      </c>
      <c r="CJ66" s="290" t="str">
        <f ca="true">+IF(OFFSET('Water Data'!$I$29,0,10*ROW('Water Data'!I60))="","",OFFSET('Water Data'!$I$29,0,10*ROW('Water Data'!I60)))</f>
        <v/>
      </c>
      <c r="CK66" s="290" t="str">
        <f ca="true">+IF(OFFSET('Sanitation Data'!$D$28,0,10*ROW('Sanitation Data'!D60))="","",OFFSET('Sanitation Data'!$D$28,0,10*ROW('Sanitation Data'!D60)))</f>
        <v/>
      </c>
      <c r="CL66" s="290" t="str">
        <f ca="true">+IF(OFFSET('Sanitation Data'!$D$29,0,10*ROW('Sanitation Data'!D60))="","",OFFSET('Sanitation Data'!$D$29,0,10*ROW('Sanitation Data'!D60)))</f>
        <v/>
      </c>
      <c r="CM66" s="290" t="str">
        <f ca="true">+IF(OFFSET('Sanitation Data'!$D$30,0,10*ROW('Sanitation Data'!D60))="","",OFFSET('Sanitation Data'!$D$30,0,10*ROW('Sanitation Data'!D60)))</f>
        <v/>
      </c>
      <c r="CN66" s="290" t="str">
        <f ca="true">+IF(OFFSET('Sanitation Data'!$D$31,0,10*ROW('Sanitation Data'!D60))="","",OFFSET('Sanitation Data'!$D$31,0,10*ROW('Sanitation Data'!D60)))</f>
        <v/>
      </c>
      <c r="CO66" s="290" t="str">
        <f ca="true">+IF(OFFSET('Sanitation Data'!$D$32,0,10*ROW('Sanitation Data'!D60))="","",OFFSET('Sanitation Data'!$D$32,0,10*ROW('Sanitation Data'!D60)))</f>
        <v/>
      </c>
      <c r="CP66" s="290" t="str">
        <f ca="true">+IF(OFFSET('Sanitation Data'!$E$28,0,10*ROW('Sanitation Data'!E60))="","",OFFSET('Sanitation Data'!$E$28,0,10*ROW('Sanitation Data'!E60)))</f>
        <v/>
      </c>
      <c r="CQ66" s="290" t="str">
        <f ca="true">+IF(OFFSET('Sanitation Data'!$E$29,0,10*ROW('Sanitation Data'!E60))="","",OFFSET('Sanitation Data'!$E$29,0,10*ROW('Sanitation Data'!E60)))</f>
        <v/>
      </c>
      <c r="CR66" s="290" t="str">
        <f ca="true">+IF(OFFSET('Sanitation Data'!$E$30,0,10*ROW('Sanitation Data'!E60))="","",OFFSET('Sanitation Data'!$E$30,0,10*ROW('Sanitation Data'!E60)))</f>
        <v/>
      </c>
      <c r="CS66" s="290" t="str">
        <f ca="true">+IF(OFFSET('Sanitation Data'!$E$31,0,10*ROW('Sanitation Data'!E60))="","",OFFSET('Sanitation Data'!$E$31,0,10*ROW('Sanitation Data'!E60)))</f>
        <v/>
      </c>
      <c r="CT66" s="290" t="str">
        <f ca="true">+IF(OFFSET('Sanitation Data'!$E$32,0,10*ROW('Sanitation Data'!E60))="","",OFFSET('Sanitation Data'!$E$32,0,10*ROW('Sanitation Data'!E60)))</f>
        <v/>
      </c>
      <c r="CU66" s="290" t="str">
        <f ca="true">+IF(OFFSET('Sanitation Data'!$F$28,0,10*ROW('Sanitation Data'!F60))="","",OFFSET('Sanitation Data'!$F$28,0,10*ROW('Sanitation Data'!F60)))</f>
        <v/>
      </c>
      <c r="CV66" s="290" t="str">
        <f ca="true">+IF(OFFSET('Sanitation Data'!$F$29,0,10*ROW('Sanitation Data'!F60))="","",OFFSET('Sanitation Data'!$F$29,0,10*ROW('Sanitation Data'!F60)))</f>
        <v/>
      </c>
      <c r="CW66" s="290" t="str">
        <f ca="true">+IF(OFFSET('Sanitation Data'!$F$30,0,10*ROW('Sanitation Data'!F60))="","",OFFSET('Sanitation Data'!$F$30,0,10*ROW('Sanitation Data'!F60)))</f>
        <v/>
      </c>
      <c r="CX66" s="290" t="str">
        <f ca="true">+IF(OFFSET('Sanitation Data'!$F$31,0,10*ROW('Sanitation Data'!F60))="","",OFFSET('Sanitation Data'!$F$31,0,10*ROW('Sanitation Data'!F60)))</f>
        <v/>
      </c>
      <c r="CY66" s="290" t="str">
        <f ca="true">+IF(OFFSET('Sanitation Data'!$F$32,0,10*ROW('Sanitation Data'!F60))="","",OFFSET('Sanitation Data'!$F$32,0,10*ROW('Sanitation Data'!F60)))</f>
        <v/>
      </c>
      <c r="CZ66" s="290" t="str">
        <f ca="true">+IF(OFFSET('Sanitation Data'!$G$28,0,10*ROW('Sanitation Data'!G60))="","",OFFSET('Sanitation Data'!$G$28,0,10*ROW('Sanitation Data'!G60)))</f>
        <v/>
      </c>
      <c r="DA66" s="290" t="str">
        <f ca="true">+IF(OFFSET('Sanitation Data'!$G$29,0,10*ROW('Sanitation Data'!G60))="","",OFFSET('Sanitation Data'!$G$29,0,10*ROW('Sanitation Data'!G60)))</f>
        <v/>
      </c>
      <c r="DB66" s="290" t="str">
        <f ca="true">+IF(OFFSET('Sanitation Data'!$G$30,0,10*ROW('Sanitation Data'!G60))="","",OFFSET('Sanitation Data'!$G$30,0,10*ROW('Sanitation Data'!G60)))</f>
        <v/>
      </c>
      <c r="DC66" s="290" t="str">
        <f ca="true">+IF(OFFSET('Sanitation Data'!$G$31,0,10*ROW('Sanitation Data'!G60))="","",OFFSET('Sanitation Data'!$G$31,0,10*ROW('Sanitation Data'!G60)))</f>
        <v/>
      </c>
      <c r="DD66" s="290" t="str">
        <f ca="true">+IF(OFFSET('Sanitation Data'!$G$32,0,10*ROW('Sanitation Data'!G60))="","",OFFSET('Sanitation Data'!$G$32,0,10*ROW('Sanitation Data'!G60)))</f>
        <v/>
      </c>
      <c r="DE66" s="290" t="str">
        <f ca="true">+IF(OFFSET('Sanitation Data'!$H$28,0,10*ROW('Sanitation Data'!H60))="","",OFFSET('Sanitation Data'!$H$28,0,10*ROW('Sanitation Data'!H60)))</f>
        <v/>
      </c>
      <c r="DF66" s="290" t="str">
        <f ca="true">+IF(OFFSET('Sanitation Data'!$H$29,0,10*ROW('Sanitation Data'!H60))="","",OFFSET('Sanitation Data'!$H$29,0,10*ROW('Sanitation Data'!H60)))</f>
        <v/>
      </c>
      <c r="DG66" s="290" t="str">
        <f ca="true">+IF(OFFSET('Sanitation Data'!$H$30,0,10*ROW('Sanitation Data'!H60))="","",OFFSET('Sanitation Data'!$H$30,0,10*ROW('Sanitation Data'!H60)))</f>
        <v/>
      </c>
      <c r="DH66" s="290" t="str">
        <f ca="true">+IF(OFFSET('Sanitation Data'!$H$31,0,10*ROW('Sanitation Data'!H60))="","",OFFSET('Sanitation Data'!$H$31,0,10*ROW('Sanitation Data'!H60)))</f>
        <v/>
      </c>
      <c r="DI66" s="290" t="str">
        <f ca="true">+IF(OFFSET('Sanitation Data'!$H$32,0,10*ROW('Sanitation Data'!H60))="","",OFFSET('Sanitation Data'!$H$32,0,10*ROW('Sanitation Data'!H60)))</f>
        <v/>
      </c>
      <c r="DJ66" s="290" t="str">
        <f ca="true">+IF(OFFSET('Sanitation Data'!$I$28,0,10*ROW('Sanitation Data'!I60))="","",OFFSET('Sanitation Data'!$I$28,0,10*ROW('Sanitation Data'!I60)))</f>
        <v/>
      </c>
      <c r="DK66" s="290" t="str">
        <f ca="true">+IF(OFFSET('Sanitation Data'!$I$29,0,10*ROW('Sanitation Data'!I60))="","",OFFSET('Sanitation Data'!$I$29,0,10*ROW('Sanitation Data'!I60)))</f>
        <v/>
      </c>
      <c r="DL66" s="290" t="str">
        <f ca="true">+IF(OFFSET('Sanitation Data'!$I$30,0,10*ROW('Sanitation Data'!I60))="","",OFFSET('Sanitation Data'!$I$30,0,10*ROW('Sanitation Data'!I60)))</f>
        <v/>
      </c>
      <c r="DM66" s="290" t="str">
        <f ca="true">+IF(OFFSET('Sanitation Data'!$I$31,0,10*ROW('Sanitation Data'!I60))="","",OFFSET('Sanitation Data'!$I$31,0,10*ROW('Sanitation Data'!I60)))</f>
        <v/>
      </c>
      <c r="DN66" s="290" t="str">
        <f ca="true">+IF(OFFSET('Sanitation Data'!$I$32,0,10*ROW('Sanitation Data'!I60))="","",OFFSET('Sanitation Data'!$I$32,0,10*ROW('Sanitation Data'!I60)))</f>
        <v/>
      </c>
      <c r="DO66" s="290" t="str">
        <f ca="true">+IF(OFFSET('Hygiene Data'!$D$11,0,10*ROW('Hygiene Data'!D60))="","",OFFSET('Hygiene Data'!$D$11,0,10*ROW('Hygiene Data'!D60)))</f>
        <v/>
      </c>
      <c r="DP66" s="290" t="str">
        <f ca="true">+IF(OFFSET('Hygiene Data'!$D$12,0,10*ROW('Hygiene Data'!D60))="","",OFFSET('Hygiene Data'!$D$12,0,10*ROW('Hygiene Data'!D60)))</f>
        <v/>
      </c>
      <c r="DQ66" s="290" t="str">
        <f ca="true">+IF(OFFSET('Hygiene Data'!$D$13,0,10*ROW('Hygiene Data'!D60))="","",OFFSET('Hygiene Data'!$D$13,0,10*ROW('Hygiene Data'!D60)))</f>
        <v/>
      </c>
      <c r="DR66" s="290" t="str">
        <f ca="true">+IF(OFFSET('Hygiene Data'!$E$11,0,10*ROW('Hygiene Data'!E60))="","",OFFSET('Hygiene Data'!$E$11,0,10*ROW('Hygiene Data'!E60)))</f>
        <v/>
      </c>
      <c r="DS66" s="290" t="str">
        <f ca="true">+IF(OFFSET('Hygiene Data'!$E$12,0,10*ROW('Hygiene Data'!E60))="","",OFFSET('Hygiene Data'!$E$12,0,10*ROW('Hygiene Data'!E60)))</f>
        <v/>
      </c>
      <c r="DT66" s="290" t="str">
        <f ca="true">+IF(OFFSET('Hygiene Data'!$E$13,0,10*ROW('Hygiene Data'!E60))="","",OFFSET('Hygiene Data'!$E$13,0,10*ROW('Hygiene Data'!E60)))</f>
        <v/>
      </c>
      <c r="DU66" s="290" t="str">
        <f ca="true">+IF(OFFSET('Hygiene Data'!$F$11,0,10*ROW('Hygiene Data'!F60))="","",OFFSET('Hygiene Data'!$F$11,0,10*ROW('Hygiene Data'!F60)))</f>
        <v/>
      </c>
      <c r="DV66" s="290" t="str">
        <f ca="true">+IF(OFFSET('Hygiene Data'!$F$12,0,10*ROW('Hygiene Data'!F60))="","",OFFSET('Hygiene Data'!$F$12,0,10*ROW('Hygiene Data'!F60)))</f>
        <v/>
      </c>
      <c r="DW66" s="290" t="str">
        <f ca="true">+IF(OFFSET('Hygiene Data'!$F$13,0,10*ROW('Hygiene Data'!F60))="","",OFFSET('Hygiene Data'!$F$13,0,10*ROW('Hygiene Data'!F60)))</f>
        <v/>
      </c>
      <c r="DX66" s="290" t="str">
        <f ca="true">+IF(OFFSET('Hygiene Data'!$G$11,0,10*ROW('Hygiene Data'!G60))="","",OFFSET('Hygiene Data'!$G$11,0,10*ROW('Hygiene Data'!G60)))</f>
        <v/>
      </c>
      <c r="DY66" s="290" t="str">
        <f ca="true">+IF(OFFSET('Hygiene Data'!$G$12,0,10*ROW('Hygiene Data'!G60))="","",OFFSET('Hygiene Data'!$G$12,0,10*ROW('Hygiene Data'!G60)))</f>
        <v/>
      </c>
      <c r="DZ66" s="290" t="str">
        <f ca="true">+IF(OFFSET('Hygiene Data'!$G$13,0,10*ROW('Hygiene Data'!G60))="","",OFFSET('Hygiene Data'!$G$13,0,10*ROW('Hygiene Data'!G60)))</f>
        <v/>
      </c>
      <c r="EA66" s="290" t="str">
        <f ca="true">+IF(OFFSET('Hygiene Data'!$H$11,0,10*ROW('Hygiene Data'!H60))="","",OFFSET('Hygiene Data'!$H$11,0,10*ROW('Hygiene Data'!H60)))</f>
        <v/>
      </c>
      <c r="EB66" s="290" t="str">
        <f ca="true">+IF(OFFSET('Hygiene Data'!$H$12,0,10*ROW('Hygiene Data'!H60))="","",OFFSET('Hygiene Data'!$H$12,0,10*ROW('Hygiene Data'!H60)))</f>
        <v/>
      </c>
      <c r="EC66" s="290" t="str">
        <f ca="true">+IF(OFFSET('Hygiene Data'!$H$13,0,10*ROW('Hygiene Data'!H60))="","",OFFSET('Hygiene Data'!$H$13,0,10*ROW('Hygiene Data'!H60)))</f>
        <v/>
      </c>
      <c r="ED66" s="290" t="str">
        <f ca="true">+IF(OFFSET('Hygiene Data'!$I$11,0,10*ROW('Hygiene Data'!I60))="","",OFFSET('Hygiene Data'!$I$11,0,10*ROW('Hygiene Data'!I60)))</f>
        <v/>
      </c>
      <c r="EE66" s="290" t="str">
        <f ca="true">+IF(OFFSET('Hygiene Data'!$I$12,0,10*ROW('Hygiene Data'!I60))="","",OFFSET('Hygiene Data'!$I$12,0,10*ROW('Hygiene Data'!I60)))</f>
        <v/>
      </c>
      <c r="EF66" s="290"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46"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90"/>
      <c r="BS67" s="290" t="str">
        <f ca="true">+IF(OFFSET('Water Data'!$D$27,0,10*ROW('Water Data'!D61))="","",OFFSET('Water Data'!$D$27,0,10*ROW('Water Data'!D61)))</f>
        <v/>
      </c>
      <c r="BT67" s="290" t="str">
        <f ca="true">+IF(OFFSET('Water Data'!$D$28,0,10*ROW('Water Data'!D61))="","",OFFSET('Water Data'!$D$28,0,10*ROW('Water Data'!D61)))</f>
        <v/>
      </c>
      <c r="BU67" s="290" t="str">
        <f ca="true">+IF(OFFSET('Water Data'!$D$29,0,10*ROW('Water Data'!D61))="","",OFFSET('Water Data'!$D$29,0,10*ROW('Water Data'!D61)))</f>
        <v/>
      </c>
      <c r="BV67" s="290" t="str">
        <f ca="true">+IF(OFFSET('Water Data'!$E$27,0,10*ROW('Water Data'!E61))="","",OFFSET('Water Data'!$E$27,0,10*ROW('Water Data'!E61)))</f>
        <v/>
      </c>
      <c r="BW67" s="290" t="str">
        <f ca="true">+IF(OFFSET('Water Data'!$E$28,0,10*ROW('Water Data'!E61))="","",OFFSET('Water Data'!$E$28,0,10*ROW('Water Data'!E61)))</f>
        <v/>
      </c>
      <c r="BX67" s="290" t="str">
        <f ca="true">+IF(OFFSET('Water Data'!$E$29,0,10*ROW('Water Data'!E61))="","",OFFSET('Water Data'!$E$29,0,10*ROW('Water Data'!E61)))</f>
        <v/>
      </c>
      <c r="BY67" s="290" t="str">
        <f ca="true">+IF(OFFSET('Water Data'!$F$27,0,10*ROW('Water Data'!F61))="","",OFFSET('Water Data'!$F$27,0,10*ROW('Water Data'!F61)))</f>
        <v/>
      </c>
      <c r="BZ67" s="290" t="str">
        <f ca="true">+IF(OFFSET('Water Data'!$F$28,0,10*ROW('Water Data'!F61))="","",OFFSET('Water Data'!$F$28,0,10*ROW('Water Data'!F61)))</f>
        <v/>
      </c>
      <c r="CA67" s="290" t="str">
        <f ca="true">+IF(OFFSET('Water Data'!$F$29,0,10*ROW('Water Data'!F61))="","",OFFSET('Water Data'!$F$29,0,10*ROW('Water Data'!F61)))</f>
        <v/>
      </c>
      <c r="CB67" s="290" t="str">
        <f ca="true">+IF(OFFSET('Water Data'!$G$27,0,10*ROW('Water Data'!G61))="","",OFFSET('Water Data'!$G$27,0,10*ROW('Water Data'!G61)))</f>
        <v/>
      </c>
      <c r="CC67" s="290" t="str">
        <f ca="true">+IF(OFFSET('Water Data'!$G$28,0,10*ROW('Water Data'!G61))="","",OFFSET('Water Data'!$G$28,0,10*ROW('Water Data'!G61)))</f>
        <v/>
      </c>
      <c r="CD67" s="290" t="str">
        <f ca="true">+IF(OFFSET('Water Data'!$G$29,0,10*ROW('Water Data'!G61))="","",OFFSET('Water Data'!$G$29,0,10*ROW('Water Data'!G61)))</f>
        <v/>
      </c>
      <c r="CE67" s="290" t="str">
        <f ca="true">+IF(OFFSET('Water Data'!$H$27,0,10*ROW('Water Data'!H61))="","",OFFSET('Water Data'!$H$27,0,10*ROW('Water Data'!H61)))</f>
        <v/>
      </c>
      <c r="CF67" s="290" t="str">
        <f ca="true">+IF(OFFSET('Water Data'!$H$28,0,10*ROW('Water Data'!H61))="","",OFFSET('Water Data'!$H$28,0,10*ROW('Water Data'!H61)))</f>
        <v/>
      </c>
      <c r="CG67" s="290" t="str">
        <f ca="true">+IF(OFFSET('Water Data'!$H$29,0,10*ROW('Water Data'!H61))="","",OFFSET('Water Data'!$H$29,0,10*ROW('Water Data'!H61)))</f>
        <v/>
      </c>
      <c r="CH67" s="290" t="str">
        <f ca="true">+IF(OFFSET('Water Data'!$I$27,0,10*ROW('Water Data'!I61))="","",OFFSET('Water Data'!$I$27,0,10*ROW('Water Data'!I61)))</f>
        <v/>
      </c>
      <c r="CI67" s="290" t="str">
        <f ca="true">+IF(OFFSET('Water Data'!$I$28,0,10*ROW('Water Data'!I61))="","",OFFSET('Water Data'!$I$28,0,10*ROW('Water Data'!I61)))</f>
        <v/>
      </c>
      <c r="CJ67" s="290" t="str">
        <f ca="true">+IF(OFFSET('Water Data'!$I$29,0,10*ROW('Water Data'!I61))="","",OFFSET('Water Data'!$I$29,0,10*ROW('Water Data'!I61)))</f>
        <v/>
      </c>
      <c r="CK67" s="290" t="str">
        <f ca="true">+IF(OFFSET('Sanitation Data'!$D$28,0,10*ROW('Sanitation Data'!D61))="","",OFFSET('Sanitation Data'!$D$28,0,10*ROW('Sanitation Data'!D61)))</f>
        <v/>
      </c>
      <c r="CL67" s="290" t="str">
        <f ca="true">+IF(OFFSET('Sanitation Data'!$D$29,0,10*ROW('Sanitation Data'!D61))="","",OFFSET('Sanitation Data'!$D$29,0,10*ROW('Sanitation Data'!D61)))</f>
        <v/>
      </c>
      <c r="CM67" s="290" t="str">
        <f ca="true">+IF(OFFSET('Sanitation Data'!$D$30,0,10*ROW('Sanitation Data'!D61))="","",OFFSET('Sanitation Data'!$D$30,0,10*ROW('Sanitation Data'!D61)))</f>
        <v/>
      </c>
      <c r="CN67" s="290" t="str">
        <f ca="true">+IF(OFFSET('Sanitation Data'!$D$31,0,10*ROW('Sanitation Data'!D61))="","",OFFSET('Sanitation Data'!$D$31,0,10*ROW('Sanitation Data'!D61)))</f>
        <v/>
      </c>
      <c r="CO67" s="290" t="str">
        <f ca="true">+IF(OFFSET('Sanitation Data'!$D$32,0,10*ROW('Sanitation Data'!D61))="","",OFFSET('Sanitation Data'!$D$32,0,10*ROW('Sanitation Data'!D61)))</f>
        <v/>
      </c>
      <c r="CP67" s="290" t="str">
        <f ca="true">+IF(OFFSET('Sanitation Data'!$E$28,0,10*ROW('Sanitation Data'!E61))="","",OFFSET('Sanitation Data'!$E$28,0,10*ROW('Sanitation Data'!E61)))</f>
        <v/>
      </c>
      <c r="CQ67" s="290" t="str">
        <f ca="true">+IF(OFFSET('Sanitation Data'!$E$29,0,10*ROW('Sanitation Data'!E61))="","",OFFSET('Sanitation Data'!$E$29,0,10*ROW('Sanitation Data'!E61)))</f>
        <v/>
      </c>
      <c r="CR67" s="290" t="str">
        <f ca="true">+IF(OFFSET('Sanitation Data'!$E$30,0,10*ROW('Sanitation Data'!E61))="","",OFFSET('Sanitation Data'!$E$30,0,10*ROW('Sanitation Data'!E61)))</f>
        <v/>
      </c>
      <c r="CS67" s="290" t="str">
        <f ca="true">+IF(OFFSET('Sanitation Data'!$E$31,0,10*ROW('Sanitation Data'!E61))="","",OFFSET('Sanitation Data'!$E$31,0,10*ROW('Sanitation Data'!E61)))</f>
        <v/>
      </c>
      <c r="CT67" s="290" t="str">
        <f ca="true">+IF(OFFSET('Sanitation Data'!$E$32,0,10*ROW('Sanitation Data'!E61))="","",OFFSET('Sanitation Data'!$E$32,0,10*ROW('Sanitation Data'!E61)))</f>
        <v/>
      </c>
      <c r="CU67" s="290" t="str">
        <f ca="true">+IF(OFFSET('Sanitation Data'!$F$28,0,10*ROW('Sanitation Data'!F61))="","",OFFSET('Sanitation Data'!$F$28,0,10*ROW('Sanitation Data'!F61)))</f>
        <v/>
      </c>
      <c r="CV67" s="290" t="str">
        <f ca="true">+IF(OFFSET('Sanitation Data'!$F$29,0,10*ROW('Sanitation Data'!F61))="","",OFFSET('Sanitation Data'!$F$29,0,10*ROW('Sanitation Data'!F61)))</f>
        <v/>
      </c>
      <c r="CW67" s="290" t="str">
        <f ca="true">+IF(OFFSET('Sanitation Data'!$F$30,0,10*ROW('Sanitation Data'!F61))="","",OFFSET('Sanitation Data'!$F$30,0,10*ROW('Sanitation Data'!F61)))</f>
        <v/>
      </c>
      <c r="CX67" s="290" t="str">
        <f ca="true">+IF(OFFSET('Sanitation Data'!$F$31,0,10*ROW('Sanitation Data'!F61))="","",OFFSET('Sanitation Data'!$F$31,0,10*ROW('Sanitation Data'!F61)))</f>
        <v/>
      </c>
      <c r="CY67" s="290" t="str">
        <f ca="true">+IF(OFFSET('Sanitation Data'!$F$32,0,10*ROW('Sanitation Data'!F61))="","",OFFSET('Sanitation Data'!$F$32,0,10*ROW('Sanitation Data'!F61)))</f>
        <v/>
      </c>
      <c r="CZ67" s="290" t="str">
        <f ca="true">+IF(OFFSET('Sanitation Data'!$G$28,0,10*ROW('Sanitation Data'!G61))="","",OFFSET('Sanitation Data'!$G$28,0,10*ROW('Sanitation Data'!G61)))</f>
        <v/>
      </c>
      <c r="DA67" s="290" t="str">
        <f ca="true">+IF(OFFSET('Sanitation Data'!$G$29,0,10*ROW('Sanitation Data'!G61))="","",OFFSET('Sanitation Data'!$G$29,0,10*ROW('Sanitation Data'!G61)))</f>
        <v/>
      </c>
      <c r="DB67" s="290" t="str">
        <f ca="true">+IF(OFFSET('Sanitation Data'!$G$30,0,10*ROW('Sanitation Data'!G61))="","",OFFSET('Sanitation Data'!$G$30,0,10*ROW('Sanitation Data'!G61)))</f>
        <v/>
      </c>
      <c r="DC67" s="290" t="str">
        <f ca="true">+IF(OFFSET('Sanitation Data'!$G$31,0,10*ROW('Sanitation Data'!G61))="","",OFFSET('Sanitation Data'!$G$31,0,10*ROW('Sanitation Data'!G61)))</f>
        <v/>
      </c>
      <c r="DD67" s="290" t="str">
        <f ca="true">+IF(OFFSET('Sanitation Data'!$G$32,0,10*ROW('Sanitation Data'!G61))="","",OFFSET('Sanitation Data'!$G$32,0,10*ROW('Sanitation Data'!G61)))</f>
        <v/>
      </c>
      <c r="DE67" s="290" t="str">
        <f ca="true">+IF(OFFSET('Sanitation Data'!$H$28,0,10*ROW('Sanitation Data'!H61))="","",OFFSET('Sanitation Data'!$H$28,0,10*ROW('Sanitation Data'!H61)))</f>
        <v/>
      </c>
      <c r="DF67" s="290" t="str">
        <f ca="true">+IF(OFFSET('Sanitation Data'!$H$29,0,10*ROW('Sanitation Data'!H61))="","",OFFSET('Sanitation Data'!$H$29,0,10*ROW('Sanitation Data'!H61)))</f>
        <v/>
      </c>
      <c r="DG67" s="290" t="str">
        <f ca="true">+IF(OFFSET('Sanitation Data'!$H$30,0,10*ROW('Sanitation Data'!H61))="","",OFFSET('Sanitation Data'!$H$30,0,10*ROW('Sanitation Data'!H61)))</f>
        <v/>
      </c>
      <c r="DH67" s="290" t="str">
        <f ca="true">+IF(OFFSET('Sanitation Data'!$H$31,0,10*ROW('Sanitation Data'!H61))="","",OFFSET('Sanitation Data'!$H$31,0,10*ROW('Sanitation Data'!H61)))</f>
        <v/>
      </c>
      <c r="DI67" s="290" t="str">
        <f ca="true">+IF(OFFSET('Sanitation Data'!$H$32,0,10*ROW('Sanitation Data'!H61))="","",OFFSET('Sanitation Data'!$H$32,0,10*ROW('Sanitation Data'!H61)))</f>
        <v/>
      </c>
      <c r="DJ67" s="290" t="str">
        <f ca="true">+IF(OFFSET('Sanitation Data'!$I$28,0,10*ROW('Sanitation Data'!I61))="","",OFFSET('Sanitation Data'!$I$28,0,10*ROW('Sanitation Data'!I61)))</f>
        <v/>
      </c>
      <c r="DK67" s="290" t="str">
        <f ca="true">+IF(OFFSET('Sanitation Data'!$I$29,0,10*ROW('Sanitation Data'!I61))="","",OFFSET('Sanitation Data'!$I$29,0,10*ROW('Sanitation Data'!I61)))</f>
        <v/>
      </c>
      <c r="DL67" s="290" t="str">
        <f ca="true">+IF(OFFSET('Sanitation Data'!$I$30,0,10*ROW('Sanitation Data'!I61))="","",OFFSET('Sanitation Data'!$I$30,0,10*ROW('Sanitation Data'!I61)))</f>
        <v/>
      </c>
      <c r="DM67" s="290" t="str">
        <f ca="true">+IF(OFFSET('Sanitation Data'!$I$31,0,10*ROW('Sanitation Data'!I61))="","",OFFSET('Sanitation Data'!$I$31,0,10*ROW('Sanitation Data'!I61)))</f>
        <v/>
      </c>
      <c r="DN67" s="290" t="str">
        <f ca="true">+IF(OFFSET('Sanitation Data'!$I$32,0,10*ROW('Sanitation Data'!I61))="","",OFFSET('Sanitation Data'!$I$32,0,10*ROW('Sanitation Data'!I61)))</f>
        <v/>
      </c>
      <c r="DO67" s="290" t="str">
        <f ca="true">+IF(OFFSET('Hygiene Data'!$D$11,0,10*ROW('Hygiene Data'!D61))="","",OFFSET('Hygiene Data'!$D$11,0,10*ROW('Hygiene Data'!D61)))</f>
        <v/>
      </c>
      <c r="DP67" s="290" t="str">
        <f ca="true">+IF(OFFSET('Hygiene Data'!$D$12,0,10*ROW('Hygiene Data'!D61))="","",OFFSET('Hygiene Data'!$D$12,0,10*ROW('Hygiene Data'!D61)))</f>
        <v/>
      </c>
      <c r="DQ67" s="290" t="str">
        <f ca="true">+IF(OFFSET('Hygiene Data'!$D$13,0,10*ROW('Hygiene Data'!D61))="","",OFFSET('Hygiene Data'!$D$13,0,10*ROW('Hygiene Data'!D61)))</f>
        <v/>
      </c>
      <c r="DR67" s="290" t="str">
        <f ca="true">+IF(OFFSET('Hygiene Data'!$E$11,0,10*ROW('Hygiene Data'!E61))="","",OFFSET('Hygiene Data'!$E$11,0,10*ROW('Hygiene Data'!E61)))</f>
        <v/>
      </c>
      <c r="DS67" s="290" t="str">
        <f ca="true">+IF(OFFSET('Hygiene Data'!$E$12,0,10*ROW('Hygiene Data'!E61))="","",OFFSET('Hygiene Data'!$E$12,0,10*ROW('Hygiene Data'!E61)))</f>
        <v/>
      </c>
      <c r="DT67" s="290" t="str">
        <f ca="true">+IF(OFFSET('Hygiene Data'!$E$13,0,10*ROW('Hygiene Data'!E61))="","",OFFSET('Hygiene Data'!$E$13,0,10*ROW('Hygiene Data'!E61)))</f>
        <v/>
      </c>
      <c r="DU67" s="290" t="str">
        <f ca="true">+IF(OFFSET('Hygiene Data'!$F$11,0,10*ROW('Hygiene Data'!F61))="","",OFFSET('Hygiene Data'!$F$11,0,10*ROW('Hygiene Data'!F61)))</f>
        <v/>
      </c>
      <c r="DV67" s="290" t="str">
        <f ca="true">+IF(OFFSET('Hygiene Data'!$F$12,0,10*ROW('Hygiene Data'!F61))="","",OFFSET('Hygiene Data'!$F$12,0,10*ROW('Hygiene Data'!F61)))</f>
        <v/>
      </c>
      <c r="DW67" s="290" t="str">
        <f ca="true">+IF(OFFSET('Hygiene Data'!$F$13,0,10*ROW('Hygiene Data'!F61))="","",OFFSET('Hygiene Data'!$F$13,0,10*ROW('Hygiene Data'!F61)))</f>
        <v/>
      </c>
      <c r="DX67" s="290" t="str">
        <f ca="true">+IF(OFFSET('Hygiene Data'!$G$11,0,10*ROW('Hygiene Data'!G61))="","",OFFSET('Hygiene Data'!$G$11,0,10*ROW('Hygiene Data'!G61)))</f>
        <v/>
      </c>
      <c r="DY67" s="290" t="str">
        <f ca="true">+IF(OFFSET('Hygiene Data'!$G$12,0,10*ROW('Hygiene Data'!G61))="","",OFFSET('Hygiene Data'!$G$12,0,10*ROW('Hygiene Data'!G61)))</f>
        <v/>
      </c>
      <c r="DZ67" s="290" t="str">
        <f ca="true">+IF(OFFSET('Hygiene Data'!$G$13,0,10*ROW('Hygiene Data'!G61))="","",OFFSET('Hygiene Data'!$G$13,0,10*ROW('Hygiene Data'!G61)))</f>
        <v/>
      </c>
      <c r="EA67" s="290" t="str">
        <f ca="true">+IF(OFFSET('Hygiene Data'!$H$11,0,10*ROW('Hygiene Data'!H61))="","",OFFSET('Hygiene Data'!$H$11,0,10*ROW('Hygiene Data'!H61)))</f>
        <v/>
      </c>
      <c r="EB67" s="290" t="str">
        <f ca="true">+IF(OFFSET('Hygiene Data'!$H$12,0,10*ROW('Hygiene Data'!H61))="","",OFFSET('Hygiene Data'!$H$12,0,10*ROW('Hygiene Data'!H61)))</f>
        <v/>
      </c>
      <c r="EC67" s="290" t="str">
        <f ca="true">+IF(OFFSET('Hygiene Data'!$H$13,0,10*ROW('Hygiene Data'!H61))="","",OFFSET('Hygiene Data'!$H$13,0,10*ROW('Hygiene Data'!H61)))</f>
        <v/>
      </c>
      <c r="ED67" s="290" t="str">
        <f ca="true">+IF(OFFSET('Hygiene Data'!$I$11,0,10*ROW('Hygiene Data'!I61))="","",OFFSET('Hygiene Data'!$I$11,0,10*ROW('Hygiene Data'!I61)))</f>
        <v/>
      </c>
      <c r="EE67" s="290" t="str">
        <f ca="true">+IF(OFFSET('Hygiene Data'!$I$12,0,10*ROW('Hygiene Data'!I61))="","",OFFSET('Hygiene Data'!$I$12,0,10*ROW('Hygiene Data'!I61)))</f>
        <v/>
      </c>
      <c r="EF67" s="290"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46"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90"/>
      <c r="BS68" s="290" t="str">
        <f ca="true">+IF(OFFSET('Water Data'!$D$27,0,10*ROW('Water Data'!D62))="","",OFFSET('Water Data'!$D$27,0,10*ROW('Water Data'!D62)))</f>
        <v/>
      </c>
      <c r="BT68" s="290" t="str">
        <f ca="true">+IF(OFFSET('Water Data'!$D$28,0,10*ROW('Water Data'!D62))="","",OFFSET('Water Data'!$D$28,0,10*ROW('Water Data'!D62)))</f>
        <v/>
      </c>
      <c r="BU68" s="290" t="str">
        <f ca="true">+IF(OFFSET('Water Data'!$D$29,0,10*ROW('Water Data'!D62))="","",OFFSET('Water Data'!$D$29,0,10*ROW('Water Data'!D62)))</f>
        <v/>
      </c>
      <c r="BV68" s="290" t="str">
        <f ca="true">+IF(OFFSET('Water Data'!$E$27,0,10*ROW('Water Data'!E62))="","",OFFSET('Water Data'!$E$27,0,10*ROW('Water Data'!E62)))</f>
        <v/>
      </c>
      <c r="BW68" s="290" t="str">
        <f ca="true">+IF(OFFSET('Water Data'!$E$28,0,10*ROW('Water Data'!E62))="","",OFFSET('Water Data'!$E$28,0,10*ROW('Water Data'!E62)))</f>
        <v/>
      </c>
      <c r="BX68" s="290" t="str">
        <f ca="true">+IF(OFFSET('Water Data'!$E$29,0,10*ROW('Water Data'!E62))="","",OFFSET('Water Data'!$E$29,0,10*ROW('Water Data'!E62)))</f>
        <v/>
      </c>
      <c r="BY68" s="290" t="str">
        <f ca="true">+IF(OFFSET('Water Data'!$F$27,0,10*ROW('Water Data'!F62))="","",OFFSET('Water Data'!$F$27,0,10*ROW('Water Data'!F62)))</f>
        <v/>
      </c>
      <c r="BZ68" s="290" t="str">
        <f ca="true">+IF(OFFSET('Water Data'!$F$28,0,10*ROW('Water Data'!F62))="","",OFFSET('Water Data'!$F$28,0,10*ROW('Water Data'!F62)))</f>
        <v/>
      </c>
      <c r="CA68" s="290" t="str">
        <f ca="true">+IF(OFFSET('Water Data'!$F$29,0,10*ROW('Water Data'!F62))="","",OFFSET('Water Data'!$F$29,0,10*ROW('Water Data'!F62)))</f>
        <v/>
      </c>
      <c r="CB68" s="290" t="str">
        <f ca="true">+IF(OFFSET('Water Data'!$G$27,0,10*ROW('Water Data'!G62))="","",OFFSET('Water Data'!$G$27,0,10*ROW('Water Data'!G62)))</f>
        <v/>
      </c>
      <c r="CC68" s="290" t="str">
        <f ca="true">+IF(OFFSET('Water Data'!$G$28,0,10*ROW('Water Data'!G62))="","",OFFSET('Water Data'!$G$28,0,10*ROW('Water Data'!G62)))</f>
        <v/>
      </c>
      <c r="CD68" s="290" t="str">
        <f ca="true">+IF(OFFSET('Water Data'!$G$29,0,10*ROW('Water Data'!G62))="","",OFFSET('Water Data'!$G$29,0,10*ROW('Water Data'!G62)))</f>
        <v/>
      </c>
      <c r="CE68" s="290" t="str">
        <f ca="true">+IF(OFFSET('Water Data'!$H$27,0,10*ROW('Water Data'!H62))="","",OFFSET('Water Data'!$H$27,0,10*ROW('Water Data'!H62)))</f>
        <v/>
      </c>
      <c r="CF68" s="290" t="str">
        <f ca="true">+IF(OFFSET('Water Data'!$H$28,0,10*ROW('Water Data'!H62))="","",OFFSET('Water Data'!$H$28,0,10*ROW('Water Data'!H62)))</f>
        <v/>
      </c>
      <c r="CG68" s="290" t="str">
        <f ca="true">+IF(OFFSET('Water Data'!$H$29,0,10*ROW('Water Data'!H62))="","",OFFSET('Water Data'!$H$29,0,10*ROW('Water Data'!H62)))</f>
        <v/>
      </c>
      <c r="CH68" s="290" t="str">
        <f ca="true">+IF(OFFSET('Water Data'!$I$27,0,10*ROW('Water Data'!I62))="","",OFFSET('Water Data'!$I$27,0,10*ROW('Water Data'!I62)))</f>
        <v/>
      </c>
      <c r="CI68" s="290" t="str">
        <f ca="true">+IF(OFFSET('Water Data'!$I$28,0,10*ROW('Water Data'!I62))="","",OFFSET('Water Data'!$I$28,0,10*ROW('Water Data'!I62)))</f>
        <v/>
      </c>
      <c r="CJ68" s="290" t="str">
        <f ca="true">+IF(OFFSET('Water Data'!$I$29,0,10*ROW('Water Data'!I62))="","",OFFSET('Water Data'!$I$29,0,10*ROW('Water Data'!I62)))</f>
        <v/>
      </c>
      <c r="CK68" s="290" t="str">
        <f ca="true">+IF(OFFSET('Sanitation Data'!$D$28,0,10*ROW('Sanitation Data'!D62))="","",OFFSET('Sanitation Data'!$D$28,0,10*ROW('Sanitation Data'!D62)))</f>
        <v/>
      </c>
      <c r="CL68" s="290" t="str">
        <f ca="true">+IF(OFFSET('Sanitation Data'!$D$29,0,10*ROW('Sanitation Data'!D62))="","",OFFSET('Sanitation Data'!$D$29,0,10*ROW('Sanitation Data'!D62)))</f>
        <v/>
      </c>
      <c r="CM68" s="290" t="str">
        <f ca="true">+IF(OFFSET('Sanitation Data'!$D$30,0,10*ROW('Sanitation Data'!D62))="","",OFFSET('Sanitation Data'!$D$30,0,10*ROW('Sanitation Data'!D62)))</f>
        <v/>
      </c>
      <c r="CN68" s="290" t="str">
        <f ca="true">+IF(OFFSET('Sanitation Data'!$D$31,0,10*ROW('Sanitation Data'!D62))="","",OFFSET('Sanitation Data'!$D$31,0,10*ROW('Sanitation Data'!D62)))</f>
        <v/>
      </c>
      <c r="CO68" s="290" t="str">
        <f ca="true">+IF(OFFSET('Sanitation Data'!$D$32,0,10*ROW('Sanitation Data'!D62))="","",OFFSET('Sanitation Data'!$D$32,0,10*ROW('Sanitation Data'!D62)))</f>
        <v/>
      </c>
      <c r="CP68" s="290" t="str">
        <f ca="true">+IF(OFFSET('Sanitation Data'!$E$28,0,10*ROW('Sanitation Data'!E62))="","",OFFSET('Sanitation Data'!$E$28,0,10*ROW('Sanitation Data'!E62)))</f>
        <v/>
      </c>
      <c r="CQ68" s="290" t="str">
        <f ca="true">+IF(OFFSET('Sanitation Data'!$E$29,0,10*ROW('Sanitation Data'!E62))="","",OFFSET('Sanitation Data'!$E$29,0,10*ROW('Sanitation Data'!E62)))</f>
        <v/>
      </c>
      <c r="CR68" s="290" t="str">
        <f ca="true">+IF(OFFSET('Sanitation Data'!$E$30,0,10*ROW('Sanitation Data'!E62))="","",OFFSET('Sanitation Data'!$E$30,0,10*ROW('Sanitation Data'!E62)))</f>
        <v/>
      </c>
      <c r="CS68" s="290" t="str">
        <f ca="true">+IF(OFFSET('Sanitation Data'!$E$31,0,10*ROW('Sanitation Data'!E62))="","",OFFSET('Sanitation Data'!$E$31,0,10*ROW('Sanitation Data'!E62)))</f>
        <v/>
      </c>
      <c r="CT68" s="290" t="str">
        <f ca="true">+IF(OFFSET('Sanitation Data'!$E$32,0,10*ROW('Sanitation Data'!E62))="","",OFFSET('Sanitation Data'!$E$32,0,10*ROW('Sanitation Data'!E62)))</f>
        <v/>
      </c>
      <c r="CU68" s="290" t="str">
        <f ca="true">+IF(OFFSET('Sanitation Data'!$F$28,0,10*ROW('Sanitation Data'!F62))="","",OFFSET('Sanitation Data'!$F$28,0,10*ROW('Sanitation Data'!F62)))</f>
        <v/>
      </c>
      <c r="CV68" s="290" t="str">
        <f ca="true">+IF(OFFSET('Sanitation Data'!$F$29,0,10*ROW('Sanitation Data'!F62))="","",OFFSET('Sanitation Data'!$F$29,0,10*ROW('Sanitation Data'!F62)))</f>
        <v/>
      </c>
      <c r="CW68" s="290" t="str">
        <f ca="true">+IF(OFFSET('Sanitation Data'!$F$30,0,10*ROW('Sanitation Data'!F62))="","",OFFSET('Sanitation Data'!$F$30,0,10*ROW('Sanitation Data'!F62)))</f>
        <v/>
      </c>
      <c r="CX68" s="290" t="str">
        <f ca="true">+IF(OFFSET('Sanitation Data'!$F$31,0,10*ROW('Sanitation Data'!F62))="","",OFFSET('Sanitation Data'!$F$31,0,10*ROW('Sanitation Data'!F62)))</f>
        <v/>
      </c>
      <c r="CY68" s="290" t="str">
        <f ca="true">+IF(OFFSET('Sanitation Data'!$F$32,0,10*ROW('Sanitation Data'!F62))="","",OFFSET('Sanitation Data'!$F$32,0,10*ROW('Sanitation Data'!F62)))</f>
        <v/>
      </c>
      <c r="CZ68" s="290" t="str">
        <f ca="true">+IF(OFFSET('Sanitation Data'!$G$28,0,10*ROW('Sanitation Data'!G62))="","",OFFSET('Sanitation Data'!$G$28,0,10*ROW('Sanitation Data'!G62)))</f>
        <v/>
      </c>
      <c r="DA68" s="290" t="str">
        <f ca="true">+IF(OFFSET('Sanitation Data'!$G$29,0,10*ROW('Sanitation Data'!G62))="","",OFFSET('Sanitation Data'!$G$29,0,10*ROW('Sanitation Data'!G62)))</f>
        <v/>
      </c>
      <c r="DB68" s="290" t="str">
        <f ca="true">+IF(OFFSET('Sanitation Data'!$G$30,0,10*ROW('Sanitation Data'!G62))="","",OFFSET('Sanitation Data'!$G$30,0,10*ROW('Sanitation Data'!G62)))</f>
        <v/>
      </c>
      <c r="DC68" s="290" t="str">
        <f ca="true">+IF(OFFSET('Sanitation Data'!$G$31,0,10*ROW('Sanitation Data'!G62))="","",OFFSET('Sanitation Data'!$G$31,0,10*ROW('Sanitation Data'!G62)))</f>
        <v/>
      </c>
      <c r="DD68" s="290" t="str">
        <f ca="true">+IF(OFFSET('Sanitation Data'!$G$32,0,10*ROW('Sanitation Data'!G62))="","",OFFSET('Sanitation Data'!$G$32,0,10*ROW('Sanitation Data'!G62)))</f>
        <v/>
      </c>
      <c r="DE68" s="290" t="str">
        <f ca="true">+IF(OFFSET('Sanitation Data'!$H$28,0,10*ROW('Sanitation Data'!H62))="","",OFFSET('Sanitation Data'!$H$28,0,10*ROW('Sanitation Data'!H62)))</f>
        <v/>
      </c>
      <c r="DF68" s="290" t="str">
        <f ca="true">+IF(OFFSET('Sanitation Data'!$H$29,0,10*ROW('Sanitation Data'!H62))="","",OFFSET('Sanitation Data'!$H$29,0,10*ROW('Sanitation Data'!H62)))</f>
        <v/>
      </c>
      <c r="DG68" s="290" t="str">
        <f ca="true">+IF(OFFSET('Sanitation Data'!$H$30,0,10*ROW('Sanitation Data'!H62))="","",OFFSET('Sanitation Data'!$H$30,0,10*ROW('Sanitation Data'!H62)))</f>
        <v/>
      </c>
      <c r="DH68" s="290" t="str">
        <f ca="true">+IF(OFFSET('Sanitation Data'!$H$31,0,10*ROW('Sanitation Data'!H62))="","",OFFSET('Sanitation Data'!$H$31,0,10*ROW('Sanitation Data'!H62)))</f>
        <v/>
      </c>
      <c r="DI68" s="290" t="str">
        <f ca="true">+IF(OFFSET('Sanitation Data'!$H$32,0,10*ROW('Sanitation Data'!H62))="","",OFFSET('Sanitation Data'!$H$32,0,10*ROW('Sanitation Data'!H62)))</f>
        <v/>
      </c>
      <c r="DJ68" s="290" t="str">
        <f ca="true">+IF(OFFSET('Sanitation Data'!$I$28,0,10*ROW('Sanitation Data'!I62))="","",OFFSET('Sanitation Data'!$I$28,0,10*ROW('Sanitation Data'!I62)))</f>
        <v/>
      </c>
      <c r="DK68" s="290" t="str">
        <f ca="true">+IF(OFFSET('Sanitation Data'!$I$29,0,10*ROW('Sanitation Data'!I62))="","",OFFSET('Sanitation Data'!$I$29,0,10*ROW('Sanitation Data'!I62)))</f>
        <v/>
      </c>
      <c r="DL68" s="290" t="str">
        <f ca="true">+IF(OFFSET('Sanitation Data'!$I$30,0,10*ROW('Sanitation Data'!I62))="","",OFFSET('Sanitation Data'!$I$30,0,10*ROW('Sanitation Data'!I62)))</f>
        <v/>
      </c>
      <c r="DM68" s="290" t="str">
        <f ca="true">+IF(OFFSET('Sanitation Data'!$I$31,0,10*ROW('Sanitation Data'!I62))="","",OFFSET('Sanitation Data'!$I$31,0,10*ROW('Sanitation Data'!I62)))</f>
        <v/>
      </c>
      <c r="DN68" s="290" t="str">
        <f ca="true">+IF(OFFSET('Sanitation Data'!$I$32,0,10*ROW('Sanitation Data'!I62))="","",OFFSET('Sanitation Data'!$I$32,0,10*ROW('Sanitation Data'!I62)))</f>
        <v/>
      </c>
      <c r="DO68" s="290" t="str">
        <f ca="true">+IF(OFFSET('Hygiene Data'!$D$11,0,10*ROW('Hygiene Data'!D62))="","",OFFSET('Hygiene Data'!$D$11,0,10*ROW('Hygiene Data'!D62)))</f>
        <v/>
      </c>
      <c r="DP68" s="290" t="str">
        <f ca="true">+IF(OFFSET('Hygiene Data'!$D$12,0,10*ROW('Hygiene Data'!D62))="","",OFFSET('Hygiene Data'!$D$12,0,10*ROW('Hygiene Data'!D62)))</f>
        <v/>
      </c>
      <c r="DQ68" s="290" t="str">
        <f ca="true">+IF(OFFSET('Hygiene Data'!$D$13,0,10*ROW('Hygiene Data'!D62))="","",OFFSET('Hygiene Data'!$D$13,0,10*ROW('Hygiene Data'!D62)))</f>
        <v/>
      </c>
      <c r="DR68" s="290" t="str">
        <f ca="true">+IF(OFFSET('Hygiene Data'!$E$11,0,10*ROW('Hygiene Data'!E62))="","",OFFSET('Hygiene Data'!$E$11,0,10*ROW('Hygiene Data'!E62)))</f>
        <v/>
      </c>
      <c r="DS68" s="290" t="str">
        <f ca="true">+IF(OFFSET('Hygiene Data'!$E$12,0,10*ROW('Hygiene Data'!E62))="","",OFFSET('Hygiene Data'!$E$12,0,10*ROW('Hygiene Data'!E62)))</f>
        <v/>
      </c>
      <c r="DT68" s="290" t="str">
        <f ca="true">+IF(OFFSET('Hygiene Data'!$E$13,0,10*ROW('Hygiene Data'!E62))="","",OFFSET('Hygiene Data'!$E$13,0,10*ROW('Hygiene Data'!E62)))</f>
        <v/>
      </c>
      <c r="DU68" s="290" t="str">
        <f ca="true">+IF(OFFSET('Hygiene Data'!$F$11,0,10*ROW('Hygiene Data'!F62))="","",OFFSET('Hygiene Data'!$F$11,0,10*ROW('Hygiene Data'!F62)))</f>
        <v/>
      </c>
      <c r="DV68" s="290" t="str">
        <f ca="true">+IF(OFFSET('Hygiene Data'!$F$12,0,10*ROW('Hygiene Data'!F62))="","",OFFSET('Hygiene Data'!$F$12,0,10*ROW('Hygiene Data'!F62)))</f>
        <v/>
      </c>
      <c r="DW68" s="290" t="str">
        <f ca="true">+IF(OFFSET('Hygiene Data'!$F$13,0,10*ROW('Hygiene Data'!F62))="","",OFFSET('Hygiene Data'!$F$13,0,10*ROW('Hygiene Data'!F62)))</f>
        <v/>
      </c>
      <c r="DX68" s="290" t="str">
        <f ca="true">+IF(OFFSET('Hygiene Data'!$G$11,0,10*ROW('Hygiene Data'!G62))="","",OFFSET('Hygiene Data'!$G$11,0,10*ROW('Hygiene Data'!G62)))</f>
        <v/>
      </c>
      <c r="DY68" s="290" t="str">
        <f ca="true">+IF(OFFSET('Hygiene Data'!$G$12,0,10*ROW('Hygiene Data'!G62))="","",OFFSET('Hygiene Data'!$G$12,0,10*ROW('Hygiene Data'!G62)))</f>
        <v/>
      </c>
      <c r="DZ68" s="290" t="str">
        <f ca="true">+IF(OFFSET('Hygiene Data'!$G$13,0,10*ROW('Hygiene Data'!G62))="","",OFFSET('Hygiene Data'!$G$13,0,10*ROW('Hygiene Data'!G62)))</f>
        <v/>
      </c>
      <c r="EA68" s="290" t="str">
        <f ca="true">+IF(OFFSET('Hygiene Data'!$H$11,0,10*ROW('Hygiene Data'!H62))="","",OFFSET('Hygiene Data'!$H$11,0,10*ROW('Hygiene Data'!H62)))</f>
        <v/>
      </c>
      <c r="EB68" s="290" t="str">
        <f ca="true">+IF(OFFSET('Hygiene Data'!$H$12,0,10*ROW('Hygiene Data'!H62))="","",OFFSET('Hygiene Data'!$H$12,0,10*ROW('Hygiene Data'!H62)))</f>
        <v/>
      </c>
      <c r="EC68" s="290" t="str">
        <f ca="true">+IF(OFFSET('Hygiene Data'!$H$13,0,10*ROW('Hygiene Data'!H62))="","",OFFSET('Hygiene Data'!$H$13,0,10*ROW('Hygiene Data'!H62)))</f>
        <v/>
      </c>
      <c r="ED68" s="290" t="str">
        <f ca="true">+IF(OFFSET('Hygiene Data'!$I$11,0,10*ROW('Hygiene Data'!I62))="","",OFFSET('Hygiene Data'!$I$11,0,10*ROW('Hygiene Data'!I62)))</f>
        <v/>
      </c>
      <c r="EE68" s="290" t="str">
        <f ca="true">+IF(OFFSET('Hygiene Data'!$I$12,0,10*ROW('Hygiene Data'!I62))="","",OFFSET('Hygiene Data'!$I$12,0,10*ROW('Hygiene Data'!I62)))</f>
        <v/>
      </c>
      <c r="EF68" s="290"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46"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90"/>
      <c r="BS69" s="290" t="str">
        <f ca="true">+IF(OFFSET('Water Data'!$D$27,0,10*ROW('Water Data'!D63))="","",OFFSET('Water Data'!$D$27,0,10*ROW('Water Data'!D63)))</f>
        <v/>
      </c>
      <c r="BT69" s="290" t="str">
        <f ca="true">+IF(OFFSET('Water Data'!$D$28,0,10*ROW('Water Data'!D63))="","",OFFSET('Water Data'!$D$28,0,10*ROW('Water Data'!D63)))</f>
        <v/>
      </c>
      <c r="BU69" s="290" t="str">
        <f ca="true">+IF(OFFSET('Water Data'!$D$29,0,10*ROW('Water Data'!D63))="","",OFFSET('Water Data'!$D$29,0,10*ROW('Water Data'!D63)))</f>
        <v/>
      </c>
      <c r="BV69" s="290" t="str">
        <f ca="true">+IF(OFFSET('Water Data'!$E$27,0,10*ROW('Water Data'!E63))="","",OFFSET('Water Data'!$E$27,0,10*ROW('Water Data'!E63)))</f>
        <v/>
      </c>
      <c r="BW69" s="290" t="str">
        <f ca="true">+IF(OFFSET('Water Data'!$E$28,0,10*ROW('Water Data'!E63))="","",OFFSET('Water Data'!$E$28,0,10*ROW('Water Data'!E63)))</f>
        <v/>
      </c>
      <c r="BX69" s="290" t="str">
        <f ca="true">+IF(OFFSET('Water Data'!$E$29,0,10*ROW('Water Data'!E63))="","",OFFSET('Water Data'!$E$29,0,10*ROW('Water Data'!E63)))</f>
        <v/>
      </c>
      <c r="BY69" s="290" t="str">
        <f ca="true">+IF(OFFSET('Water Data'!$F$27,0,10*ROW('Water Data'!F63))="","",OFFSET('Water Data'!$F$27,0,10*ROW('Water Data'!F63)))</f>
        <v/>
      </c>
      <c r="BZ69" s="290" t="str">
        <f ca="true">+IF(OFFSET('Water Data'!$F$28,0,10*ROW('Water Data'!F63))="","",OFFSET('Water Data'!$F$28,0,10*ROW('Water Data'!F63)))</f>
        <v/>
      </c>
      <c r="CA69" s="290" t="str">
        <f ca="true">+IF(OFFSET('Water Data'!$F$29,0,10*ROW('Water Data'!F63))="","",OFFSET('Water Data'!$F$29,0,10*ROW('Water Data'!F63)))</f>
        <v/>
      </c>
      <c r="CB69" s="290" t="str">
        <f ca="true">+IF(OFFSET('Water Data'!$G$27,0,10*ROW('Water Data'!G63))="","",OFFSET('Water Data'!$G$27,0,10*ROW('Water Data'!G63)))</f>
        <v/>
      </c>
      <c r="CC69" s="290" t="str">
        <f ca="true">+IF(OFFSET('Water Data'!$G$28,0,10*ROW('Water Data'!G63))="","",OFFSET('Water Data'!$G$28,0,10*ROW('Water Data'!G63)))</f>
        <v/>
      </c>
      <c r="CD69" s="290" t="str">
        <f ca="true">+IF(OFFSET('Water Data'!$G$29,0,10*ROW('Water Data'!G63))="","",OFFSET('Water Data'!$G$29,0,10*ROW('Water Data'!G63)))</f>
        <v/>
      </c>
      <c r="CE69" s="290" t="str">
        <f ca="true">+IF(OFFSET('Water Data'!$H$27,0,10*ROW('Water Data'!H63))="","",OFFSET('Water Data'!$H$27,0,10*ROW('Water Data'!H63)))</f>
        <v/>
      </c>
      <c r="CF69" s="290" t="str">
        <f ca="true">+IF(OFFSET('Water Data'!$H$28,0,10*ROW('Water Data'!H63))="","",OFFSET('Water Data'!$H$28,0,10*ROW('Water Data'!H63)))</f>
        <v/>
      </c>
      <c r="CG69" s="290" t="str">
        <f ca="true">+IF(OFFSET('Water Data'!$H$29,0,10*ROW('Water Data'!H63))="","",OFFSET('Water Data'!$H$29,0,10*ROW('Water Data'!H63)))</f>
        <v/>
      </c>
      <c r="CH69" s="290" t="str">
        <f ca="true">+IF(OFFSET('Water Data'!$I$27,0,10*ROW('Water Data'!I63))="","",OFFSET('Water Data'!$I$27,0,10*ROW('Water Data'!I63)))</f>
        <v/>
      </c>
      <c r="CI69" s="290" t="str">
        <f ca="true">+IF(OFFSET('Water Data'!$I$28,0,10*ROW('Water Data'!I63))="","",OFFSET('Water Data'!$I$28,0,10*ROW('Water Data'!I63)))</f>
        <v/>
      </c>
      <c r="CJ69" s="290" t="str">
        <f ca="true">+IF(OFFSET('Water Data'!$I$29,0,10*ROW('Water Data'!I63))="","",OFFSET('Water Data'!$I$29,0,10*ROW('Water Data'!I63)))</f>
        <v/>
      </c>
      <c r="CK69" s="290" t="str">
        <f ca="true">+IF(OFFSET('Sanitation Data'!$D$28,0,10*ROW('Sanitation Data'!D63))="","",OFFSET('Sanitation Data'!$D$28,0,10*ROW('Sanitation Data'!D63)))</f>
        <v/>
      </c>
      <c r="CL69" s="290" t="str">
        <f ca="true">+IF(OFFSET('Sanitation Data'!$D$29,0,10*ROW('Sanitation Data'!D63))="","",OFFSET('Sanitation Data'!$D$29,0,10*ROW('Sanitation Data'!D63)))</f>
        <v/>
      </c>
      <c r="CM69" s="290" t="str">
        <f ca="true">+IF(OFFSET('Sanitation Data'!$D$30,0,10*ROW('Sanitation Data'!D63))="","",OFFSET('Sanitation Data'!$D$30,0,10*ROW('Sanitation Data'!D63)))</f>
        <v/>
      </c>
      <c r="CN69" s="290" t="str">
        <f ca="true">+IF(OFFSET('Sanitation Data'!$D$31,0,10*ROW('Sanitation Data'!D63))="","",OFFSET('Sanitation Data'!$D$31,0,10*ROW('Sanitation Data'!D63)))</f>
        <v/>
      </c>
      <c r="CO69" s="290" t="str">
        <f ca="true">+IF(OFFSET('Sanitation Data'!$D$32,0,10*ROW('Sanitation Data'!D63))="","",OFFSET('Sanitation Data'!$D$32,0,10*ROW('Sanitation Data'!D63)))</f>
        <v/>
      </c>
      <c r="CP69" s="290" t="str">
        <f ca="true">+IF(OFFSET('Sanitation Data'!$E$28,0,10*ROW('Sanitation Data'!E63))="","",OFFSET('Sanitation Data'!$E$28,0,10*ROW('Sanitation Data'!E63)))</f>
        <v/>
      </c>
      <c r="CQ69" s="290" t="str">
        <f ca="true">+IF(OFFSET('Sanitation Data'!$E$29,0,10*ROW('Sanitation Data'!E63))="","",OFFSET('Sanitation Data'!$E$29,0,10*ROW('Sanitation Data'!E63)))</f>
        <v/>
      </c>
      <c r="CR69" s="290" t="str">
        <f ca="true">+IF(OFFSET('Sanitation Data'!$E$30,0,10*ROW('Sanitation Data'!E63))="","",OFFSET('Sanitation Data'!$E$30,0,10*ROW('Sanitation Data'!E63)))</f>
        <v/>
      </c>
      <c r="CS69" s="290" t="str">
        <f ca="true">+IF(OFFSET('Sanitation Data'!$E$31,0,10*ROW('Sanitation Data'!E63))="","",OFFSET('Sanitation Data'!$E$31,0,10*ROW('Sanitation Data'!E63)))</f>
        <v/>
      </c>
      <c r="CT69" s="290" t="str">
        <f ca="true">+IF(OFFSET('Sanitation Data'!$E$32,0,10*ROW('Sanitation Data'!E63))="","",OFFSET('Sanitation Data'!$E$32,0,10*ROW('Sanitation Data'!E63)))</f>
        <v/>
      </c>
      <c r="CU69" s="290" t="str">
        <f ca="true">+IF(OFFSET('Sanitation Data'!$F$28,0,10*ROW('Sanitation Data'!F63))="","",OFFSET('Sanitation Data'!$F$28,0,10*ROW('Sanitation Data'!F63)))</f>
        <v/>
      </c>
      <c r="CV69" s="290" t="str">
        <f ca="true">+IF(OFFSET('Sanitation Data'!$F$29,0,10*ROW('Sanitation Data'!F63))="","",OFFSET('Sanitation Data'!$F$29,0,10*ROW('Sanitation Data'!F63)))</f>
        <v/>
      </c>
      <c r="CW69" s="290" t="str">
        <f ca="true">+IF(OFFSET('Sanitation Data'!$F$30,0,10*ROW('Sanitation Data'!F63))="","",OFFSET('Sanitation Data'!$F$30,0,10*ROW('Sanitation Data'!F63)))</f>
        <v/>
      </c>
      <c r="CX69" s="290" t="str">
        <f ca="true">+IF(OFFSET('Sanitation Data'!$F$31,0,10*ROW('Sanitation Data'!F63))="","",OFFSET('Sanitation Data'!$F$31,0,10*ROW('Sanitation Data'!F63)))</f>
        <v/>
      </c>
      <c r="CY69" s="290" t="str">
        <f ca="true">+IF(OFFSET('Sanitation Data'!$F$32,0,10*ROW('Sanitation Data'!F63))="","",OFFSET('Sanitation Data'!$F$32,0,10*ROW('Sanitation Data'!F63)))</f>
        <v/>
      </c>
      <c r="CZ69" s="290" t="str">
        <f ca="true">+IF(OFFSET('Sanitation Data'!$G$28,0,10*ROW('Sanitation Data'!G63))="","",OFFSET('Sanitation Data'!$G$28,0,10*ROW('Sanitation Data'!G63)))</f>
        <v/>
      </c>
      <c r="DA69" s="290" t="str">
        <f ca="true">+IF(OFFSET('Sanitation Data'!$G$29,0,10*ROW('Sanitation Data'!G63))="","",OFFSET('Sanitation Data'!$G$29,0,10*ROW('Sanitation Data'!G63)))</f>
        <v/>
      </c>
      <c r="DB69" s="290" t="str">
        <f ca="true">+IF(OFFSET('Sanitation Data'!$G$30,0,10*ROW('Sanitation Data'!G63))="","",OFFSET('Sanitation Data'!$G$30,0,10*ROW('Sanitation Data'!G63)))</f>
        <v/>
      </c>
      <c r="DC69" s="290" t="str">
        <f ca="true">+IF(OFFSET('Sanitation Data'!$G$31,0,10*ROW('Sanitation Data'!G63))="","",OFFSET('Sanitation Data'!$G$31,0,10*ROW('Sanitation Data'!G63)))</f>
        <v/>
      </c>
      <c r="DD69" s="290" t="str">
        <f ca="true">+IF(OFFSET('Sanitation Data'!$G$32,0,10*ROW('Sanitation Data'!G63))="","",OFFSET('Sanitation Data'!$G$32,0,10*ROW('Sanitation Data'!G63)))</f>
        <v/>
      </c>
      <c r="DE69" s="290" t="str">
        <f ca="true">+IF(OFFSET('Sanitation Data'!$H$28,0,10*ROW('Sanitation Data'!H63))="","",OFFSET('Sanitation Data'!$H$28,0,10*ROW('Sanitation Data'!H63)))</f>
        <v/>
      </c>
      <c r="DF69" s="290" t="str">
        <f ca="true">+IF(OFFSET('Sanitation Data'!$H$29,0,10*ROW('Sanitation Data'!H63))="","",OFFSET('Sanitation Data'!$H$29,0,10*ROW('Sanitation Data'!H63)))</f>
        <v/>
      </c>
      <c r="DG69" s="290" t="str">
        <f ca="true">+IF(OFFSET('Sanitation Data'!$H$30,0,10*ROW('Sanitation Data'!H63))="","",OFFSET('Sanitation Data'!$H$30,0,10*ROW('Sanitation Data'!H63)))</f>
        <v/>
      </c>
      <c r="DH69" s="290" t="str">
        <f ca="true">+IF(OFFSET('Sanitation Data'!$H$31,0,10*ROW('Sanitation Data'!H63))="","",OFFSET('Sanitation Data'!$H$31,0,10*ROW('Sanitation Data'!H63)))</f>
        <v/>
      </c>
      <c r="DI69" s="290" t="str">
        <f ca="true">+IF(OFFSET('Sanitation Data'!$H$32,0,10*ROW('Sanitation Data'!H63))="","",OFFSET('Sanitation Data'!$H$32,0,10*ROW('Sanitation Data'!H63)))</f>
        <v/>
      </c>
      <c r="DJ69" s="290" t="str">
        <f ca="true">+IF(OFFSET('Sanitation Data'!$I$28,0,10*ROW('Sanitation Data'!I63))="","",OFFSET('Sanitation Data'!$I$28,0,10*ROW('Sanitation Data'!I63)))</f>
        <v/>
      </c>
      <c r="DK69" s="290" t="str">
        <f ca="true">+IF(OFFSET('Sanitation Data'!$I$29,0,10*ROW('Sanitation Data'!I63))="","",OFFSET('Sanitation Data'!$I$29,0,10*ROW('Sanitation Data'!I63)))</f>
        <v/>
      </c>
      <c r="DL69" s="290" t="str">
        <f ca="true">+IF(OFFSET('Sanitation Data'!$I$30,0,10*ROW('Sanitation Data'!I63))="","",OFFSET('Sanitation Data'!$I$30,0,10*ROW('Sanitation Data'!I63)))</f>
        <v/>
      </c>
      <c r="DM69" s="290" t="str">
        <f ca="true">+IF(OFFSET('Sanitation Data'!$I$31,0,10*ROW('Sanitation Data'!I63))="","",OFFSET('Sanitation Data'!$I$31,0,10*ROW('Sanitation Data'!I63)))</f>
        <v/>
      </c>
      <c r="DN69" s="290" t="str">
        <f ca="true">+IF(OFFSET('Sanitation Data'!$I$32,0,10*ROW('Sanitation Data'!I63))="","",OFFSET('Sanitation Data'!$I$32,0,10*ROW('Sanitation Data'!I63)))</f>
        <v/>
      </c>
      <c r="DO69" s="290" t="str">
        <f ca="true">+IF(OFFSET('Hygiene Data'!$D$11,0,10*ROW('Hygiene Data'!D63))="","",OFFSET('Hygiene Data'!$D$11,0,10*ROW('Hygiene Data'!D63)))</f>
        <v/>
      </c>
      <c r="DP69" s="290" t="str">
        <f ca="true">+IF(OFFSET('Hygiene Data'!$D$12,0,10*ROW('Hygiene Data'!D63))="","",OFFSET('Hygiene Data'!$D$12,0,10*ROW('Hygiene Data'!D63)))</f>
        <v/>
      </c>
      <c r="DQ69" s="290" t="str">
        <f ca="true">+IF(OFFSET('Hygiene Data'!$D$13,0,10*ROW('Hygiene Data'!D63))="","",OFFSET('Hygiene Data'!$D$13,0,10*ROW('Hygiene Data'!D63)))</f>
        <v/>
      </c>
      <c r="DR69" s="290" t="str">
        <f ca="true">+IF(OFFSET('Hygiene Data'!$E$11,0,10*ROW('Hygiene Data'!E63))="","",OFFSET('Hygiene Data'!$E$11,0,10*ROW('Hygiene Data'!E63)))</f>
        <v/>
      </c>
      <c r="DS69" s="290" t="str">
        <f ca="true">+IF(OFFSET('Hygiene Data'!$E$12,0,10*ROW('Hygiene Data'!E63))="","",OFFSET('Hygiene Data'!$E$12,0,10*ROW('Hygiene Data'!E63)))</f>
        <v/>
      </c>
      <c r="DT69" s="290" t="str">
        <f ca="true">+IF(OFFSET('Hygiene Data'!$E$13,0,10*ROW('Hygiene Data'!E63))="","",OFFSET('Hygiene Data'!$E$13,0,10*ROW('Hygiene Data'!E63)))</f>
        <v/>
      </c>
      <c r="DU69" s="290" t="str">
        <f ca="true">+IF(OFFSET('Hygiene Data'!$F$11,0,10*ROW('Hygiene Data'!F63))="","",OFFSET('Hygiene Data'!$F$11,0,10*ROW('Hygiene Data'!F63)))</f>
        <v/>
      </c>
      <c r="DV69" s="290" t="str">
        <f ca="true">+IF(OFFSET('Hygiene Data'!$F$12,0,10*ROW('Hygiene Data'!F63))="","",OFFSET('Hygiene Data'!$F$12,0,10*ROW('Hygiene Data'!F63)))</f>
        <v/>
      </c>
      <c r="DW69" s="290" t="str">
        <f ca="true">+IF(OFFSET('Hygiene Data'!$F$13,0,10*ROW('Hygiene Data'!F63))="","",OFFSET('Hygiene Data'!$F$13,0,10*ROW('Hygiene Data'!F63)))</f>
        <v/>
      </c>
      <c r="DX69" s="290" t="str">
        <f ca="true">+IF(OFFSET('Hygiene Data'!$G$11,0,10*ROW('Hygiene Data'!G63))="","",OFFSET('Hygiene Data'!$G$11,0,10*ROW('Hygiene Data'!G63)))</f>
        <v/>
      </c>
      <c r="DY69" s="290" t="str">
        <f ca="true">+IF(OFFSET('Hygiene Data'!$G$12,0,10*ROW('Hygiene Data'!G63))="","",OFFSET('Hygiene Data'!$G$12,0,10*ROW('Hygiene Data'!G63)))</f>
        <v/>
      </c>
      <c r="DZ69" s="290" t="str">
        <f ca="true">+IF(OFFSET('Hygiene Data'!$G$13,0,10*ROW('Hygiene Data'!G63))="","",OFFSET('Hygiene Data'!$G$13,0,10*ROW('Hygiene Data'!G63)))</f>
        <v/>
      </c>
      <c r="EA69" s="290" t="str">
        <f ca="true">+IF(OFFSET('Hygiene Data'!$H$11,0,10*ROW('Hygiene Data'!H63))="","",OFFSET('Hygiene Data'!$H$11,0,10*ROW('Hygiene Data'!H63)))</f>
        <v/>
      </c>
      <c r="EB69" s="290" t="str">
        <f ca="true">+IF(OFFSET('Hygiene Data'!$H$12,0,10*ROW('Hygiene Data'!H63))="","",OFFSET('Hygiene Data'!$H$12,0,10*ROW('Hygiene Data'!H63)))</f>
        <v/>
      </c>
      <c r="EC69" s="290" t="str">
        <f ca="true">+IF(OFFSET('Hygiene Data'!$H$13,0,10*ROW('Hygiene Data'!H63))="","",OFFSET('Hygiene Data'!$H$13,0,10*ROW('Hygiene Data'!H63)))</f>
        <v/>
      </c>
      <c r="ED69" s="290" t="str">
        <f ca="true">+IF(OFFSET('Hygiene Data'!$I$11,0,10*ROW('Hygiene Data'!I63))="","",OFFSET('Hygiene Data'!$I$11,0,10*ROW('Hygiene Data'!I63)))</f>
        <v/>
      </c>
      <c r="EE69" s="290" t="str">
        <f ca="true">+IF(OFFSET('Hygiene Data'!$I$12,0,10*ROW('Hygiene Data'!I63))="","",OFFSET('Hygiene Data'!$I$12,0,10*ROW('Hygiene Data'!I63)))</f>
        <v/>
      </c>
      <c r="EF69" s="290"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46"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90"/>
      <c r="BS70" s="290" t="str">
        <f ca="true">+IF(OFFSET('Water Data'!$D$27,0,10*ROW('Water Data'!D64))="","",OFFSET('Water Data'!$D$27,0,10*ROW('Water Data'!D64)))</f>
        <v/>
      </c>
      <c r="BT70" s="290" t="str">
        <f ca="true">+IF(OFFSET('Water Data'!$D$28,0,10*ROW('Water Data'!D64))="","",OFFSET('Water Data'!$D$28,0,10*ROW('Water Data'!D64)))</f>
        <v/>
      </c>
      <c r="BU70" s="290" t="str">
        <f ca="true">+IF(OFFSET('Water Data'!$D$29,0,10*ROW('Water Data'!D64))="","",OFFSET('Water Data'!$D$29,0,10*ROW('Water Data'!D64)))</f>
        <v/>
      </c>
      <c r="BV70" s="290" t="str">
        <f ca="true">+IF(OFFSET('Water Data'!$E$27,0,10*ROW('Water Data'!E64))="","",OFFSET('Water Data'!$E$27,0,10*ROW('Water Data'!E64)))</f>
        <v/>
      </c>
      <c r="BW70" s="290" t="str">
        <f ca="true">+IF(OFFSET('Water Data'!$E$28,0,10*ROW('Water Data'!E64))="","",OFFSET('Water Data'!$E$28,0,10*ROW('Water Data'!E64)))</f>
        <v/>
      </c>
      <c r="BX70" s="290" t="str">
        <f ca="true">+IF(OFFSET('Water Data'!$E$29,0,10*ROW('Water Data'!E64))="","",OFFSET('Water Data'!$E$29,0,10*ROW('Water Data'!E64)))</f>
        <v/>
      </c>
      <c r="BY70" s="290" t="str">
        <f ca="true">+IF(OFFSET('Water Data'!$F$27,0,10*ROW('Water Data'!F64))="","",OFFSET('Water Data'!$F$27,0,10*ROW('Water Data'!F64)))</f>
        <v/>
      </c>
      <c r="BZ70" s="290" t="str">
        <f ca="true">+IF(OFFSET('Water Data'!$F$28,0,10*ROW('Water Data'!F64))="","",OFFSET('Water Data'!$F$28,0,10*ROW('Water Data'!F64)))</f>
        <v/>
      </c>
      <c r="CA70" s="290" t="str">
        <f ca="true">+IF(OFFSET('Water Data'!$F$29,0,10*ROW('Water Data'!F64))="","",OFFSET('Water Data'!$F$29,0,10*ROW('Water Data'!F64)))</f>
        <v/>
      </c>
      <c r="CB70" s="290" t="str">
        <f ca="true">+IF(OFFSET('Water Data'!$G$27,0,10*ROW('Water Data'!G64))="","",OFFSET('Water Data'!$G$27,0,10*ROW('Water Data'!G64)))</f>
        <v/>
      </c>
      <c r="CC70" s="290" t="str">
        <f ca="true">+IF(OFFSET('Water Data'!$G$28,0,10*ROW('Water Data'!G64))="","",OFFSET('Water Data'!$G$28,0,10*ROW('Water Data'!G64)))</f>
        <v/>
      </c>
      <c r="CD70" s="290" t="str">
        <f ca="true">+IF(OFFSET('Water Data'!$G$29,0,10*ROW('Water Data'!G64))="","",OFFSET('Water Data'!$G$29,0,10*ROW('Water Data'!G64)))</f>
        <v/>
      </c>
      <c r="CE70" s="290" t="str">
        <f ca="true">+IF(OFFSET('Water Data'!$H$27,0,10*ROW('Water Data'!H64))="","",OFFSET('Water Data'!$H$27,0,10*ROW('Water Data'!H64)))</f>
        <v/>
      </c>
      <c r="CF70" s="290" t="str">
        <f ca="true">+IF(OFFSET('Water Data'!$H$28,0,10*ROW('Water Data'!H64))="","",OFFSET('Water Data'!$H$28,0,10*ROW('Water Data'!H64)))</f>
        <v/>
      </c>
      <c r="CG70" s="290" t="str">
        <f ca="true">+IF(OFFSET('Water Data'!$H$29,0,10*ROW('Water Data'!H64))="","",OFFSET('Water Data'!$H$29,0,10*ROW('Water Data'!H64)))</f>
        <v/>
      </c>
      <c r="CH70" s="290" t="str">
        <f ca="true">+IF(OFFSET('Water Data'!$I$27,0,10*ROW('Water Data'!I64))="","",OFFSET('Water Data'!$I$27,0,10*ROW('Water Data'!I64)))</f>
        <v/>
      </c>
      <c r="CI70" s="290" t="str">
        <f ca="true">+IF(OFFSET('Water Data'!$I$28,0,10*ROW('Water Data'!I64))="","",OFFSET('Water Data'!$I$28,0,10*ROW('Water Data'!I64)))</f>
        <v/>
      </c>
      <c r="CJ70" s="290" t="str">
        <f ca="true">+IF(OFFSET('Water Data'!$I$29,0,10*ROW('Water Data'!I64))="","",OFFSET('Water Data'!$I$29,0,10*ROW('Water Data'!I64)))</f>
        <v/>
      </c>
      <c r="CK70" s="290" t="str">
        <f ca="true">+IF(OFFSET('Sanitation Data'!$D$28,0,10*ROW('Sanitation Data'!D64))="","",OFFSET('Sanitation Data'!$D$28,0,10*ROW('Sanitation Data'!D64)))</f>
        <v/>
      </c>
      <c r="CL70" s="290" t="str">
        <f ca="true">+IF(OFFSET('Sanitation Data'!$D$29,0,10*ROW('Sanitation Data'!D64))="","",OFFSET('Sanitation Data'!$D$29,0,10*ROW('Sanitation Data'!D64)))</f>
        <v/>
      </c>
      <c r="CM70" s="290" t="str">
        <f ca="true">+IF(OFFSET('Sanitation Data'!$D$30,0,10*ROW('Sanitation Data'!D64))="","",OFFSET('Sanitation Data'!$D$30,0,10*ROW('Sanitation Data'!D64)))</f>
        <v/>
      </c>
      <c r="CN70" s="290" t="str">
        <f ca="true">+IF(OFFSET('Sanitation Data'!$D$31,0,10*ROW('Sanitation Data'!D64))="","",OFFSET('Sanitation Data'!$D$31,0,10*ROW('Sanitation Data'!D64)))</f>
        <v/>
      </c>
      <c r="CO70" s="290" t="str">
        <f ca="true">+IF(OFFSET('Sanitation Data'!$D$32,0,10*ROW('Sanitation Data'!D64))="","",OFFSET('Sanitation Data'!$D$32,0,10*ROW('Sanitation Data'!D64)))</f>
        <v/>
      </c>
      <c r="CP70" s="290" t="str">
        <f ca="true">+IF(OFFSET('Sanitation Data'!$E$28,0,10*ROW('Sanitation Data'!E64))="","",OFFSET('Sanitation Data'!$E$28,0,10*ROW('Sanitation Data'!E64)))</f>
        <v/>
      </c>
      <c r="CQ70" s="290" t="str">
        <f ca="true">+IF(OFFSET('Sanitation Data'!$E$29,0,10*ROW('Sanitation Data'!E64))="","",OFFSET('Sanitation Data'!$E$29,0,10*ROW('Sanitation Data'!E64)))</f>
        <v/>
      </c>
      <c r="CR70" s="290" t="str">
        <f ca="true">+IF(OFFSET('Sanitation Data'!$E$30,0,10*ROW('Sanitation Data'!E64))="","",OFFSET('Sanitation Data'!$E$30,0,10*ROW('Sanitation Data'!E64)))</f>
        <v/>
      </c>
      <c r="CS70" s="290" t="str">
        <f ca="true">+IF(OFFSET('Sanitation Data'!$E$31,0,10*ROW('Sanitation Data'!E64))="","",OFFSET('Sanitation Data'!$E$31,0,10*ROW('Sanitation Data'!E64)))</f>
        <v/>
      </c>
      <c r="CT70" s="290" t="str">
        <f ca="true">+IF(OFFSET('Sanitation Data'!$E$32,0,10*ROW('Sanitation Data'!E64))="","",OFFSET('Sanitation Data'!$E$32,0,10*ROW('Sanitation Data'!E64)))</f>
        <v/>
      </c>
      <c r="CU70" s="290" t="str">
        <f ca="true">+IF(OFFSET('Sanitation Data'!$F$28,0,10*ROW('Sanitation Data'!F64))="","",OFFSET('Sanitation Data'!$F$28,0,10*ROW('Sanitation Data'!F64)))</f>
        <v/>
      </c>
      <c r="CV70" s="290" t="str">
        <f ca="true">+IF(OFFSET('Sanitation Data'!$F$29,0,10*ROW('Sanitation Data'!F64))="","",OFFSET('Sanitation Data'!$F$29,0,10*ROW('Sanitation Data'!F64)))</f>
        <v/>
      </c>
      <c r="CW70" s="290" t="str">
        <f ca="true">+IF(OFFSET('Sanitation Data'!$F$30,0,10*ROW('Sanitation Data'!F64))="","",OFFSET('Sanitation Data'!$F$30,0,10*ROW('Sanitation Data'!F64)))</f>
        <v/>
      </c>
      <c r="CX70" s="290" t="str">
        <f ca="true">+IF(OFFSET('Sanitation Data'!$F$31,0,10*ROW('Sanitation Data'!F64))="","",OFFSET('Sanitation Data'!$F$31,0,10*ROW('Sanitation Data'!F64)))</f>
        <v/>
      </c>
      <c r="CY70" s="290" t="str">
        <f ca="true">+IF(OFFSET('Sanitation Data'!$F$32,0,10*ROW('Sanitation Data'!F64))="","",OFFSET('Sanitation Data'!$F$32,0,10*ROW('Sanitation Data'!F64)))</f>
        <v/>
      </c>
      <c r="CZ70" s="290" t="str">
        <f ca="true">+IF(OFFSET('Sanitation Data'!$G$28,0,10*ROW('Sanitation Data'!G64))="","",OFFSET('Sanitation Data'!$G$28,0,10*ROW('Sanitation Data'!G64)))</f>
        <v/>
      </c>
      <c r="DA70" s="290" t="str">
        <f ca="true">+IF(OFFSET('Sanitation Data'!$G$29,0,10*ROW('Sanitation Data'!G64))="","",OFFSET('Sanitation Data'!$G$29,0,10*ROW('Sanitation Data'!G64)))</f>
        <v/>
      </c>
      <c r="DB70" s="290" t="str">
        <f ca="true">+IF(OFFSET('Sanitation Data'!$G$30,0,10*ROW('Sanitation Data'!G64))="","",OFFSET('Sanitation Data'!$G$30,0,10*ROW('Sanitation Data'!G64)))</f>
        <v/>
      </c>
      <c r="DC70" s="290" t="str">
        <f ca="true">+IF(OFFSET('Sanitation Data'!$G$31,0,10*ROW('Sanitation Data'!G64))="","",OFFSET('Sanitation Data'!$G$31,0,10*ROW('Sanitation Data'!G64)))</f>
        <v/>
      </c>
      <c r="DD70" s="290" t="str">
        <f ca="true">+IF(OFFSET('Sanitation Data'!$G$32,0,10*ROW('Sanitation Data'!G64))="","",OFFSET('Sanitation Data'!$G$32,0,10*ROW('Sanitation Data'!G64)))</f>
        <v/>
      </c>
      <c r="DE70" s="290" t="str">
        <f ca="true">+IF(OFFSET('Sanitation Data'!$H$28,0,10*ROW('Sanitation Data'!H64))="","",OFFSET('Sanitation Data'!$H$28,0,10*ROW('Sanitation Data'!H64)))</f>
        <v/>
      </c>
      <c r="DF70" s="290" t="str">
        <f ca="true">+IF(OFFSET('Sanitation Data'!$H$29,0,10*ROW('Sanitation Data'!H64))="","",OFFSET('Sanitation Data'!$H$29,0,10*ROW('Sanitation Data'!H64)))</f>
        <v/>
      </c>
      <c r="DG70" s="290" t="str">
        <f ca="true">+IF(OFFSET('Sanitation Data'!$H$30,0,10*ROW('Sanitation Data'!H64))="","",OFFSET('Sanitation Data'!$H$30,0,10*ROW('Sanitation Data'!H64)))</f>
        <v/>
      </c>
      <c r="DH70" s="290" t="str">
        <f ca="true">+IF(OFFSET('Sanitation Data'!$H$31,0,10*ROW('Sanitation Data'!H64))="","",OFFSET('Sanitation Data'!$H$31,0,10*ROW('Sanitation Data'!H64)))</f>
        <v/>
      </c>
      <c r="DI70" s="290" t="str">
        <f ca="true">+IF(OFFSET('Sanitation Data'!$H$32,0,10*ROW('Sanitation Data'!H64))="","",OFFSET('Sanitation Data'!$H$32,0,10*ROW('Sanitation Data'!H64)))</f>
        <v/>
      </c>
      <c r="DJ70" s="290" t="str">
        <f ca="true">+IF(OFFSET('Sanitation Data'!$I$28,0,10*ROW('Sanitation Data'!I64))="","",OFFSET('Sanitation Data'!$I$28,0,10*ROW('Sanitation Data'!I64)))</f>
        <v/>
      </c>
      <c r="DK70" s="290" t="str">
        <f ca="true">+IF(OFFSET('Sanitation Data'!$I$29,0,10*ROW('Sanitation Data'!I64))="","",OFFSET('Sanitation Data'!$I$29,0,10*ROW('Sanitation Data'!I64)))</f>
        <v/>
      </c>
      <c r="DL70" s="290" t="str">
        <f ca="true">+IF(OFFSET('Sanitation Data'!$I$30,0,10*ROW('Sanitation Data'!I64))="","",OFFSET('Sanitation Data'!$I$30,0,10*ROW('Sanitation Data'!I64)))</f>
        <v/>
      </c>
      <c r="DM70" s="290" t="str">
        <f ca="true">+IF(OFFSET('Sanitation Data'!$I$31,0,10*ROW('Sanitation Data'!I64))="","",OFFSET('Sanitation Data'!$I$31,0,10*ROW('Sanitation Data'!I64)))</f>
        <v/>
      </c>
      <c r="DN70" s="290" t="str">
        <f ca="true">+IF(OFFSET('Sanitation Data'!$I$32,0,10*ROW('Sanitation Data'!I64))="","",OFFSET('Sanitation Data'!$I$32,0,10*ROW('Sanitation Data'!I64)))</f>
        <v/>
      </c>
      <c r="DO70" s="290" t="str">
        <f ca="true">+IF(OFFSET('Hygiene Data'!$D$11,0,10*ROW('Hygiene Data'!D64))="","",OFFSET('Hygiene Data'!$D$11,0,10*ROW('Hygiene Data'!D64)))</f>
        <v/>
      </c>
      <c r="DP70" s="290" t="str">
        <f ca="true">+IF(OFFSET('Hygiene Data'!$D$12,0,10*ROW('Hygiene Data'!D64))="","",OFFSET('Hygiene Data'!$D$12,0,10*ROW('Hygiene Data'!D64)))</f>
        <v/>
      </c>
      <c r="DQ70" s="290" t="str">
        <f ca="true">+IF(OFFSET('Hygiene Data'!$D$13,0,10*ROW('Hygiene Data'!D64))="","",OFFSET('Hygiene Data'!$D$13,0,10*ROW('Hygiene Data'!D64)))</f>
        <v/>
      </c>
      <c r="DR70" s="290" t="str">
        <f ca="true">+IF(OFFSET('Hygiene Data'!$E$11,0,10*ROW('Hygiene Data'!E64))="","",OFFSET('Hygiene Data'!$E$11,0,10*ROW('Hygiene Data'!E64)))</f>
        <v/>
      </c>
      <c r="DS70" s="290" t="str">
        <f ca="true">+IF(OFFSET('Hygiene Data'!$E$12,0,10*ROW('Hygiene Data'!E64))="","",OFFSET('Hygiene Data'!$E$12,0,10*ROW('Hygiene Data'!E64)))</f>
        <v/>
      </c>
      <c r="DT70" s="290" t="str">
        <f ca="true">+IF(OFFSET('Hygiene Data'!$E$13,0,10*ROW('Hygiene Data'!E64))="","",OFFSET('Hygiene Data'!$E$13,0,10*ROW('Hygiene Data'!E64)))</f>
        <v/>
      </c>
      <c r="DU70" s="290" t="str">
        <f ca="true">+IF(OFFSET('Hygiene Data'!$F$11,0,10*ROW('Hygiene Data'!F64))="","",OFFSET('Hygiene Data'!$F$11,0,10*ROW('Hygiene Data'!F64)))</f>
        <v/>
      </c>
      <c r="DV70" s="290" t="str">
        <f ca="true">+IF(OFFSET('Hygiene Data'!$F$12,0,10*ROW('Hygiene Data'!F64))="","",OFFSET('Hygiene Data'!$F$12,0,10*ROW('Hygiene Data'!F64)))</f>
        <v/>
      </c>
      <c r="DW70" s="290" t="str">
        <f ca="true">+IF(OFFSET('Hygiene Data'!$F$13,0,10*ROW('Hygiene Data'!F64))="","",OFFSET('Hygiene Data'!$F$13,0,10*ROW('Hygiene Data'!F64)))</f>
        <v/>
      </c>
      <c r="DX70" s="290" t="str">
        <f ca="true">+IF(OFFSET('Hygiene Data'!$G$11,0,10*ROW('Hygiene Data'!G64))="","",OFFSET('Hygiene Data'!$G$11,0,10*ROW('Hygiene Data'!G64)))</f>
        <v/>
      </c>
      <c r="DY70" s="290" t="str">
        <f ca="true">+IF(OFFSET('Hygiene Data'!$G$12,0,10*ROW('Hygiene Data'!G64))="","",OFFSET('Hygiene Data'!$G$12,0,10*ROW('Hygiene Data'!G64)))</f>
        <v/>
      </c>
      <c r="DZ70" s="290" t="str">
        <f ca="true">+IF(OFFSET('Hygiene Data'!$G$13,0,10*ROW('Hygiene Data'!G64))="","",OFFSET('Hygiene Data'!$G$13,0,10*ROW('Hygiene Data'!G64)))</f>
        <v/>
      </c>
      <c r="EA70" s="290" t="str">
        <f ca="true">+IF(OFFSET('Hygiene Data'!$H$11,0,10*ROW('Hygiene Data'!H64))="","",OFFSET('Hygiene Data'!$H$11,0,10*ROW('Hygiene Data'!H64)))</f>
        <v/>
      </c>
      <c r="EB70" s="290" t="str">
        <f ca="true">+IF(OFFSET('Hygiene Data'!$H$12,0,10*ROW('Hygiene Data'!H64))="","",OFFSET('Hygiene Data'!$H$12,0,10*ROW('Hygiene Data'!H64)))</f>
        <v/>
      </c>
      <c r="EC70" s="290" t="str">
        <f ca="true">+IF(OFFSET('Hygiene Data'!$H$13,0,10*ROW('Hygiene Data'!H64))="","",OFFSET('Hygiene Data'!$H$13,0,10*ROW('Hygiene Data'!H64)))</f>
        <v/>
      </c>
      <c r="ED70" s="290" t="str">
        <f ca="true">+IF(OFFSET('Hygiene Data'!$I$11,0,10*ROW('Hygiene Data'!I64))="","",OFFSET('Hygiene Data'!$I$11,0,10*ROW('Hygiene Data'!I64)))</f>
        <v/>
      </c>
      <c r="EE70" s="290" t="str">
        <f ca="true">+IF(OFFSET('Hygiene Data'!$I$12,0,10*ROW('Hygiene Data'!I64))="","",OFFSET('Hygiene Data'!$I$12,0,10*ROW('Hygiene Data'!I64)))</f>
        <v/>
      </c>
      <c r="EF70" s="290"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46"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90"/>
      <c r="BS71" s="290" t="str">
        <f ca="true">+IF(OFFSET('Water Data'!$D$27,0,10*ROW('Water Data'!D65))="","",OFFSET('Water Data'!$D$27,0,10*ROW('Water Data'!D65)))</f>
        <v/>
      </c>
      <c r="BT71" s="290" t="str">
        <f ca="true">+IF(OFFSET('Water Data'!$D$28,0,10*ROW('Water Data'!D65))="","",OFFSET('Water Data'!$D$28,0,10*ROW('Water Data'!D65)))</f>
        <v/>
      </c>
      <c r="BU71" s="290" t="str">
        <f ca="true">+IF(OFFSET('Water Data'!$D$29,0,10*ROW('Water Data'!D65))="","",OFFSET('Water Data'!$D$29,0,10*ROW('Water Data'!D65)))</f>
        <v/>
      </c>
      <c r="BV71" s="290" t="str">
        <f ca="true">+IF(OFFSET('Water Data'!$E$27,0,10*ROW('Water Data'!E65))="","",OFFSET('Water Data'!$E$27,0,10*ROW('Water Data'!E65)))</f>
        <v/>
      </c>
      <c r="BW71" s="290" t="str">
        <f ca="true">+IF(OFFSET('Water Data'!$E$28,0,10*ROW('Water Data'!E65))="","",OFFSET('Water Data'!$E$28,0,10*ROW('Water Data'!E65)))</f>
        <v/>
      </c>
      <c r="BX71" s="290" t="str">
        <f ca="true">+IF(OFFSET('Water Data'!$E$29,0,10*ROW('Water Data'!E65))="","",OFFSET('Water Data'!$E$29,0,10*ROW('Water Data'!E65)))</f>
        <v/>
      </c>
      <c r="BY71" s="290" t="str">
        <f ca="true">+IF(OFFSET('Water Data'!$F$27,0,10*ROW('Water Data'!F65))="","",OFFSET('Water Data'!$F$27,0,10*ROW('Water Data'!F65)))</f>
        <v/>
      </c>
      <c r="BZ71" s="290" t="str">
        <f ca="true">+IF(OFFSET('Water Data'!$F$28,0,10*ROW('Water Data'!F65))="","",OFFSET('Water Data'!$F$28,0,10*ROW('Water Data'!F65)))</f>
        <v/>
      </c>
      <c r="CA71" s="290" t="str">
        <f ca="true">+IF(OFFSET('Water Data'!$F$29,0,10*ROW('Water Data'!F65))="","",OFFSET('Water Data'!$F$29,0,10*ROW('Water Data'!F65)))</f>
        <v/>
      </c>
      <c r="CB71" s="290" t="str">
        <f ca="true">+IF(OFFSET('Water Data'!$G$27,0,10*ROW('Water Data'!G65))="","",OFFSET('Water Data'!$G$27,0,10*ROW('Water Data'!G65)))</f>
        <v/>
      </c>
      <c r="CC71" s="290" t="str">
        <f ca="true">+IF(OFFSET('Water Data'!$G$28,0,10*ROW('Water Data'!G65))="","",OFFSET('Water Data'!$G$28,0,10*ROW('Water Data'!G65)))</f>
        <v/>
      </c>
      <c r="CD71" s="290" t="str">
        <f ca="true">+IF(OFFSET('Water Data'!$G$29,0,10*ROW('Water Data'!G65))="","",OFFSET('Water Data'!$G$29,0,10*ROW('Water Data'!G65)))</f>
        <v/>
      </c>
      <c r="CE71" s="290" t="str">
        <f ca="true">+IF(OFFSET('Water Data'!$H$27,0,10*ROW('Water Data'!H65))="","",OFFSET('Water Data'!$H$27,0,10*ROW('Water Data'!H65)))</f>
        <v/>
      </c>
      <c r="CF71" s="290" t="str">
        <f ca="true">+IF(OFFSET('Water Data'!$H$28,0,10*ROW('Water Data'!H65))="","",OFFSET('Water Data'!$H$28,0,10*ROW('Water Data'!H65)))</f>
        <v/>
      </c>
      <c r="CG71" s="290" t="str">
        <f ca="true">+IF(OFFSET('Water Data'!$H$29,0,10*ROW('Water Data'!H65))="","",OFFSET('Water Data'!$H$29,0,10*ROW('Water Data'!H65)))</f>
        <v/>
      </c>
      <c r="CH71" s="290" t="str">
        <f ca="true">+IF(OFFSET('Water Data'!$I$27,0,10*ROW('Water Data'!I65))="","",OFFSET('Water Data'!$I$27,0,10*ROW('Water Data'!I65)))</f>
        <v/>
      </c>
      <c r="CI71" s="290" t="str">
        <f ca="true">+IF(OFFSET('Water Data'!$I$28,0,10*ROW('Water Data'!I65))="","",OFFSET('Water Data'!$I$28,0,10*ROW('Water Data'!I65)))</f>
        <v/>
      </c>
      <c r="CJ71" s="290" t="str">
        <f ca="true">+IF(OFFSET('Water Data'!$I$29,0,10*ROW('Water Data'!I65))="","",OFFSET('Water Data'!$I$29,0,10*ROW('Water Data'!I65)))</f>
        <v/>
      </c>
      <c r="CK71" s="290" t="str">
        <f ca="true">+IF(OFFSET('Sanitation Data'!$D$28,0,10*ROW('Sanitation Data'!D65))="","",OFFSET('Sanitation Data'!$D$28,0,10*ROW('Sanitation Data'!D65)))</f>
        <v/>
      </c>
      <c r="CL71" s="290" t="str">
        <f ca="true">+IF(OFFSET('Sanitation Data'!$D$29,0,10*ROW('Sanitation Data'!D65))="","",OFFSET('Sanitation Data'!$D$29,0,10*ROW('Sanitation Data'!D65)))</f>
        <v/>
      </c>
      <c r="CM71" s="290" t="str">
        <f ca="true">+IF(OFFSET('Sanitation Data'!$D$30,0,10*ROW('Sanitation Data'!D65))="","",OFFSET('Sanitation Data'!$D$30,0,10*ROW('Sanitation Data'!D65)))</f>
        <v/>
      </c>
      <c r="CN71" s="290" t="str">
        <f ca="true">+IF(OFFSET('Sanitation Data'!$D$31,0,10*ROW('Sanitation Data'!D65))="","",OFFSET('Sanitation Data'!$D$31,0,10*ROW('Sanitation Data'!D65)))</f>
        <v/>
      </c>
      <c r="CO71" s="290" t="str">
        <f ca="true">+IF(OFFSET('Sanitation Data'!$D$32,0,10*ROW('Sanitation Data'!D65))="","",OFFSET('Sanitation Data'!$D$32,0,10*ROW('Sanitation Data'!D65)))</f>
        <v/>
      </c>
      <c r="CP71" s="290" t="str">
        <f ca="true">+IF(OFFSET('Sanitation Data'!$E$28,0,10*ROW('Sanitation Data'!E65))="","",OFFSET('Sanitation Data'!$E$28,0,10*ROW('Sanitation Data'!E65)))</f>
        <v/>
      </c>
      <c r="CQ71" s="290" t="str">
        <f ca="true">+IF(OFFSET('Sanitation Data'!$E$29,0,10*ROW('Sanitation Data'!E65))="","",OFFSET('Sanitation Data'!$E$29,0,10*ROW('Sanitation Data'!E65)))</f>
        <v/>
      </c>
      <c r="CR71" s="290" t="str">
        <f ca="true">+IF(OFFSET('Sanitation Data'!$E$30,0,10*ROW('Sanitation Data'!E65))="","",OFFSET('Sanitation Data'!$E$30,0,10*ROW('Sanitation Data'!E65)))</f>
        <v/>
      </c>
      <c r="CS71" s="290" t="str">
        <f ca="true">+IF(OFFSET('Sanitation Data'!$E$31,0,10*ROW('Sanitation Data'!E65))="","",OFFSET('Sanitation Data'!$E$31,0,10*ROW('Sanitation Data'!E65)))</f>
        <v/>
      </c>
      <c r="CT71" s="290" t="str">
        <f ca="true">+IF(OFFSET('Sanitation Data'!$E$32,0,10*ROW('Sanitation Data'!E65))="","",OFFSET('Sanitation Data'!$E$32,0,10*ROW('Sanitation Data'!E65)))</f>
        <v/>
      </c>
      <c r="CU71" s="290" t="str">
        <f ca="true">+IF(OFFSET('Sanitation Data'!$F$28,0,10*ROW('Sanitation Data'!F65))="","",OFFSET('Sanitation Data'!$F$28,0,10*ROW('Sanitation Data'!F65)))</f>
        <v/>
      </c>
      <c r="CV71" s="290" t="str">
        <f ca="true">+IF(OFFSET('Sanitation Data'!$F$29,0,10*ROW('Sanitation Data'!F65))="","",OFFSET('Sanitation Data'!$F$29,0,10*ROW('Sanitation Data'!F65)))</f>
        <v/>
      </c>
      <c r="CW71" s="290" t="str">
        <f ca="true">+IF(OFFSET('Sanitation Data'!$F$30,0,10*ROW('Sanitation Data'!F65))="","",OFFSET('Sanitation Data'!$F$30,0,10*ROW('Sanitation Data'!F65)))</f>
        <v/>
      </c>
      <c r="CX71" s="290" t="str">
        <f ca="true">+IF(OFFSET('Sanitation Data'!$F$31,0,10*ROW('Sanitation Data'!F65))="","",OFFSET('Sanitation Data'!$F$31,0,10*ROW('Sanitation Data'!F65)))</f>
        <v/>
      </c>
      <c r="CY71" s="290" t="str">
        <f ca="true">+IF(OFFSET('Sanitation Data'!$F$32,0,10*ROW('Sanitation Data'!F65))="","",OFFSET('Sanitation Data'!$F$32,0,10*ROW('Sanitation Data'!F65)))</f>
        <v/>
      </c>
      <c r="CZ71" s="290" t="str">
        <f ca="true">+IF(OFFSET('Sanitation Data'!$G$28,0,10*ROW('Sanitation Data'!G65))="","",OFFSET('Sanitation Data'!$G$28,0,10*ROW('Sanitation Data'!G65)))</f>
        <v/>
      </c>
      <c r="DA71" s="290" t="str">
        <f ca="true">+IF(OFFSET('Sanitation Data'!$G$29,0,10*ROW('Sanitation Data'!G65))="","",OFFSET('Sanitation Data'!$G$29,0,10*ROW('Sanitation Data'!G65)))</f>
        <v/>
      </c>
      <c r="DB71" s="290" t="str">
        <f ca="true">+IF(OFFSET('Sanitation Data'!$G$30,0,10*ROW('Sanitation Data'!G65))="","",OFFSET('Sanitation Data'!$G$30,0,10*ROW('Sanitation Data'!G65)))</f>
        <v/>
      </c>
      <c r="DC71" s="290" t="str">
        <f ca="true">+IF(OFFSET('Sanitation Data'!$G$31,0,10*ROW('Sanitation Data'!G65))="","",OFFSET('Sanitation Data'!$G$31,0,10*ROW('Sanitation Data'!G65)))</f>
        <v/>
      </c>
      <c r="DD71" s="290" t="str">
        <f ca="true">+IF(OFFSET('Sanitation Data'!$G$32,0,10*ROW('Sanitation Data'!G65))="","",OFFSET('Sanitation Data'!$G$32,0,10*ROW('Sanitation Data'!G65)))</f>
        <v/>
      </c>
      <c r="DE71" s="290" t="str">
        <f ca="true">+IF(OFFSET('Sanitation Data'!$H$28,0,10*ROW('Sanitation Data'!H65))="","",OFFSET('Sanitation Data'!$H$28,0,10*ROW('Sanitation Data'!H65)))</f>
        <v/>
      </c>
      <c r="DF71" s="290" t="str">
        <f ca="true">+IF(OFFSET('Sanitation Data'!$H$29,0,10*ROW('Sanitation Data'!H65))="","",OFFSET('Sanitation Data'!$H$29,0,10*ROW('Sanitation Data'!H65)))</f>
        <v/>
      </c>
      <c r="DG71" s="290" t="str">
        <f ca="true">+IF(OFFSET('Sanitation Data'!$H$30,0,10*ROW('Sanitation Data'!H65))="","",OFFSET('Sanitation Data'!$H$30,0,10*ROW('Sanitation Data'!H65)))</f>
        <v/>
      </c>
      <c r="DH71" s="290" t="str">
        <f ca="true">+IF(OFFSET('Sanitation Data'!$H$31,0,10*ROW('Sanitation Data'!H65))="","",OFFSET('Sanitation Data'!$H$31,0,10*ROW('Sanitation Data'!H65)))</f>
        <v/>
      </c>
      <c r="DI71" s="290" t="str">
        <f ca="true">+IF(OFFSET('Sanitation Data'!$H$32,0,10*ROW('Sanitation Data'!H65))="","",OFFSET('Sanitation Data'!$H$32,0,10*ROW('Sanitation Data'!H65)))</f>
        <v/>
      </c>
      <c r="DJ71" s="290" t="str">
        <f ca="true">+IF(OFFSET('Sanitation Data'!$I$28,0,10*ROW('Sanitation Data'!I65))="","",OFFSET('Sanitation Data'!$I$28,0,10*ROW('Sanitation Data'!I65)))</f>
        <v/>
      </c>
      <c r="DK71" s="290" t="str">
        <f ca="true">+IF(OFFSET('Sanitation Data'!$I$29,0,10*ROW('Sanitation Data'!I65))="","",OFFSET('Sanitation Data'!$I$29,0,10*ROW('Sanitation Data'!I65)))</f>
        <v/>
      </c>
      <c r="DL71" s="290" t="str">
        <f ca="true">+IF(OFFSET('Sanitation Data'!$I$30,0,10*ROW('Sanitation Data'!I65))="","",OFFSET('Sanitation Data'!$I$30,0,10*ROW('Sanitation Data'!I65)))</f>
        <v/>
      </c>
      <c r="DM71" s="290" t="str">
        <f ca="true">+IF(OFFSET('Sanitation Data'!$I$31,0,10*ROW('Sanitation Data'!I65))="","",OFFSET('Sanitation Data'!$I$31,0,10*ROW('Sanitation Data'!I65)))</f>
        <v/>
      </c>
      <c r="DN71" s="290" t="str">
        <f ca="true">+IF(OFFSET('Sanitation Data'!$I$32,0,10*ROW('Sanitation Data'!I65))="","",OFFSET('Sanitation Data'!$I$32,0,10*ROW('Sanitation Data'!I65)))</f>
        <v/>
      </c>
      <c r="DO71" s="290" t="str">
        <f ca="true">+IF(OFFSET('Hygiene Data'!$D$11,0,10*ROW('Hygiene Data'!D65))="","",OFFSET('Hygiene Data'!$D$11,0,10*ROW('Hygiene Data'!D65)))</f>
        <v/>
      </c>
      <c r="DP71" s="290" t="str">
        <f ca="true">+IF(OFFSET('Hygiene Data'!$D$12,0,10*ROW('Hygiene Data'!D65))="","",OFFSET('Hygiene Data'!$D$12,0,10*ROW('Hygiene Data'!D65)))</f>
        <v/>
      </c>
      <c r="DQ71" s="290" t="str">
        <f ca="true">+IF(OFFSET('Hygiene Data'!$D$13,0,10*ROW('Hygiene Data'!D65))="","",OFFSET('Hygiene Data'!$D$13,0,10*ROW('Hygiene Data'!D65)))</f>
        <v/>
      </c>
      <c r="DR71" s="290" t="str">
        <f ca="true">+IF(OFFSET('Hygiene Data'!$E$11,0,10*ROW('Hygiene Data'!E65))="","",OFFSET('Hygiene Data'!$E$11,0,10*ROW('Hygiene Data'!E65)))</f>
        <v/>
      </c>
      <c r="DS71" s="290" t="str">
        <f ca="true">+IF(OFFSET('Hygiene Data'!$E$12,0,10*ROW('Hygiene Data'!E65))="","",OFFSET('Hygiene Data'!$E$12,0,10*ROW('Hygiene Data'!E65)))</f>
        <v/>
      </c>
      <c r="DT71" s="290" t="str">
        <f ca="true">+IF(OFFSET('Hygiene Data'!$E$13,0,10*ROW('Hygiene Data'!E65))="","",OFFSET('Hygiene Data'!$E$13,0,10*ROW('Hygiene Data'!E65)))</f>
        <v/>
      </c>
      <c r="DU71" s="290" t="str">
        <f ca="true">+IF(OFFSET('Hygiene Data'!$F$11,0,10*ROW('Hygiene Data'!F65))="","",OFFSET('Hygiene Data'!$F$11,0,10*ROW('Hygiene Data'!F65)))</f>
        <v/>
      </c>
      <c r="DV71" s="290" t="str">
        <f ca="true">+IF(OFFSET('Hygiene Data'!$F$12,0,10*ROW('Hygiene Data'!F65))="","",OFFSET('Hygiene Data'!$F$12,0,10*ROW('Hygiene Data'!F65)))</f>
        <v/>
      </c>
      <c r="DW71" s="290" t="str">
        <f ca="true">+IF(OFFSET('Hygiene Data'!$F$13,0,10*ROW('Hygiene Data'!F65))="","",OFFSET('Hygiene Data'!$F$13,0,10*ROW('Hygiene Data'!F65)))</f>
        <v/>
      </c>
      <c r="DX71" s="290" t="str">
        <f ca="true">+IF(OFFSET('Hygiene Data'!$G$11,0,10*ROW('Hygiene Data'!G65))="","",OFFSET('Hygiene Data'!$G$11,0,10*ROW('Hygiene Data'!G65)))</f>
        <v/>
      </c>
      <c r="DY71" s="290" t="str">
        <f ca="true">+IF(OFFSET('Hygiene Data'!$G$12,0,10*ROW('Hygiene Data'!G65))="","",OFFSET('Hygiene Data'!$G$12,0,10*ROW('Hygiene Data'!G65)))</f>
        <v/>
      </c>
      <c r="DZ71" s="290" t="str">
        <f ca="true">+IF(OFFSET('Hygiene Data'!$G$13,0,10*ROW('Hygiene Data'!G65))="","",OFFSET('Hygiene Data'!$G$13,0,10*ROW('Hygiene Data'!G65)))</f>
        <v/>
      </c>
      <c r="EA71" s="290" t="str">
        <f ca="true">+IF(OFFSET('Hygiene Data'!$H$11,0,10*ROW('Hygiene Data'!H65))="","",OFFSET('Hygiene Data'!$H$11,0,10*ROW('Hygiene Data'!H65)))</f>
        <v/>
      </c>
      <c r="EB71" s="290" t="str">
        <f ca="true">+IF(OFFSET('Hygiene Data'!$H$12,0,10*ROW('Hygiene Data'!H65))="","",OFFSET('Hygiene Data'!$H$12,0,10*ROW('Hygiene Data'!H65)))</f>
        <v/>
      </c>
      <c r="EC71" s="290" t="str">
        <f ca="true">+IF(OFFSET('Hygiene Data'!$H$13,0,10*ROW('Hygiene Data'!H65))="","",OFFSET('Hygiene Data'!$H$13,0,10*ROW('Hygiene Data'!H65)))</f>
        <v/>
      </c>
      <c r="ED71" s="290" t="str">
        <f ca="true">+IF(OFFSET('Hygiene Data'!$I$11,0,10*ROW('Hygiene Data'!I65))="","",OFFSET('Hygiene Data'!$I$11,0,10*ROW('Hygiene Data'!I65)))</f>
        <v/>
      </c>
      <c r="EE71" s="290" t="str">
        <f ca="true">+IF(OFFSET('Hygiene Data'!$I$12,0,10*ROW('Hygiene Data'!I65))="","",OFFSET('Hygiene Data'!$I$12,0,10*ROW('Hygiene Data'!I65)))</f>
        <v/>
      </c>
      <c r="EF71" s="290"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46"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90"/>
      <c r="BS72" s="290" t="str">
        <f ca="true">+IF(OFFSET('Water Data'!$D$27,0,10*ROW('Water Data'!D66))="","",OFFSET('Water Data'!$D$27,0,10*ROW('Water Data'!D66)))</f>
        <v/>
      </c>
      <c r="BT72" s="290" t="str">
        <f ca="true">+IF(OFFSET('Water Data'!$D$28,0,10*ROW('Water Data'!D66))="","",OFFSET('Water Data'!$D$28,0,10*ROW('Water Data'!D66)))</f>
        <v/>
      </c>
      <c r="BU72" s="290" t="str">
        <f ca="true">+IF(OFFSET('Water Data'!$D$29,0,10*ROW('Water Data'!D66))="","",OFFSET('Water Data'!$D$29,0,10*ROW('Water Data'!D66)))</f>
        <v/>
      </c>
      <c r="BV72" s="290" t="str">
        <f ca="true">+IF(OFFSET('Water Data'!$E$27,0,10*ROW('Water Data'!E66))="","",OFFSET('Water Data'!$E$27,0,10*ROW('Water Data'!E66)))</f>
        <v/>
      </c>
      <c r="BW72" s="290" t="str">
        <f ca="true">+IF(OFFSET('Water Data'!$E$28,0,10*ROW('Water Data'!E66))="","",OFFSET('Water Data'!$E$28,0,10*ROW('Water Data'!E66)))</f>
        <v/>
      </c>
      <c r="BX72" s="290" t="str">
        <f ca="true">+IF(OFFSET('Water Data'!$E$29,0,10*ROW('Water Data'!E66))="","",OFFSET('Water Data'!$E$29,0,10*ROW('Water Data'!E66)))</f>
        <v/>
      </c>
      <c r="BY72" s="290" t="str">
        <f ca="true">+IF(OFFSET('Water Data'!$F$27,0,10*ROW('Water Data'!F66))="","",OFFSET('Water Data'!$F$27,0,10*ROW('Water Data'!F66)))</f>
        <v/>
      </c>
      <c r="BZ72" s="290" t="str">
        <f ca="true">+IF(OFFSET('Water Data'!$F$28,0,10*ROW('Water Data'!F66))="","",OFFSET('Water Data'!$F$28,0,10*ROW('Water Data'!F66)))</f>
        <v/>
      </c>
      <c r="CA72" s="290" t="str">
        <f ca="true">+IF(OFFSET('Water Data'!$F$29,0,10*ROW('Water Data'!F66))="","",OFFSET('Water Data'!$F$29,0,10*ROW('Water Data'!F66)))</f>
        <v/>
      </c>
      <c r="CB72" s="290" t="str">
        <f ca="true">+IF(OFFSET('Water Data'!$G$27,0,10*ROW('Water Data'!G66))="","",OFFSET('Water Data'!$G$27,0,10*ROW('Water Data'!G66)))</f>
        <v/>
      </c>
      <c r="CC72" s="290" t="str">
        <f ca="true">+IF(OFFSET('Water Data'!$G$28,0,10*ROW('Water Data'!G66))="","",OFFSET('Water Data'!$G$28,0,10*ROW('Water Data'!G66)))</f>
        <v/>
      </c>
      <c r="CD72" s="290" t="str">
        <f ca="true">+IF(OFFSET('Water Data'!$G$29,0,10*ROW('Water Data'!G66))="","",OFFSET('Water Data'!$G$29,0,10*ROW('Water Data'!G66)))</f>
        <v/>
      </c>
      <c r="CE72" s="290" t="str">
        <f ca="true">+IF(OFFSET('Water Data'!$H$27,0,10*ROW('Water Data'!H66))="","",OFFSET('Water Data'!$H$27,0,10*ROW('Water Data'!H66)))</f>
        <v/>
      </c>
      <c r="CF72" s="290" t="str">
        <f ca="true">+IF(OFFSET('Water Data'!$H$28,0,10*ROW('Water Data'!H66))="","",OFFSET('Water Data'!$H$28,0,10*ROW('Water Data'!H66)))</f>
        <v/>
      </c>
      <c r="CG72" s="290" t="str">
        <f ca="true">+IF(OFFSET('Water Data'!$H$29,0,10*ROW('Water Data'!H66))="","",OFFSET('Water Data'!$H$29,0,10*ROW('Water Data'!H66)))</f>
        <v/>
      </c>
      <c r="CH72" s="290" t="str">
        <f ca="true">+IF(OFFSET('Water Data'!$I$27,0,10*ROW('Water Data'!I66))="","",OFFSET('Water Data'!$I$27,0,10*ROW('Water Data'!I66)))</f>
        <v/>
      </c>
      <c r="CI72" s="290" t="str">
        <f ca="true">+IF(OFFSET('Water Data'!$I$28,0,10*ROW('Water Data'!I66))="","",OFFSET('Water Data'!$I$28,0,10*ROW('Water Data'!I66)))</f>
        <v/>
      </c>
      <c r="CJ72" s="290" t="str">
        <f ca="true">+IF(OFFSET('Water Data'!$I$29,0,10*ROW('Water Data'!I66))="","",OFFSET('Water Data'!$I$29,0,10*ROW('Water Data'!I66)))</f>
        <v/>
      </c>
      <c r="CK72" s="290" t="str">
        <f ca="true">+IF(OFFSET('Sanitation Data'!$D$28,0,10*ROW('Sanitation Data'!D66))="","",OFFSET('Sanitation Data'!$D$28,0,10*ROW('Sanitation Data'!D66)))</f>
        <v/>
      </c>
      <c r="CL72" s="290" t="str">
        <f ca="true">+IF(OFFSET('Sanitation Data'!$D$29,0,10*ROW('Sanitation Data'!D66))="","",OFFSET('Sanitation Data'!$D$29,0,10*ROW('Sanitation Data'!D66)))</f>
        <v/>
      </c>
      <c r="CM72" s="290" t="str">
        <f ca="true">+IF(OFFSET('Sanitation Data'!$D$30,0,10*ROW('Sanitation Data'!D66))="","",OFFSET('Sanitation Data'!$D$30,0,10*ROW('Sanitation Data'!D66)))</f>
        <v/>
      </c>
      <c r="CN72" s="290" t="str">
        <f ca="true">+IF(OFFSET('Sanitation Data'!$D$31,0,10*ROW('Sanitation Data'!D66))="","",OFFSET('Sanitation Data'!$D$31,0,10*ROW('Sanitation Data'!D66)))</f>
        <v/>
      </c>
      <c r="CO72" s="290" t="str">
        <f ca="true">+IF(OFFSET('Sanitation Data'!$D$32,0,10*ROW('Sanitation Data'!D66))="","",OFFSET('Sanitation Data'!$D$32,0,10*ROW('Sanitation Data'!D66)))</f>
        <v/>
      </c>
      <c r="CP72" s="290" t="str">
        <f ca="true">+IF(OFFSET('Sanitation Data'!$E$28,0,10*ROW('Sanitation Data'!E66))="","",OFFSET('Sanitation Data'!$E$28,0,10*ROW('Sanitation Data'!E66)))</f>
        <v/>
      </c>
      <c r="CQ72" s="290" t="str">
        <f ca="true">+IF(OFFSET('Sanitation Data'!$E$29,0,10*ROW('Sanitation Data'!E66))="","",OFFSET('Sanitation Data'!$E$29,0,10*ROW('Sanitation Data'!E66)))</f>
        <v/>
      </c>
      <c r="CR72" s="290" t="str">
        <f ca="true">+IF(OFFSET('Sanitation Data'!$E$30,0,10*ROW('Sanitation Data'!E66))="","",OFFSET('Sanitation Data'!$E$30,0,10*ROW('Sanitation Data'!E66)))</f>
        <v/>
      </c>
      <c r="CS72" s="290" t="str">
        <f ca="true">+IF(OFFSET('Sanitation Data'!$E$31,0,10*ROW('Sanitation Data'!E66))="","",OFFSET('Sanitation Data'!$E$31,0,10*ROW('Sanitation Data'!E66)))</f>
        <v/>
      </c>
      <c r="CT72" s="290" t="str">
        <f ca="true">+IF(OFFSET('Sanitation Data'!$E$32,0,10*ROW('Sanitation Data'!E66))="","",OFFSET('Sanitation Data'!$E$32,0,10*ROW('Sanitation Data'!E66)))</f>
        <v/>
      </c>
      <c r="CU72" s="290" t="str">
        <f ca="true">+IF(OFFSET('Sanitation Data'!$F$28,0,10*ROW('Sanitation Data'!F66))="","",OFFSET('Sanitation Data'!$F$28,0,10*ROW('Sanitation Data'!F66)))</f>
        <v/>
      </c>
      <c r="CV72" s="290" t="str">
        <f ca="true">+IF(OFFSET('Sanitation Data'!$F$29,0,10*ROW('Sanitation Data'!F66))="","",OFFSET('Sanitation Data'!$F$29,0,10*ROW('Sanitation Data'!F66)))</f>
        <v/>
      </c>
      <c r="CW72" s="290" t="str">
        <f ca="true">+IF(OFFSET('Sanitation Data'!$F$30,0,10*ROW('Sanitation Data'!F66))="","",OFFSET('Sanitation Data'!$F$30,0,10*ROW('Sanitation Data'!F66)))</f>
        <v/>
      </c>
      <c r="CX72" s="290" t="str">
        <f ca="true">+IF(OFFSET('Sanitation Data'!$F$31,0,10*ROW('Sanitation Data'!F66))="","",OFFSET('Sanitation Data'!$F$31,0,10*ROW('Sanitation Data'!F66)))</f>
        <v/>
      </c>
      <c r="CY72" s="290" t="str">
        <f ca="true">+IF(OFFSET('Sanitation Data'!$F$32,0,10*ROW('Sanitation Data'!F66))="","",OFFSET('Sanitation Data'!$F$32,0,10*ROW('Sanitation Data'!F66)))</f>
        <v/>
      </c>
      <c r="CZ72" s="290" t="str">
        <f ca="true">+IF(OFFSET('Sanitation Data'!$G$28,0,10*ROW('Sanitation Data'!G66))="","",OFFSET('Sanitation Data'!$G$28,0,10*ROW('Sanitation Data'!G66)))</f>
        <v/>
      </c>
      <c r="DA72" s="290" t="str">
        <f ca="true">+IF(OFFSET('Sanitation Data'!$G$29,0,10*ROW('Sanitation Data'!G66))="","",OFFSET('Sanitation Data'!$G$29,0,10*ROW('Sanitation Data'!G66)))</f>
        <v/>
      </c>
      <c r="DB72" s="290" t="str">
        <f ca="true">+IF(OFFSET('Sanitation Data'!$G$30,0,10*ROW('Sanitation Data'!G66))="","",OFFSET('Sanitation Data'!$G$30,0,10*ROW('Sanitation Data'!G66)))</f>
        <v/>
      </c>
      <c r="DC72" s="290" t="str">
        <f ca="true">+IF(OFFSET('Sanitation Data'!$G$31,0,10*ROW('Sanitation Data'!G66))="","",OFFSET('Sanitation Data'!$G$31,0,10*ROW('Sanitation Data'!G66)))</f>
        <v/>
      </c>
      <c r="DD72" s="290" t="str">
        <f ca="true">+IF(OFFSET('Sanitation Data'!$G$32,0,10*ROW('Sanitation Data'!G66))="","",OFFSET('Sanitation Data'!$G$32,0,10*ROW('Sanitation Data'!G66)))</f>
        <v/>
      </c>
      <c r="DE72" s="290" t="str">
        <f ca="true">+IF(OFFSET('Sanitation Data'!$H$28,0,10*ROW('Sanitation Data'!H66))="","",OFFSET('Sanitation Data'!$H$28,0,10*ROW('Sanitation Data'!H66)))</f>
        <v/>
      </c>
      <c r="DF72" s="290" t="str">
        <f ca="true">+IF(OFFSET('Sanitation Data'!$H$29,0,10*ROW('Sanitation Data'!H66))="","",OFFSET('Sanitation Data'!$H$29,0,10*ROW('Sanitation Data'!H66)))</f>
        <v/>
      </c>
      <c r="DG72" s="290" t="str">
        <f ca="true">+IF(OFFSET('Sanitation Data'!$H$30,0,10*ROW('Sanitation Data'!H66))="","",OFFSET('Sanitation Data'!$H$30,0,10*ROW('Sanitation Data'!H66)))</f>
        <v/>
      </c>
      <c r="DH72" s="290" t="str">
        <f ca="true">+IF(OFFSET('Sanitation Data'!$H$31,0,10*ROW('Sanitation Data'!H66))="","",OFFSET('Sanitation Data'!$H$31,0,10*ROW('Sanitation Data'!H66)))</f>
        <v/>
      </c>
      <c r="DI72" s="290" t="str">
        <f ca="true">+IF(OFFSET('Sanitation Data'!$H$32,0,10*ROW('Sanitation Data'!H66))="","",OFFSET('Sanitation Data'!$H$32,0,10*ROW('Sanitation Data'!H66)))</f>
        <v/>
      </c>
      <c r="DJ72" s="290" t="str">
        <f ca="true">+IF(OFFSET('Sanitation Data'!$I$28,0,10*ROW('Sanitation Data'!I66))="","",OFFSET('Sanitation Data'!$I$28,0,10*ROW('Sanitation Data'!I66)))</f>
        <v/>
      </c>
      <c r="DK72" s="290" t="str">
        <f ca="true">+IF(OFFSET('Sanitation Data'!$I$29,0,10*ROW('Sanitation Data'!I66))="","",OFFSET('Sanitation Data'!$I$29,0,10*ROW('Sanitation Data'!I66)))</f>
        <v/>
      </c>
      <c r="DL72" s="290" t="str">
        <f ca="true">+IF(OFFSET('Sanitation Data'!$I$30,0,10*ROW('Sanitation Data'!I66))="","",OFFSET('Sanitation Data'!$I$30,0,10*ROW('Sanitation Data'!I66)))</f>
        <v/>
      </c>
      <c r="DM72" s="290" t="str">
        <f ca="true">+IF(OFFSET('Sanitation Data'!$I$31,0,10*ROW('Sanitation Data'!I66))="","",OFFSET('Sanitation Data'!$I$31,0,10*ROW('Sanitation Data'!I66)))</f>
        <v/>
      </c>
      <c r="DN72" s="290" t="str">
        <f ca="true">+IF(OFFSET('Sanitation Data'!$I$32,0,10*ROW('Sanitation Data'!I66))="","",OFFSET('Sanitation Data'!$I$32,0,10*ROW('Sanitation Data'!I66)))</f>
        <v/>
      </c>
      <c r="DO72" s="290" t="str">
        <f ca="true">+IF(OFFSET('Hygiene Data'!$D$11,0,10*ROW('Hygiene Data'!D66))="","",OFFSET('Hygiene Data'!$D$11,0,10*ROW('Hygiene Data'!D66)))</f>
        <v/>
      </c>
      <c r="DP72" s="290" t="str">
        <f ca="true">+IF(OFFSET('Hygiene Data'!$D$12,0,10*ROW('Hygiene Data'!D66))="","",OFFSET('Hygiene Data'!$D$12,0,10*ROW('Hygiene Data'!D66)))</f>
        <v/>
      </c>
      <c r="DQ72" s="290" t="str">
        <f ca="true">+IF(OFFSET('Hygiene Data'!$D$13,0,10*ROW('Hygiene Data'!D66))="","",OFFSET('Hygiene Data'!$D$13,0,10*ROW('Hygiene Data'!D66)))</f>
        <v/>
      </c>
      <c r="DR72" s="290" t="str">
        <f ca="true">+IF(OFFSET('Hygiene Data'!$E$11,0,10*ROW('Hygiene Data'!E66))="","",OFFSET('Hygiene Data'!$E$11,0,10*ROW('Hygiene Data'!E66)))</f>
        <v/>
      </c>
      <c r="DS72" s="290" t="str">
        <f ca="true">+IF(OFFSET('Hygiene Data'!$E$12,0,10*ROW('Hygiene Data'!E66))="","",OFFSET('Hygiene Data'!$E$12,0,10*ROW('Hygiene Data'!E66)))</f>
        <v/>
      </c>
      <c r="DT72" s="290" t="str">
        <f ca="true">+IF(OFFSET('Hygiene Data'!$E$13,0,10*ROW('Hygiene Data'!E66))="","",OFFSET('Hygiene Data'!$E$13,0,10*ROW('Hygiene Data'!E66)))</f>
        <v/>
      </c>
      <c r="DU72" s="290" t="str">
        <f ca="true">+IF(OFFSET('Hygiene Data'!$F$11,0,10*ROW('Hygiene Data'!F66))="","",OFFSET('Hygiene Data'!$F$11,0,10*ROW('Hygiene Data'!F66)))</f>
        <v/>
      </c>
      <c r="DV72" s="290" t="str">
        <f ca="true">+IF(OFFSET('Hygiene Data'!$F$12,0,10*ROW('Hygiene Data'!F66))="","",OFFSET('Hygiene Data'!$F$12,0,10*ROW('Hygiene Data'!F66)))</f>
        <v/>
      </c>
      <c r="DW72" s="290" t="str">
        <f ca="true">+IF(OFFSET('Hygiene Data'!$F$13,0,10*ROW('Hygiene Data'!F66))="","",OFFSET('Hygiene Data'!$F$13,0,10*ROW('Hygiene Data'!F66)))</f>
        <v/>
      </c>
      <c r="DX72" s="290" t="str">
        <f ca="true">+IF(OFFSET('Hygiene Data'!$G$11,0,10*ROW('Hygiene Data'!G66))="","",OFFSET('Hygiene Data'!$G$11,0,10*ROW('Hygiene Data'!G66)))</f>
        <v/>
      </c>
      <c r="DY72" s="290" t="str">
        <f ca="true">+IF(OFFSET('Hygiene Data'!$G$12,0,10*ROW('Hygiene Data'!G66))="","",OFFSET('Hygiene Data'!$G$12,0,10*ROW('Hygiene Data'!G66)))</f>
        <v/>
      </c>
      <c r="DZ72" s="290" t="str">
        <f ca="true">+IF(OFFSET('Hygiene Data'!$G$13,0,10*ROW('Hygiene Data'!G66))="","",OFFSET('Hygiene Data'!$G$13,0,10*ROW('Hygiene Data'!G66)))</f>
        <v/>
      </c>
      <c r="EA72" s="290" t="str">
        <f ca="true">+IF(OFFSET('Hygiene Data'!$H$11,0,10*ROW('Hygiene Data'!H66))="","",OFFSET('Hygiene Data'!$H$11,0,10*ROW('Hygiene Data'!H66)))</f>
        <v/>
      </c>
      <c r="EB72" s="290" t="str">
        <f ca="true">+IF(OFFSET('Hygiene Data'!$H$12,0,10*ROW('Hygiene Data'!H66))="","",OFFSET('Hygiene Data'!$H$12,0,10*ROW('Hygiene Data'!H66)))</f>
        <v/>
      </c>
      <c r="EC72" s="290" t="str">
        <f ca="true">+IF(OFFSET('Hygiene Data'!$H$13,0,10*ROW('Hygiene Data'!H66))="","",OFFSET('Hygiene Data'!$H$13,0,10*ROW('Hygiene Data'!H66)))</f>
        <v/>
      </c>
      <c r="ED72" s="290" t="str">
        <f ca="true">+IF(OFFSET('Hygiene Data'!$I$11,0,10*ROW('Hygiene Data'!I66))="","",OFFSET('Hygiene Data'!$I$11,0,10*ROW('Hygiene Data'!I66)))</f>
        <v/>
      </c>
      <c r="EE72" s="290" t="str">
        <f ca="true">+IF(OFFSET('Hygiene Data'!$I$12,0,10*ROW('Hygiene Data'!I66))="","",OFFSET('Hygiene Data'!$I$12,0,10*ROW('Hygiene Data'!I66)))</f>
        <v/>
      </c>
      <c r="EF72" s="290"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46"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90"/>
      <c r="BS73" s="290" t="str">
        <f ca="true">+IF(OFFSET('Water Data'!$D$27,0,10*ROW('Water Data'!D67))="","",OFFSET('Water Data'!$D$27,0,10*ROW('Water Data'!D67)))</f>
        <v/>
      </c>
      <c r="BT73" s="290" t="str">
        <f ca="true">+IF(OFFSET('Water Data'!$D$28,0,10*ROW('Water Data'!D67))="","",OFFSET('Water Data'!$D$28,0,10*ROW('Water Data'!D67)))</f>
        <v/>
      </c>
      <c r="BU73" s="290" t="str">
        <f ca="true">+IF(OFFSET('Water Data'!$D$29,0,10*ROW('Water Data'!D67))="","",OFFSET('Water Data'!$D$29,0,10*ROW('Water Data'!D67)))</f>
        <v/>
      </c>
      <c r="BV73" s="290" t="str">
        <f ca="true">+IF(OFFSET('Water Data'!$E$27,0,10*ROW('Water Data'!E67))="","",OFFSET('Water Data'!$E$27,0,10*ROW('Water Data'!E67)))</f>
        <v/>
      </c>
      <c r="BW73" s="290" t="str">
        <f ca="true">+IF(OFFSET('Water Data'!$E$28,0,10*ROW('Water Data'!E67))="","",OFFSET('Water Data'!$E$28,0,10*ROW('Water Data'!E67)))</f>
        <v/>
      </c>
      <c r="BX73" s="290" t="str">
        <f ca="true">+IF(OFFSET('Water Data'!$E$29,0,10*ROW('Water Data'!E67))="","",OFFSET('Water Data'!$E$29,0,10*ROW('Water Data'!E67)))</f>
        <v/>
      </c>
      <c r="BY73" s="290" t="str">
        <f ca="true">+IF(OFFSET('Water Data'!$F$27,0,10*ROW('Water Data'!F67))="","",OFFSET('Water Data'!$F$27,0,10*ROW('Water Data'!F67)))</f>
        <v/>
      </c>
      <c r="BZ73" s="290" t="str">
        <f ca="true">+IF(OFFSET('Water Data'!$F$28,0,10*ROW('Water Data'!F67))="","",OFFSET('Water Data'!$F$28,0,10*ROW('Water Data'!F67)))</f>
        <v/>
      </c>
      <c r="CA73" s="290" t="str">
        <f ca="true">+IF(OFFSET('Water Data'!$F$29,0,10*ROW('Water Data'!F67))="","",OFFSET('Water Data'!$F$29,0,10*ROW('Water Data'!F67)))</f>
        <v/>
      </c>
      <c r="CB73" s="290" t="str">
        <f ca="true">+IF(OFFSET('Water Data'!$G$27,0,10*ROW('Water Data'!G67))="","",OFFSET('Water Data'!$G$27,0,10*ROW('Water Data'!G67)))</f>
        <v/>
      </c>
      <c r="CC73" s="290" t="str">
        <f ca="true">+IF(OFFSET('Water Data'!$G$28,0,10*ROW('Water Data'!G67))="","",OFFSET('Water Data'!$G$28,0,10*ROW('Water Data'!G67)))</f>
        <v/>
      </c>
      <c r="CD73" s="290" t="str">
        <f ca="true">+IF(OFFSET('Water Data'!$G$29,0,10*ROW('Water Data'!G67))="","",OFFSET('Water Data'!$G$29,0,10*ROW('Water Data'!G67)))</f>
        <v/>
      </c>
      <c r="CE73" s="290" t="str">
        <f ca="true">+IF(OFFSET('Water Data'!$H$27,0,10*ROW('Water Data'!H67))="","",OFFSET('Water Data'!$H$27,0,10*ROW('Water Data'!H67)))</f>
        <v/>
      </c>
      <c r="CF73" s="290" t="str">
        <f ca="true">+IF(OFFSET('Water Data'!$H$28,0,10*ROW('Water Data'!H67))="","",OFFSET('Water Data'!$H$28,0,10*ROW('Water Data'!H67)))</f>
        <v/>
      </c>
      <c r="CG73" s="290" t="str">
        <f ca="true">+IF(OFFSET('Water Data'!$H$29,0,10*ROW('Water Data'!H67))="","",OFFSET('Water Data'!$H$29,0,10*ROW('Water Data'!H67)))</f>
        <v/>
      </c>
      <c r="CH73" s="290" t="str">
        <f ca="true">+IF(OFFSET('Water Data'!$I$27,0,10*ROW('Water Data'!I67))="","",OFFSET('Water Data'!$I$27,0,10*ROW('Water Data'!I67)))</f>
        <v/>
      </c>
      <c r="CI73" s="290" t="str">
        <f ca="true">+IF(OFFSET('Water Data'!$I$28,0,10*ROW('Water Data'!I67))="","",OFFSET('Water Data'!$I$28,0,10*ROW('Water Data'!I67)))</f>
        <v/>
      </c>
      <c r="CJ73" s="290" t="str">
        <f ca="true">+IF(OFFSET('Water Data'!$I$29,0,10*ROW('Water Data'!I67))="","",OFFSET('Water Data'!$I$29,0,10*ROW('Water Data'!I67)))</f>
        <v/>
      </c>
      <c r="CK73" s="290" t="str">
        <f ca="true">+IF(OFFSET('Sanitation Data'!$D$28,0,10*ROW('Sanitation Data'!D67))="","",OFFSET('Sanitation Data'!$D$28,0,10*ROW('Sanitation Data'!D67)))</f>
        <v/>
      </c>
      <c r="CL73" s="290" t="str">
        <f ca="true">+IF(OFFSET('Sanitation Data'!$D$29,0,10*ROW('Sanitation Data'!D67))="","",OFFSET('Sanitation Data'!$D$29,0,10*ROW('Sanitation Data'!D67)))</f>
        <v/>
      </c>
      <c r="CM73" s="290" t="str">
        <f ca="true">+IF(OFFSET('Sanitation Data'!$D$30,0,10*ROW('Sanitation Data'!D67))="","",OFFSET('Sanitation Data'!$D$30,0,10*ROW('Sanitation Data'!D67)))</f>
        <v/>
      </c>
      <c r="CN73" s="290" t="str">
        <f ca="true">+IF(OFFSET('Sanitation Data'!$D$31,0,10*ROW('Sanitation Data'!D67))="","",OFFSET('Sanitation Data'!$D$31,0,10*ROW('Sanitation Data'!D67)))</f>
        <v/>
      </c>
      <c r="CO73" s="290" t="str">
        <f ca="true">+IF(OFFSET('Sanitation Data'!$D$32,0,10*ROW('Sanitation Data'!D67))="","",OFFSET('Sanitation Data'!$D$32,0,10*ROW('Sanitation Data'!D67)))</f>
        <v/>
      </c>
      <c r="CP73" s="290" t="str">
        <f ca="true">+IF(OFFSET('Sanitation Data'!$E$28,0,10*ROW('Sanitation Data'!E67))="","",OFFSET('Sanitation Data'!$E$28,0,10*ROW('Sanitation Data'!E67)))</f>
        <v/>
      </c>
      <c r="CQ73" s="290" t="str">
        <f ca="true">+IF(OFFSET('Sanitation Data'!$E$29,0,10*ROW('Sanitation Data'!E67))="","",OFFSET('Sanitation Data'!$E$29,0,10*ROW('Sanitation Data'!E67)))</f>
        <v/>
      </c>
      <c r="CR73" s="290" t="str">
        <f ca="true">+IF(OFFSET('Sanitation Data'!$E$30,0,10*ROW('Sanitation Data'!E67))="","",OFFSET('Sanitation Data'!$E$30,0,10*ROW('Sanitation Data'!E67)))</f>
        <v/>
      </c>
      <c r="CS73" s="290" t="str">
        <f ca="true">+IF(OFFSET('Sanitation Data'!$E$31,0,10*ROW('Sanitation Data'!E67))="","",OFFSET('Sanitation Data'!$E$31,0,10*ROW('Sanitation Data'!E67)))</f>
        <v/>
      </c>
      <c r="CT73" s="290" t="str">
        <f ca="true">+IF(OFFSET('Sanitation Data'!$E$32,0,10*ROW('Sanitation Data'!E67))="","",OFFSET('Sanitation Data'!$E$32,0,10*ROW('Sanitation Data'!E67)))</f>
        <v/>
      </c>
      <c r="CU73" s="290" t="str">
        <f ca="true">+IF(OFFSET('Sanitation Data'!$F$28,0,10*ROW('Sanitation Data'!F67))="","",OFFSET('Sanitation Data'!$F$28,0,10*ROW('Sanitation Data'!F67)))</f>
        <v/>
      </c>
      <c r="CV73" s="290" t="str">
        <f ca="true">+IF(OFFSET('Sanitation Data'!$F$29,0,10*ROW('Sanitation Data'!F67))="","",OFFSET('Sanitation Data'!$F$29,0,10*ROW('Sanitation Data'!F67)))</f>
        <v/>
      </c>
      <c r="CW73" s="290" t="str">
        <f ca="true">+IF(OFFSET('Sanitation Data'!$F$30,0,10*ROW('Sanitation Data'!F67))="","",OFFSET('Sanitation Data'!$F$30,0,10*ROW('Sanitation Data'!F67)))</f>
        <v/>
      </c>
      <c r="CX73" s="290" t="str">
        <f ca="true">+IF(OFFSET('Sanitation Data'!$F$31,0,10*ROW('Sanitation Data'!F67))="","",OFFSET('Sanitation Data'!$F$31,0,10*ROW('Sanitation Data'!F67)))</f>
        <v/>
      </c>
      <c r="CY73" s="290" t="str">
        <f ca="true">+IF(OFFSET('Sanitation Data'!$F$32,0,10*ROW('Sanitation Data'!F67))="","",OFFSET('Sanitation Data'!$F$32,0,10*ROW('Sanitation Data'!F67)))</f>
        <v/>
      </c>
      <c r="CZ73" s="290" t="str">
        <f ca="true">+IF(OFFSET('Sanitation Data'!$G$28,0,10*ROW('Sanitation Data'!G67))="","",OFFSET('Sanitation Data'!$G$28,0,10*ROW('Sanitation Data'!G67)))</f>
        <v/>
      </c>
      <c r="DA73" s="290" t="str">
        <f ca="true">+IF(OFFSET('Sanitation Data'!$G$29,0,10*ROW('Sanitation Data'!G67))="","",OFFSET('Sanitation Data'!$G$29,0,10*ROW('Sanitation Data'!G67)))</f>
        <v/>
      </c>
      <c r="DB73" s="290" t="str">
        <f ca="true">+IF(OFFSET('Sanitation Data'!$G$30,0,10*ROW('Sanitation Data'!G67))="","",OFFSET('Sanitation Data'!$G$30,0,10*ROW('Sanitation Data'!G67)))</f>
        <v/>
      </c>
      <c r="DC73" s="290" t="str">
        <f ca="true">+IF(OFFSET('Sanitation Data'!$G$31,0,10*ROW('Sanitation Data'!G67))="","",OFFSET('Sanitation Data'!$G$31,0,10*ROW('Sanitation Data'!G67)))</f>
        <v/>
      </c>
      <c r="DD73" s="290" t="str">
        <f ca="true">+IF(OFFSET('Sanitation Data'!$G$32,0,10*ROW('Sanitation Data'!G67))="","",OFFSET('Sanitation Data'!$G$32,0,10*ROW('Sanitation Data'!G67)))</f>
        <v/>
      </c>
      <c r="DE73" s="290" t="str">
        <f ca="true">+IF(OFFSET('Sanitation Data'!$H$28,0,10*ROW('Sanitation Data'!H67))="","",OFFSET('Sanitation Data'!$H$28,0,10*ROW('Sanitation Data'!H67)))</f>
        <v/>
      </c>
      <c r="DF73" s="290" t="str">
        <f ca="true">+IF(OFFSET('Sanitation Data'!$H$29,0,10*ROW('Sanitation Data'!H67))="","",OFFSET('Sanitation Data'!$H$29,0,10*ROW('Sanitation Data'!H67)))</f>
        <v/>
      </c>
      <c r="DG73" s="290" t="str">
        <f ca="true">+IF(OFFSET('Sanitation Data'!$H$30,0,10*ROW('Sanitation Data'!H67))="","",OFFSET('Sanitation Data'!$H$30,0,10*ROW('Sanitation Data'!H67)))</f>
        <v/>
      </c>
      <c r="DH73" s="290" t="str">
        <f ca="true">+IF(OFFSET('Sanitation Data'!$H$31,0,10*ROW('Sanitation Data'!H67))="","",OFFSET('Sanitation Data'!$H$31,0,10*ROW('Sanitation Data'!H67)))</f>
        <v/>
      </c>
      <c r="DI73" s="290" t="str">
        <f ca="true">+IF(OFFSET('Sanitation Data'!$H$32,0,10*ROW('Sanitation Data'!H67))="","",OFFSET('Sanitation Data'!$H$32,0,10*ROW('Sanitation Data'!H67)))</f>
        <v/>
      </c>
      <c r="DJ73" s="290" t="str">
        <f ca="true">+IF(OFFSET('Sanitation Data'!$I$28,0,10*ROW('Sanitation Data'!I67))="","",OFFSET('Sanitation Data'!$I$28,0,10*ROW('Sanitation Data'!I67)))</f>
        <v/>
      </c>
      <c r="DK73" s="290" t="str">
        <f ca="true">+IF(OFFSET('Sanitation Data'!$I$29,0,10*ROW('Sanitation Data'!I67))="","",OFFSET('Sanitation Data'!$I$29,0,10*ROW('Sanitation Data'!I67)))</f>
        <v/>
      </c>
      <c r="DL73" s="290" t="str">
        <f ca="true">+IF(OFFSET('Sanitation Data'!$I$30,0,10*ROW('Sanitation Data'!I67))="","",OFFSET('Sanitation Data'!$I$30,0,10*ROW('Sanitation Data'!I67)))</f>
        <v/>
      </c>
      <c r="DM73" s="290" t="str">
        <f ca="true">+IF(OFFSET('Sanitation Data'!$I$31,0,10*ROW('Sanitation Data'!I67))="","",OFFSET('Sanitation Data'!$I$31,0,10*ROW('Sanitation Data'!I67)))</f>
        <v/>
      </c>
      <c r="DN73" s="290" t="str">
        <f ca="true">+IF(OFFSET('Sanitation Data'!$I$32,0,10*ROW('Sanitation Data'!I67))="","",OFFSET('Sanitation Data'!$I$32,0,10*ROW('Sanitation Data'!I67)))</f>
        <v/>
      </c>
      <c r="DO73" s="290" t="str">
        <f ca="true">+IF(OFFSET('Hygiene Data'!$D$11,0,10*ROW('Hygiene Data'!D67))="","",OFFSET('Hygiene Data'!$D$11,0,10*ROW('Hygiene Data'!D67)))</f>
        <v/>
      </c>
      <c r="DP73" s="290" t="str">
        <f ca="true">+IF(OFFSET('Hygiene Data'!$D$12,0,10*ROW('Hygiene Data'!D67))="","",OFFSET('Hygiene Data'!$D$12,0,10*ROW('Hygiene Data'!D67)))</f>
        <v/>
      </c>
      <c r="DQ73" s="290" t="str">
        <f ca="true">+IF(OFFSET('Hygiene Data'!$D$13,0,10*ROW('Hygiene Data'!D67))="","",OFFSET('Hygiene Data'!$D$13,0,10*ROW('Hygiene Data'!D67)))</f>
        <v/>
      </c>
      <c r="DR73" s="290" t="str">
        <f ca="true">+IF(OFFSET('Hygiene Data'!$E$11,0,10*ROW('Hygiene Data'!E67))="","",OFFSET('Hygiene Data'!$E$11,0,10*ROW('Hygiene Data'!E67)))</f>
        <v/>
      </c>
      <c r="DS73" s="290" t="str">
        <f ca="true">+IF(OFFSET('Hygiene Data'!$E$12,0,10*ROW('Hygiene Data'!E67))="","",OFFSET('Hygiene Data'!$E$12,0,10*ROW('Hygiene Data'!E67)))</f>
        <v/>
      </c>
      <c r="DT73" s="290" t="str">
        <f ca="true">+IF(OFFSET('Hygiene Data'!$E$13,0,10*ROW('Hygiene Data'!E67))="","",OFFSET('Hygiene Data'!$E$13,0,10*ROW('Hygiene Data'!E67)))</f>
        <v/>
      </c>
      <c r="DU73" s="290" t="str">
        <f ca="true">+IF(OFFSET('Hygiene Data'!$F$11,0,10*ROW('Hygiene Data'!F67))="","",OFFSET('Hygiene Data'!$F$11,0,10*ROW('Hygiene Data'!F67)))</f>
        <v/>
      </c>
      <c r="DV73" s="290" t="str">
        <f ca="true">+IF(OFFSET('Hygiene Data'!$F$12,0,10*ROW('Hygiene Data'!F67))="","",OFFSET('Hygiene Data'!$F$12,0,10*ROW('Hygiene Data'!F67)))</f>
        <v/>
      </c>
      <c r="DW73" s="290" t="str">
        <f ca="true">+IF(OFFSET('Hygiene Data'!$F$13,0,10*ROW('Hygiene Data'!F67))="","",OFFSET('Hygiene Data'!$F$13,0,10*ROW('Hygiene Data'!F67)))</f>
        <v/>
      </c>
      <c r="DX73" s="290" t="str">
        <f ca="true">+IF(OFFSET('Hygiene Data'!$G$11,0,10*ROW('Hygiene Data'!G67))="","",OFFSET('Hygiene Data'!$G$11,0,10*ROW('Hygiene Data'!G67)))</f>
        <v/>
      </c>
      <c r="DY73" s="290" t="str">
        <f ca="true">+IF(OFFSET('Hygiene Data'!$G$12,0,10*ROW('Hygiene Data'!G67))="","",OFFSET('Hygiene Data'!$G$12,0,10*ROW('Hygiene Data'!G67)))</f>
        <v/>
      </c>
      <c r="DZ73" s="290" t="str">
        <f ca="true">+IF(OFFSET('Hygiene Data'!$G$13,0,10*ROW('Hygiene Data'!G67))="","",OFFSET('Hygiene Data'!$G$13,0,10*ROW('Hygiene Data'!G67)))</f>
        <v/>
      </c>
      <c r="EA73" s="290" t="str">
        <f ca="true">+IF(OFFSET('Hygiene Data'!$H$11,0,10*ROW('Hygiene Data'!H67))="","",OFFSET('Hygiene Data'!$H$11,0,10*ROW('Hygiene Data'!H67)))</f>
        <v/>
      </c>
      <c r="EB73" s="290" t="str">
        <f ca="true">+IF(OFFSET('Hygiene Data'!$H$12,0,10*ROW('Hygiene Data'!H67))="","",OFFSET('Hygiene Data'!$H$12,0,10*ROW('Hygiene Data'!H67)))</f>
        <v/>
      </c>
      <c r="EC73" s="290" t="str">
        <f ca="true">+IF(OFFSET('Hygiene Data'!$H$13,0,10*ROW('Hygiene Data'!H67))="","",OFFSET('Hygiene Data'!$H$13,0,10*ROW('Hygiene Data'!H67)))</f>
        <v/>
      </c>
      <c r="ED73" s="290" t="str">
        <f ca="true">+IF(OFFSET('Hygiene Data'!$I$11,0,10*ROW('Hygiene Data'!I67))="","",OFFSET('Hygiene Data'!$I$11,0,10*ROW('Hygiene Data'!I67)))</f>
        <v/>
      </c>
      <c r="EE73" s="290" t="str">
        <f ca="true">+IF(OFFSET('Hygiene Data'!$I$12,0,10*ROW('Hygiene Data'!I67))="","",OFFSET('Hygiene Data'!$I$12,0,10*ROW('Hygiene Data'!I67)))</f>
        <v/>
      </c>
      <c r="EF73" s="290"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46"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90"/>
      <c r="BS74" s="290" t="str">
        <f ca="true">+IF(OFFSET('Water Data'!$D$27,0,10*ROW('Water Data'!D68))="","",OFFSET('Water Data'!$D$27,0,10*ROW('Water Data'!D68)))</f>
        <v/>
      </c>
      <c r="BT74" s="290" t="str">
        <f ca="true">+IF(OFFSET('Water Data'!$D$28,0,10*ROW('Water Data'!D68))="","",OFFSET('Water Data'!$D$28,0,10*ROW('Water Data'!D68)))</f>
        <v/>
      </c>
      <c r="BU74" s="290" t="str">
        <f ca="true">+IF(OFFSET('Water Data'!$D$29,0,10*ROW('Water Data'!D68))="","",OFFSET('Water Data'!$D$29,0,10*ROW('Water Data'!D68)))</f>
        <v/>
      </c>
      <c r="BV74" s="290" t="str">
        <f ca="true">+IF(OFFSET('Water Data'!$E$27,0,10*ROW('Water Data'!E68))="","",OFFSET('Water Data'!$E$27,0,10*ROW('Water Data'!E68)))</f>
        <v/>
      </c>
      <c r="BW74" s="290" t="str">
        <f ca="true">+IF(OFFSET('Water Data'!$E$28,0,10*ROW('Water Data'!E68))="","",OFFSET('Water Data'!$E$28,0,10*ROW('Water Data'!E68)))</f>
        <v/>
      </c>
      <c r="BX74" s="290" t="str">
        <f ca="true">+IF(OFFSET('Water Data'!$E$29,0,10*ROW('Water Data'!E68))="","",OFFSET('Water Data'!$E$29,0,10*ROW('Water Data'!E68)))</f>
        <v/>
      </c>
      <c r="BY74" s="290" t="str">
        <f ca="true">+IF(OFFSET('Water Data'!$F$27,0,10*ROW('Water Data'!F68))="","",OFFSET('Water Data'!$F$27,0,10*ROW('Water Data'!F68)))</f>
        <v/>
      </c>
      <c r="BZ74" s="290" t="str">
        <f ca="true">+IF(OFFSET('Water Data'!$F$28,0,10*ROW('Water Data'!F68))="","",OFFSET('Water Data'!$F$28,0,10*ROW('Water Data'!F68)))</f>
        <v/>
      </c>
      <c r="CA74" s="290" t="str">
        <f ca="true">+IF(OFFSET('Water Data'!$F$29,0,10*ROW('Water Data'!F68))="","",OFFSET('Water Data'!$F$29,0,10*ROW('Water Data'!F68)))</f>
        <v/>
      </c>
      <c r="CB74" s="290" t="str">
        <f ca="true">+IF(OFFSET('Water Data'!$G$27,0,10*ROW('Water Data'!G68))="","",OFFSET('Water Data'!$G$27,0,10*ROW('Water Data'!G68)))</f>
        <v/>
      </c>
      <c r="CC74" s="290" t="str">
        <f ca="true">+IF(OFFSET('Water Data'!$G$28,0,10*ROW('Water Data'!G68))="","",OFFSET('Water Data'!$G$28,0,10*ROW('Water Data'!G68)))</f>
        <v/>
      </c>
      <c r="CD74" s="290" t="str">
        <f ca="true">+IF(OFFSET('Water Data'!$G$29,0,10*ROW('Water Data'!G68))="","",OFFSET('Water Data'!$G$29,0,10*ROW('Water Data'!G68)))</f>
        <v/>
      </c>
      <c r="CE74" s="290" t="str">
        <f ca="true">+IF(OFFSET('Water Data'!$H$27,0,10*ROW('Water Data'!H68))="","",OFFSET('Water Data'!$H$27,0,10*ROW('Water Data'!H68)))</f>
        <v/>
      </c>
      <c r="CF74" s="290" t="str">
        <f ca="true">+IF(OFFSET('Water Data'!$H$28,0,10*ROW('Water Data'!H68))="","",OFFSET('Water Data'!$H$28,0,10*ROW('Water Data'!H68)))</f>
        <v/>
      </c>
      <c r="CG74" s="290" t="str">
        <f ca="true">+IF(OFFSET('Water Data'!$H$29,0,10*ROW('Water Data'!H68))="","",OFFSET('Water Data'!$H$29,0,10*ROW('Water Data'!H68)))</f>
        <v/>
      </c>
      <c r="CH74" s="290" t="str">
        <f ca="true">+IF(OFFSET('Water Data'!$I$27,0,10*ROW('Water Data'!I68))="","",OFFSET('Water Data'!$I$27,0,10*ROW('Water Data'!I68)))</f>
        <v/>
      </c>
      <c r="CI74" s="290" t="str">
        <f ca="true">+IF(OFFSET('Water Data'!$I$28,0,10*ROW('Water Data'!I68))="","",OFFSET('Water Data'!$I$28,0,10*ROW('Water Data'!I68)))</f>
        <v/>
      </c>
      <c r="CJ74" s="290" t="str">
        <f ca="true">+IF(OFFSET('Water Data'!$I$29,0,10*ROW('Water Data'!I68))="","",OFFSET('Water Data'!$I$29,0,10*ROW('Water Data'!I68)))</f>
        <v/>
      </c>
      <c r="CK74" s="290" t="str">
        <f ca="true">+IF(OFFSET('Sanitation Data'!$D$28,0,10*ROW('Sanitation Data'!D68))="","",OFFSET('Sanitation Data'!$D$28,0,10*ROW('Sanitation Data'!D68)))</f>
        <v/>
      </c>
      <c r="CL74" s="290" t="str">
        <f ca="true">+IF(OFFSET('Sanitation Data'!$D$29,0,10*ROW('Sanitation Data'!D68))="","",OFFSET('Sanitation Data'!$D$29,0,10*ROW('Sanitation Data'!D68)))</f>
        <v/>
      </c>
      <c r="CM74" s="290" t="str">
        <f ca="true">+IF(OFFSET('Sanitation Data'!$D$30,0,10*ROW('Sanitation Data'!D68))="","",OFFSET('Sanitation Data'!$D$30,0,10*ROW('Sanitation Data'!D68)))</f>
        <v/>
      </c>
      <c r="CN74" s="290" t="str">
        <f ca="true">+IF(OFFSET('Sanitation Data'!$D$31,0,10*ROW('Sanitation Data'!D68))="","",OFFSET('Sanitation Data'!$D$31,0,10*ROW('Sanitation Data'!D68)))</f>
        <v/>
      </c>
      <c r="CO74" s="290" t="str">
        <f ca="true">+IF(OFFSET('Sanitation Data'!$D$32,0,10*ROW('Sanitation Data'!D68))="","",OFFSET('Sanitation Data'!$D$32,0,10*ROW('Sanitation Data'!D68)))</f>
        <v/>
      </c>
      <c r="CP74" s="290" t="str">
        <f ca="true">+IF(OFFSET('Sanitation Data'!$E$28,0,10*ROW('Sanitation Data'!E68))="","",OFFSET('Sanitation Data'!$E$28,0,10*ROW('Sanitation Data'!E68)))</f>
        <v/>
      </c>
      <c r="CQ74" s="290" t="str">
        <f ca="true">+IF(OFFSET('Sanitation Data'!$E$29,0,10*ROW('Sanitation Data'!E68))="","",OFFSET('Sanitation Data'!$E$29,0,10*ROW('Sanitation Data'!E68)))</f>
        <v/>
      </c>
      <c r="CR74" s="290" t="str">
        <f ca="true">+IF(OFFSET('Sanitation Data'!$E$30,0,10*ROW('Sanitation Data'!E68))="","",OFFSET('Sanitation Data'!$E$30,0,10*ROW('Sanitation Data'!E68)))</f>
        <v/>
      </c>
      <c r="CS74" s="290" t="str">
        <f ca="true">+IF(OFFSET('Sanitation Data'!$E$31,0,10*ROW('Sanitation Data'!E68))="","",OFFSET('Sanitation Data'!$E$31,0,10*ROW('Sanitation Data'!E68)))</f>
        <v/>
      </c>
      <c r="CT74" s="290" t="str">
        <f ca="true">+IF(OFFSET('Sanitation Data'!$E$32,0,10*ROW('Sanitation Data'!E68))="","",OFFSET('Sanitation Data'!$E$32,0,10*ROW('Sanitation Data'!E68)))</f>
        <v/>
      </c>
      <c r="CU74" s="290" t="str">
        <f ca="true">+IF(OFFSET('Sanitation Data'!$F$28,0,10*ROW('Sanitation Data'!F68))="","",OFFSET('Sanitation Data'!$F$28,0,10*ROW('Sanitation Data'!F68)))</f>
        <v/>
      </c>
      <c r="CV74" s="290" t="str">
        <f ca="true">+IF(OFFSET('Sanitation Data'!$F$29,0,10*ROW('Sanitation Data'!F68))="","",OFFSET('Sanitation Data'!$F$29,0,10*ROW('Sanitation Data'!F68)))</f>
        <v/>
      </c>
      <c r="CW74" s="290" t="str">
        <f ca="true">+IF(OFFSET('Sanitation Data'!$F$30,0,10*ROW('Sanitation Data'!F68))="","",OFFSET('Sanitation Data'!$F$30,0,10*ROW('Sanitation Data'!F68)))</f>
        <v/>
      </c>
      <c r="CX74" s="290" t="str">
        <f ca="true">+IF(OFFSET('Sanitation Data'!$F$31,0,10*ROW('Sanitation Data'!F68))="","",OFFSET('Sanitation Data'!$F$31,0,10*ROW('Sanitation Data'!F68)))</f>
        <v/>
      </c>
      <c r="CY74" s="290" t="str">
        <f ca="true">+IF(OFFSET('Sanitation Data'!$F$32,0,10*ROW('Sanitation Data'!F68))="","",OFFSET('Sanitation Data'!$F$32,0,10*ROW('Sanitation Data'!F68)))</f>
        <v/>
      </c>
      <c r="CZ74" s="290" t="str">
        <f ca="true">+IF(OFFSET('Sanitation Data'!$G$28,0,10*ROW('Sanitation Data'!G68))="","",OFFSET('Sanitation Data'!$G$28,0,10*ROW('Sanitation Data'!G68)))</f>
        <v/>
      </c>
      <c r="DA74" s="290" t="str">
        <f ca="true">+IF(OFFSET('Sanitation Data'!$G$29,0,10*ROW('Sanitation Data'!G68))="","",OFFSET('Sanitation Data'!$G$29,0,10*ROW('Sanitation Data'!G68)))</f>
        <v/>
      </c>
      <c r="DB74" s="290" t="str">
        <f ca="true">+IF(OFFSET('Sanitation Data'!$G$30,0,10*ROW('Sanitation Data'!G68))="","",OFFSET('Sanitation Data'!$G$30,0,10*ROW('Sanitation Data'!G68)))</f>
        <v/>
      </c>
      <c r="DC74" s="290" t="str">
        <f ca="true">+IF(OFFSET('Sanitation Data'!$G$31,0,10*ROW('Sanitation Data'!G68))="","",OFFSET('Sanitation Data'!$G$31,0,10*ROW('Sanitation Data'!G68)))</f>
        <v/>
      </c>
      <c r="DD74" s="290" t="str">
        <f ca="true">+IF(OFFSET('Sanitation Data'!$G$32,0,10*ROW('Sanitation Data'!G68))="","",OFFSET('Sanitation Data'!$G$32,0,10*ROW('Sanitation Data'!G68)))</f>
        <v/>
      </c>
      <c r="DE74" s="290" t="str">
        <f ca="true">+IF(OFFSET('Sanitation Data'!$H$28,0,10*ROW('Sanitation Data'!H68))="","",OFFSET('Sanitation Data'!$H$28,0,10*ROW('Sanitation Data'!H68)))</f>
        <v/>
      </c>
      <c r="DF74" s="290" t="str">
        <f ca="true">+IF(OFFSET('Sanitation Data'!$H$29,0,10*ROW('Sanitation Data'!H68))="","",OFFSET('Sanitation Data'!$H$29,0,10*ROW('Sanitation Data'!H68)))</f>
        <v/>
      </c>
      <c r="DG74" s="290" t="str">
        <f ca="true">+IF(OFFSET('Sanitation Data'!$H$30,0,10*ROW('Sanitation Data'!H68))="","",OFFSET('Sanitation Data'!$H$30,0,10*ROW('Sanitation Data'!H68)))</f>
        <v/>
      </c>
      <c r="DH74" s="290" t="str">
        <f ca="true">+IF(OFFSET('Sanitation Data'!$H$31,0,10*ROW('Sanitation Data'!H68))="","",OFFSET('Sanitation Data'!$H$31,0,10*ROW('Sanitation Data'!H68)))</f>
        <v/>
      </c>
      <c r="DI74" s="290" t="str">
        <f ca="true">+IF(OFFSET('Sanitation Data'!$H$32,0,10*ROW('Sanitation Data'!H68))="","",OFFSET('Sanitation Data'!$H$32,0,10*ROW('Sanitation Data'!H68)))</f>
        <v/>
      </c>
      <c r="DJ74" s="290" t="str">
        <f ca="true">+IF(OFFSET('Sanitation Data'!$I$28,0,10*ROW('Sanitation Data'!I68))="","",OFFSET('Sanitation Data'!$I$28,0,10*ROW('Sanitation Data'!I68)))</f>
        <v/>
      </c>
      <c r="DK74" s="290" t="str">
        <f ca="true">+IF(OFFSET('Sanitation Data'!$I$29,0,10*ROW('Sanitation Data'!I68))="","",OFFSET('Sanitation Data'!$I$29,0,10*ROW('Sanitation Data'!I68)))</f>
        <v/>
      </c>
      <c r="DL74" s="290" t="str">
        <f ca="true">+IF(OFFSET('Sanitation Data'!$I$30,0,10*ROW('Sanitation Data'!I68))="","",OFFSET('Sanitation Data'!$I$30,0,10*ROW('Sanitation Data'!I68)))</f>
        <v/>
      </c>
      <c r="DM74" s="290" t="str">
        <f ca="true">+IF(OFFSET('Sanitation Data'!$I$31,0,10*ROW('Sanitation Data'!I68))="","",OFFSET('Sanitation Data'!$I$31,0,10*ROW('Sanitation Data'!I68)))</f>
        <v/>
      </c>
      <c r="DN74" s="290" t="str">
        <f ca="true">+IF(OFFSET('Sanitation Data'!$I$32,0,10*ROW('Sanitation Data'!I68))="","",OFFSET('Sanitation Data'!$I$32,0,10*ROW('Sanitation Data'!I68)))</f>
        <v/>
      </c>
      <c r="DO74" s="290" t="str">
        <f ca="true">+IF(OFFSET('Hygiene Data'!$D$11,0,10*ROW('Hygiene Data'!D68))="","",OFFSET('Hygiene Data'!$D$11,0,10*ROW('Hygiene Data'!D68)))</f>
        <v/>
      </c>
      <c r="DP74" s="290" t="str">
        <f ca="true">+IF(OFFSET('Hygiene Data'!$D$12,0,10*ROW('Hygiene Data'!D68))="","",OFFSET('Hygiene Data'!$D$12,0,10*ROW('Hygiene Data'!D68)))</f>
        <v/>
      </c>
      <c r="DQ74" s="290" t="str">
        <f ca="true">+IF(OFFSET('Hygiene Data'!$D$13,0,10*ROW('Hygiene Data'!D68))="","",OFFSET('Hygiene Data'!$D$13,0,10*ROW('Hygiene Data'!D68)))</f>
        <v/>
      </c>
      <c r="DR74" s="290" t="str">
        <f ca="true">+IF(OFFSET('Hygiene Data'!$E$11,0,10*ROW('Hygiene Data'!E68))="","",OFFSET('Hygiene Data'!$E$11,0,10*ROW('Hygiene Data'!E68)))</f>
        <v/>
      </c>
      <c r="DS74" s="290" t="str">
        <f ca="true">+IF(OFFSET('Hygiene Data'!$E$12,0,10*ROW('Hygiene Data'!E68))="","",OFFSET('Hygiene Data'!$E$12,0,10*ROW('Hygiene Data'!E68)))</f>
        <v/>
      </c>
      <c r="DT74" s="290" t="str">
        <f ca="true">+IF(OFFSET('Hygiene Data'!$E$13,0,10*ROW('Hygiene Data'!E68))="","",OFFSET('Hygiene Data'!$E$13,0,10*ROW('Hygiene Data'!E68)))</f>
        <v/>
      </c>
      <c r="DU74" s="290" t="str">
        <f ca="true">+IF(OFFSET('Hygiene Data'!$F$11,0,10*ROW('Hygiene Data'!F68))="","",OFFSET('Hygiene Data'!$F$11,0,10*ROW('Hygiene Data'!F68)))</f>
        <v/>
      </c>
      <c r="DV74" s="290" t="str">
        <f ca="true">+IF(OFFSET('Hygiene Data'!$F$12,0,10*ROW('Hygiene Data'!F68))="","",OFFSET('Hygiene Data'!$F$12,0,10*ROW('Hygiene Data'!F68)))</f>
        <v/>
      </c>
      <c r="DW74" s="290" t="str">
        <f ca="true">+IF(OFFSET('Hygiene Data'!$F$13,0,10*ROW('Hygiene Data'!F68))="","",OFFSET('Hygiene Data'!$F$13,0,10*ROW('Hygiene Data'!F68)))</f>
        <v/>
      </c>
      <c r="DX74" s="290" t="str">
        <f ca="true">+IF(OFFSET('Hygiene Data'!$G$11,0,10*ROW('Hygiene Data'!G68))="","",OFFSET('Hygiene Data'!$G$11,0,10*ROW('Hygiene Data'!G68)))</f>
        <v/>
      </c>
      <c r="DY74" s="290" t="str">
        <f ca="true">+IF(OFFSET('Hygiene Data'!$G$12,0,10*ROW('Hygiene Data'!G68))="","",OFFSET('Hygiene Data'!$G$12,0,10*ROW('Hygiene Data'!G68)))</f>
        <v/>
      </c>
      <c r="DZ74" s="290" t="str">
        <f ca="true">+IF(OFFSET('Hygiene Data'!$G$13,0,10*ROW('Hygiene Data'!G68))="","",OFFSET('Hygiene Data'!$G$13,0,10*ROW('Hygiene Data'!G68)))</f>
        <v/>
      </c>
      <c r="EA74" s="290" t="str">
        <f ca="true">+IF(OFFSET('Hygiene Data'!$H$11,0,10*ROW('Hygiene Data'!H68))="","",OFFSET('Hygiene Data'!$H$11,0,10*ROW('Hygiene Data'!H68)))</f>
        <v/>
      </c>
      <c r="EB74" s="290" t="str">
        <f ca="true">+IF(OFFSET('Hygiene Data'!$H$12,0,10*ROW('Hygiene Data'!H68))="","",OFFSET('Hygiene Data'!$H$12,0,10*ROW('Hygiene Data'!H68)))</f>
        <v/>
      </c>
      <c r="EC74" s="290" t="str">
        <f ca="true">+IF(OFFSET('Hygiene Data'!$H$13,0,10*ROW('Hygiene Data'!H68))="","",OFFSET('Hygiene Data'!$H$13,0,10*ROW('Hygiene Data'!H68)))</f>
        <v/>
      </c>
      <c r="ED74" s="290" t="str">
        <f ca="true">+IF(OFFSET('Hygiene Data'!$I$11,0,10*ROW('Hygiene Data'!I68))="","",OFFSET('Hygiene Data'!$I$11,0,10*ROW('Hygiene Data'!I68)))</f>
        <v/>
      </c>
      <c r="EE74" s="290" t="str">
        <f ca="true">+IF(OFFSET('Hygiene Data'!$I$12,0,10*ROW('Hygiene Data'!I68))="","",OFFSET('Hygiene Data'!$I$12,0,10*ROW('Hygiene Data'!I68)))</f>
        <v/>
      </c>
      <c r="EF74" s="290"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46"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90"/>
      <c r="BS75" s="290" t="str">
        <f ca="true">+IF(OFFSET('Water Data'!$D$27,0,10*ROW('Water Data'!D69))="","",OFFSET('Water Data'!$D$27,0,10*ROW('Water Data'!D69)))</f>
        <v/>
      </c>
      <c r="BT75" s="290" t="str">
        <f ca="true">+IF(OFFSET('Water Data'!$D$28,0,10*ROW('Water Data'!D69))="","",OFFSET('Water Data'!$D$28,0,10*ROW('Water Data'!D69)))</f>
        <v/>
      </c>
      <c r="BU75" s="290" t="str">
        <f ca="true">+IF(OFFSET('Water Data'!$D$29,0,10*ROW('Water Data'!D69))="","",OFFSET('Water Data'!$D$29,0,10*ROW('Water Data'!D69)))</f>
        <v/>
      </c>
      <c r="BV75" s="290" t="str">
        <f ca="true">+IF(OFFSET('Water Data'!$E$27,0,10*ROW('Water Data'!E69))="","",OFFSET('Water Data'!$E$27,0,10*ROW('Water Data'!E69)))</f>
        <v/>
      </c>
      <c r="BW75" s="290" t="str">
        <f ca="true">+IF(OFFSET('Water Data'!$E$28,0,10*ROW('Water Data'!E69))="","",OFFSET('Water Data'!$E$28,0,10*ROW('Water Data'!E69)))</f>
        <v/>
      </c>
      <c r="BX75" s="290" t="str">
        <f ca="true">+IF(OFFSET('Water Data'!$E$29,0,10*ROW('Water Data'!E69))="","",OFFSET('Water Data'!$E$29,0,10*ROW('Water Data'!E69)))</f>
        <v/>
      </c>
      <c r="BY75" s="290" t="str">
        <f ca="true">+IF(OFFSET('Water Data'!$F$27,0,10*ROW('Water Data'!F69))="","",OFFSET('Water Data'!$F$27,0,10*ROW('Water Data'!F69)))</f>
        <v/>
      </c>
      <c r="BZ75" s="290" t="str">
        <f ca="true">+IF(OFFSET('Water Data'!$F$28,0,10*ROW('Water Data'!F69))="","",OFFSET('Water Data'!$F$28,0,10*ROW('Water Data'!F69)))</f>
        <v/>
      </c>
      <c r="CA75" s="290" t="str">
        <f ca="true">+IF(OFFSET('Water Data'!$F$29,0,10*ROW('Water Data'!F69))="","",OFFSET('Water Data'!$F$29,0,10*ROW('Water Data'!F69)))</f>
        <v/>
      </c>
      <c r="CB75" s="290" t="str">
        <f ca="true">+IF(OFFSET('Water Data'!$G$27,0,10*ROW('Water Data'!G69))="","",OFFSET('Water Data'!$G$27,0,10*ROW('Water Data'!G69)))</f>
        <v/>
      </c>
      <c r="CC75" s="290" t="str">
        <f ca="true">+IF(OFFSET('Water Data'!$G$28,0,10*ROW('Water Data'!G69))="","",OFFSET('Water Data'!$G$28,0,10*ROW('Water Data'!G69)))</f>
        <v/>
      </c>
      <c r="CD75" s="290" t="str">
        <f ca="true">+IF(OFFSET('Water Data'!$G$29,0,10*ROW('Water Data'!G69))="","",OFFSET('Water Data'!$G$29,0,10*ROW('Water Data'!G69)))</f>
        <v/>
      </c>
      <c r="CE75" s="290" t="str">
        <f ca="true">+IF(OFFSET('Water Data'!$H$27,0,10*ROW('Water Data'!H69))="","",OFFSET('Water Data'!$H$27,0,10*ROW('Water Data'!H69)))</f>
        <v/>
      </c>
      <c r="CF75" s="290" t="str">
        <f ca="true">+IF(OFFSET('Water Data'!$H$28,0,10*ROW('Water Data'!H69))="","",OFFSET('Water Data'!$H$28,0,10*ROW('Water Data'!H69)))</f>
        <v/>
      </c>
      <c r="CG75" s="290" t="str">
        <f ca="true">+IF(OFFSET('Water Data'!$H$29,0,10*ROW('Water Data'!H69))="","",OFFSET('Water Data'!$H$29,0,10*ROW('Water Data'!H69)))</f>
        <v/>
      </c>
      <c r="CH75" s="290" t="str">
        <f ca="true">+IF(OFFSET('Water Data'!$I$27,0,10*ROW('Water Data'!I69))="","",OFFSET('Water Data'!$I$27,0,10*ROW('Water Data'!I69)))</f>
        <v/>
      </c>
      <c r="CI75" s="290" t="str">
        <f ca="true">+IF(OFFSET('Water Data'!$I$28,0,10*ROW('Water Data'!I69))="","",OFFSET('Water Data'!$I$28,0,10*ROW('Water Data'!I69)))</f>
        <v/>
      </c>
      <c r="CJ75" s="290" t="str">
        <f ca="true">+IF(OFFSET('Water Data'!$I$29,0,10*ROW('Water Data'!I69))="","",OFFSET('Water Data'!$I$29,0,10*ROW('Water Data'!I69)))</f>
        <v/>
      </c>
      <c r="CK75" s="290" t="str">
        <f ca="true">+IF(OFFSET('Sanitation Data'!$D$28,0,10*ROW('Sanitation Data'!D69))="","",OFFSET('Sanitation Data'!$D$28,0,10*ROW('Sanitation Data'!D69)))</f>
        <v/>
      </c>
      <c r="CL75" s="290" t="str">
        <f ca="true">+IF(OFFSET('Sanitation Data'!$D$29,0,10*ROW('Sanitation Data'!D69))="","",OFFSET('Sanitation Data'!$D$29,0,10*ROW('Sanitation Data'!D69)))</f>
        <v/>
      </c>
      <c r="CM75" s="290" t="str">
        <f ca="true">+IF(OFFSET('Sanitation Data'!$D$30,0,10*ROW('Sanitation Data'!D69))="","",OFFSET('Sanitation Data'!$D$30,0,10*ROW('Sanitation Data'!D69)))</f>
        <v/>
      </c>
      <c r="CN75" s="290" t="str">
        <f ca="true">+IF(OFFSET('Sanitation Data'!$D$31,0,10*ROW('Sanitation Data'!D69))="","",OFFSET('Sanitation Data'!$D$31,0,10*ROW('Sanitation Data'!D69)))</f>
        <v/>
      </c>
      <c r="CO75" s="290" t="str">
        <f ca="true">+IF(OFFSET('Sanitation Data'!$D$32,0,10*ROW('Sanitation Data'!D69))="","",OFFSET('Sanitation Data'!$D$32,0,10*ROW('Sanitation Data'!D69)))</f>
        <v/>
      </c>
      <c r="CP75" s="290" t="str">
        <f ca="true">+IF(OFFSET('Sanitation Data'!$E$28,0,10*ROW('Sanitation Data'!E69))="","",OFFSET('Sanitation Data'!$E$28,0,10*ROW('Sanitation Data'!E69)))</f>
        <v/>
      </c>
      <c r="CQ75" s="290" t="str">
        <f ca="true">+IF(OFFSET('Sanitation Data'!$E$29,0,10*ROW('Sanitation Data'!E69))="","",OFFSET('Sanitation Data'!$E$29,0,10*ROW('Sanitation Data'!E69)))</f>
        <v/>
      </c>
      <c r="CR75" s="290" t="str">
        <f ca="true">+IF(OFFSET('Sanitation Data'!$E$30,0,10*ROW('Sanitation Data'!E69))="","",OFFSET('Sanitation Data'!$E$30,0,10*ROW('Sanitation Data'!E69)))</f>
        <v/>
      </c>
      <c r="CS75" s="290" t="str">
        <f ca="true">+IF(OFFSET('Sanitation Data'!$E$31,0,10*ROW('Sanitation Data'!E69))="","",OFFSET('Sanitation Data'!$E$31,0,10*ROW('Sanitation Data'!E69)))</f>
        <v/>
      </c>
      <c r="CT75" s="290" t="str">
        <f ca="true">+IF(OFFSET('Sanitation Data'!$E$32,0,10*ROW('Sanitation Data'!E69))="","",OFFSET('Sanitation Data'!$E$32,0,10*ROW('Sanitation Data'!E69)))</f>
        <v/>
      </c>
      <c r="CU75" s="290" t="str">
        <f ca="true">+IF(OFFSET('Sanitation Data'!$F$28,0,10*ROW('Sanitation Data'!F69))="","",OFFSET('Sanitation Data'!$F$28,0,10*ROW('Sanitation Data'!F69)))</f>
        <v/>
      </c>
      <c r="CV75" s="290" t="str">
        <f ca="true">+IF(OFFSET('Sanitation Data'!$F$29,0,10*ROW('Sanitation Data'!F69))="","",OFFSET('Sanitation Data'!$F$29,0,10*ROW('Sanitation Data'!F69)))</f>
        <v/>
      </c>
      <c r="CW75" s="290" t="str">
        <f ca="true">+IF(OFFSET('Sanitation Data'!$F$30,0,10*ROW('Sanitation Data'!F69))="","",OFFSET('Sanitation Data'!$F$30,0,10*ROW('Sanitation Data'!F69)))</f>
        <v/>
      </c>
      <c r="CX75" s="290" t="str">
        <f ca="true">+IF(OFFSET('Sanitation Data'!$F$31,0,10*ROW('Sanitation Data'!F69))="","",OFFSET('Sanitation Data'!$F$31,0,10*ROW('Sanitation Data'!F69)))</f>
        <v/>
      </c>
      <c r="CY75" s="290" t="str">
        <f ca="true">+IF(OFFSET('Sanitation Data'!$F$32,0,10*ROW('Sanitation Data'!F69))="","",OFFSET('Sanitation Data'!$F$32,0,10*ROW('Sanitation Data'!F69)))</f>
        <v/>
      </c>
      <c r="CZ75" s="290" t="str">
        <f ca="true">+IF(OFFSET('Sanitation Data'!$G$28,0,10*ROW('Sanitation Data'!G69))="","",OFFSET('Sanitation Data'!$G$28,0,10*ROW('Sanitation Data'!G69)))</f>
        <v/>
      </c>
      <c r="DA75" s="290" t="str">
        <f ca="true">+IF(OFFSET('Sanitation Data'!$G$29,0,10*ROW('Sanitation Data'!G69))="","",OFFSET('Sanitation Data'!$G$29,0,10*ROW('Sanitation Data'!G69)))</f>
        <v/>
      </c>
      <c r="DB75" s="290" t="str">
        <f ca="true">+IF(OFFSET('Sanitation Data'!$G$30,0,10*ROW('Sanitation Data'!G69))="","",OFFSET('Sanitation Data'!$G$30,0,10*ROW('Sanitation Data'!G69)))</f>
        <v/>
      </c>
      <c r="DC75" s="290" t="str">
        <f ca="true">+IF(OFFSET('Sanitation Data'!$G$31,0,10*ROW('Sanitation Data'!G69))="","",OFFSET('Sanitation Data'!$G$31,0,10*ROW('Sanitation Data'!G69)))</f>
        <v/>
      </c>
      <c r="DD75" s="290" t="str">
        <f ca="true">+IF(OFFSET('Sanitation Data'!$G$32,0,10*ROW('Sanitation Data'!G69))="","",OFFSET('Sanitation Data'!$G$32,0,10*ROW('Sanitation Data'!G69)))</f>
        <v/>
      </c>
      <c r="DE75" s="290" t="str">
        <f ca="true">+IF(OFFSET('Sanitation Data'!$H$28,0,10*ROW('Sanitation Data'!H69))="","",OFFSET('Sanitation Data'!$H$28,0,10*ROW('Sanitation Data'!H69)))</f>
        <v/>
      </c>
      <c r="DF75" s="290" t="str">
        <f ca="true">+IF(OFFSET('Sanitation Data'!$H$29,0,10*ROW('Sanitation Data'!H69))="","",OFFSET('Sanitation Data'!$H$29,0,10*ROW('Sanitation Data'!H69)))</f>
        <v/>
      </c>
      <c r="DG75" s="290" t="str">
        <f ca="true">+IF(OFFSET('Sanitation Data'!$H$30,0,10*ROW('Sanitation Data'!H69))="","",OFFSET('Sanitation Data'!$H$30,0,10*ROW('Sanitation Data'!H69)))</f>
        <v/>
      </c>
      <c r="DH75" s="290" t="str">
        <f ca="true">+IF(OFFSET('Sanitation Data'!$H$31,0,10*ROW('Sanitation Data'!H69))="","",OFFSET('Sanitation Data'!$H$31,0,10*ROW('Sanitation Data'!H69)))</f>
        <v/>
      </c>
      <c r="DI75" s="290" t="str">
        <f ca="true">+IF(OFFSET('Sanitation Data'!$H$32,0,10*ROW('Sanitation Data'!H69))="","",OFFSET('Sanitation Data'!$H$32,0,10*ROW('Sanitation Data'!H69)))</f>
        <v/>
      </c>
      <c r="DJ75" s="290" t="str">
        <f ca="true">+IF(OFFSET('Sanitation Data'!$I$28,0,10*ROW('Sanitation Data'!I69))="","",OFFSET('Sanitation Data'!$I$28,0,10*ROW('Sanitation Data'!I69)))</f>
        <v/>
      </c>
      <c r="DK75" s="290" t="str">
        <f ca="true">+IF(OFFSET('Sanitation Data'!$I$29,0,10*ROW('Sanitation Data'!I69))="","",OFFSET('Sanitation Data'!$I$29,0,10*ROW('Sanitation Data'!I69)))</f>
        <v/>
      </c>
      <c r="DL75" s="290" t="str">
        <f ca="true">+IF(OFFSET('Sanitation Data'!$I$30,0,10*ROW('Sanitation Data'!I69))="","",OFFSET('Sanitation Data'!$I$30,0,10*ROW('Sanitation Data'!I69)))</f>
        <v/>
      </c>
      <c r="DM75" s="290" t="str">
        <f ca="true">+IF(OFFSET('Sanitation Data'!$I$31,0,10*ROW('Sanitation Data'!I69))="","",OFFSET('Sanitation Data'!$I$31,0,10*ROW('Sanitation Data'!I69)))</f>
        <v/>
      </c>
      <c r="DN75" s="290" t="str">
        <f ca="true">+IF(OFFSET('Sanitation Data'!$I$32,0,10*ROW('Sanitation Data'!I69))="","",OFFSET('Sanitation Data'!$I$32,0,10*ROW('Sanitation Data'!I69)))</f>
        <v/>
      </c>
      <c r="DO75" s="290" t="str">
        <f ca="true">+IF(OFFSET('Hygiene Data'!$D$11,0,10*ROW('Hygiene Data'!D69))="","",OFFSET('Hygiene Data'!$D$11,0,10*ROW('Hygiene Data'!D69)))</f>
        <v/>
      </c>
      <c r="DP75" s="290" t="str">
        <f ca="true">+IF(OFFSET('Hygiene Data'!$D$12,0,10*ROW('Hygiene Data'!D69))="","",OFFSET('Hygiene Data'!$D$12,0,10*ROW('Hygiene Data'!D69)))</f>
        <v/>
      </c>
      <c r="DQ75" s="290" t="str">
        <f ca="true">+IF(OFFSET('Hygiene Data'!$D$13,0,10*ROW('Hygiene Data'!D69))="","",OFFSET('Hygiene Data'!$D$13,0,10*ROW('Hygiene Data'!D69)))</f>
        <v/>
      </c>
      <c r="DR75" s="290" t="str">
        <f ca="true">+IF(OFFSET('Hygiene Data'!$E$11,0,10*ROW('Hygiene Data'!E69))="","",OFFSET('Hygiene Data'!$E$11,0,10*ROW('Hygiene Data'!E69)))</f>
        <v/>
      </c>
      <c r="DS75" s="290" t="str">
        <f ca="true">+IF(OFFSET('Hygiene Data'!$E$12,0,10*ROW('Hygiene Data'!E69))="","",OFFSET('Hygiene Data'!$E$12,0,10*ROW('Hygiene Data'!E69)))</f>
        <v/>
      </c>
      <c r="DT75" s="290" t="str">
        <f ca="true">+IF(OFFSET('Hygiene Data'!$E$13,0,10*ROW('Hygiene Data'!E69))="","",OFFSET('Hygiene Data'!$E$13,0,10*ROW('Hygiene Data'!E69)))</f>
        <v/>
      </c>
      <c r="DU75" s="290" t="str">
        <f ca="true">+IF(OFFSET('Hygiene Data'!$F$11,0,10*ROW('Hygiene Data'!F69))="","",OFFSET('Hygiene Data'!$F$11,0,10*ROW('Hygiene Data'!F69)))</f>
        <v/>
      </c>
      <c r="DV75" s="290" t="str">
        <f ca="true">+IF(OFFSET('Hygiene Data'!$F$12,0,10*ROW('Hygiene Data'!F69))="","",OFFSET('Hygiene Data'!$F$12,0,10*ROW('Hygiene Data'!F69)))</f>
        <v/>
      </c>
      <c r="DW75" s="290" t="str">
        <f ca="true">+IF(OFFSET('Hygiene Data'!$F$13,0,10*ROW('Hygiene Data'!F69))="","",OFFSET('Hygiene Data'!$F$13,0,10*ROW('Hygiene Data'!F69)))</f>
        <v/>
      </c>
      <c r="DX75" s="290" t="str">
        <f ca="true">+IF(OFFSET('Hygiene Data'!$G$11,0,10*ROW('Hygiene Data'!G69))="","",OFFSET('Hygiene Data'!$G$11,0,10*ROW('Hygiene Data'!G69)))</f>
        <v/>
      </c>
      <c r="DY75" s="290" t="str">
        <f ca="true">+IF(OFFSET('Hygiene Data'!$G$12,0,10*ROW('Hygiene Data'!G69))="","",OFFSET('Hygiene Data'!$G$12,0,10*ROW('Hygiene Data'!G69)))</f>
        <v/>
      </c>
      <c r="DZ75" s="290" t="str">
        <f ca="true">+IF(OFFSET('Hygiene Data'!$G$13,0,10*ROW('Hygiene Data'!G69))="","",OFFSET('Hygiene Data'!$G$13,0,10*ROW('Hygiene Data'!G69)))</f>
        <v/>
      </c>
      <c r="EA75" s="290" t="str">
        <f ca="true">+IF(OFFSET('Hygiene Data'!$H$11,0,10*ROW('Hygiene Data'!H69))="","",OFFSET('Hygiene Data'!$H$11,0,10*ROW('Hygiene Data'!H69)))</f>
        <v/>
      </c>
      <c r="EB75" s="290" t="str">
        <f ca="true">+IF(OFFSET('Hygiene Data'!$H$12,0,10*ROW('Hygiene Data'!H69))="","",OFFSET('Hygiene Data'!$H$12,0,10*ROW('Hygiene Data'!H69)))</f>
        <v/>
      </c>
      <c r="EC75" s="290" t="str">
        <f ca="true">+IF(OFFSET('Hygiene Data'!$H$13,0,10*ROW('Hygiene Data'!H69))="","",OFFSET('Hygiene Data'!$H$13,0,10*ROW('Hygiene Data'!H69)))</f>
        <v/>
      </c>
      <c r="ED75" s="290" t="str">
        <f ca="true">+IF(OFFSET('Hygiene Data'!$I$11,0,10*ROW('Hygiene Data'!I69))="","",OFFSET('Hygiene Data'!$I$11,0,10*ROW('Hygiene Data'!I69)))</f>
        <v/>
      </c>
      <c r="EE75" s="290" t="str">
        <f ca="true">+IF(OFFSET('Hygiene Data'!$I$12,0,10*ROW('Hygiene Data'!I69))="","",OFFSET('Hygiene Data'!$I$12,0,10*ROW('Hygiene Data'!I69)))</f>
        <v/>
      </c>
      <c r="EF75" s="290"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46"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90"/>
      <c r="BS76" s="290" t="str">
        <f ca="true">+IF(OFFSET('Water Data'!$D$27,0,10*ROW('Water Data'!D70))="","",OFFSET('Water Data'!$D$27,0,10*ROW('Water Data'!D70)))</f>
        <v/>
      </c>
      <c r="BT76" s="290" t="str">
        <f ca="true">+IF(OFFSET('Water Data'!$D$28,0,10*ROW('Water Data'!D70))="","",OFFSET('Water Data'!$D$28,0,10*ROW('Water Data'!D70)))</f>
        <v/>
      </c>
      <c r="BU76" s="290" t="str">
        <f ca="true">+IF(OFFSET('Water Data'!$D$29,0,10*ROW('Water Data'!D70))="","",OFFSET('Water Data'!$D$29,0,10*ROW('Water Data'!D70)))</f>
        <v/>
      </c>
      <c r="BV76" s="290" t="str">
        <f ca="true">+IF(OFFSET('Water Data'!$E$27,0,10*ROW('Water Data'!E70))="","",OFFSET('Water Data'!$E$27,0,10*ROW('Water Data'!E70)))</f>
        <v/>
      </c>
      <c r="BW76" s="290" t="str">
        <f ca="true">+IF(OFFSET('Water Data'!$E$28,0,10*ROW('Water Data'!E70))="","",OFFSET('Water Data'!$E$28,0,10*ROW('Water Data'!E70)))</f>
        <v/>
      </c>
      <c r="BX76" s="290" t="str">
        <f ca="true">+IF(OFFSET('Water Data'!$E$29,0,10*ROW('Water Data'!E70))="","",OFFSET('Water Data'!$E$29,0,10*ROW('Water Data'!E70)))</f>
        <v/>
      </c>
      <c r="BY76" s="290" t="str">
        <f ca="true">+IF(OFFSET('Water Data'!$F$27,0,10*ROW('Water Data'!F70))="","",OFFSET('Water Data'!$F$27,0,10*ROW('Water Data'!F70)))</f>
        <v/>
      </c>
      <c r="BZ76" s="290" t="str">
        <f ca="true">+IF(OFFSET('Water Data'!$F$28,0,10*ROW('Water Data'!F70))="","",OFFSET('Water Data'!$F$28,0,10*ROW('Water Data'!F70)))</f>
        <v/>
      </c>
      <c r="CA76" s="290" t="str">
        <f ca="true">+IF(OFFSET('Water Data'!$F$29,0,10*ROW('Water Data'!F70))="","",OFFSET('Water Data'!$F$29,0,10*ROW('Water Data'!F70)))</f>
        <v/>
      </c>
      <c r="CB76" s="290" t="str">
        <f ca="true">+IF(OFFSET('Water Data'!$G$27,0,10*ROW('Water Data'!G70))="","",OFFSET('Water Data'!$G$27,0,10*ROW('Water Data'!G70)))</f>
        <v/>
      </c>
      <c r="CC76" s="290" t="str">
        <f ca="true">+IF(OFFSET('Water Data'!$G$28,0,10*ROW('Water Data'!G70))="","",OFFSET('Water Data'!$G$28,0,10*ROW('Water Data'!G70)))</f>
        <v/>
      </c>
      <c r="CD76" s="290" t="str">
        <f ca="true">+IF(OFFSET('Water Data'!$G$29,0,10*ROW('Water Data'!G70))="","",OFFSET('Water Data'!$G$29,0,10*ROW('Water Data'!G70)))</f>
        <v/>
      </c>
      <c r="CE76" s="290" t="str">
        <f ca="true">+IF(OFFSET('Water Data'!$H$27,0,10*ROW('Water Data'!H70))="","",OFFSET('Water Data'!$H$27,0,10*ROW('Water Data'!H70)))</f>
        <v/>
      </c>
      <c r="CF76" s="290" t="str">
        <f ca="true">+IF(OFFSET('Water Data'!$H$28,0,10*ROW('Water Data'!H70))="","",OFFSET('Water Data'!$H$28,0,10*ROW('Water Data'!H70)))</f>
        <v/>
      </c>
      <c r="CG76" s="290" t="str">
        <f ca="true">+IF(OFFSET('Water Data'!$H$29,0,10*ROW('Water Data'!H70))="","",OFFSET('Water Data'!$H$29,0,10*ROW('Water Data'!H70)))</f>
        <v/>
      </c>
      <c r="CH76" s="290" t="str">
        <f ca="true">+IF(OFFSET('Water Data'!$I$27,0,10*ROW('Water Data'!I70))="","",OFFSET('Water Data'!$I$27,0,10*ROW('Water Data'!I70)))</f>
        <v/>
      </c>
      <c r="CI76" s="290" t="str">
        <f ca="true">+IF(OFFSET('Water Data'!$I$28,0,10*ROW('Water Data'!I70))="","",OFFSET('Water Data'!$I$28,0,10*ROW('Water Data'!I70)))</f>
        <v/>
      </c>
      <c r="CJ76" s="290" t="str">
        <f ca="true">+IF(OFFSET('Water Data'!$I$29,0,10*ROW('Water Data'!I70))="","",OFFSET('Water Data'!$I$29,0,10*ROW('Water Data'!I70)))</f>
        <v/>
      </c>
      <c r="CK76" s="290" t="str">
        <f ca="true">+IF(OFFSET('Sanitation Data'!$D$28,0,10*ROW('Sanitation Data'!D70))="","",OFFSET('Sanitation Data'!$D$28,0,10*ROW('Sanitation Data'!D70)))</f>
        <v/>
      </c>
      <c r="CL76" s="290" t="str">
        <f ca="true">+IF(OFFSET('Sanitation Data'!$D$29,0,10*ROW('Sanitation Data'!D70))="","",OFFSET('Sanitation Data'!$D$29,0,10*ROW('Sanitation Data'!D70)))</f>
        <v/>
      </c>
      <c r="CM76" s="290" t="str">
        <f ca="true">+IF(OFFSET('Sanitation Data'!$D$30,0,10*ROW('Sanitation Data'!D70))="","",OFFSET('Sanitation Data'!$D$30,0,10*ROW('Sanitation Data'!D70)))</f>
        <v/>
      </c>
      <c r="CN76" s="290" t="str">
        <f ca="true">+IF(OFFSET('Sanitation Data'!$D$31,0,10*ROW('Sanitation Data'!D70))="","",OFFSET('Sanitation Data'!$D$31,0,10*ROW('Sanitation Data'!D70)))</f>
        <v/>
      </c>
      <c r="CO76" s="290" t="str">
        <f ca="true">+IF(OFFSET('Sanitation Data'!$D$32,0,10*ROW('Sanitation Data'!D70))="","",OFFSET('Sanitation Data'!$D$32,0,10*ROW('Sanitation Data'!D70)))</f>
        <v/>
      </c>
      <c r="CP76" s="290" t="str">
        <f ca="true">+IF(OFFSET('Sanitation Data'!$E$28,0,10*ROW('Sanitation Data'!E70))="","",OFFSET('Sanitation Data'!$E$28,0,10*ROW('Sanitation Data'!E70)))</f>
        <v/>
      </c>
      <c r="CQ76" s="290" t="str">
        <f ca="true">+IF(OFFSET('Sanitation Data'!$E$29,0,10*ROW('Sanitation Data'!E70))="","",OFFSET('Sanitation Data'!$E$29,0,10*ROW('Sanitation Data'!E70)))</f>
        <v/>
      </c>
      <c r="CR76" s="290" t="str">
        <f ca="true">+IF(OFFSET('Sanitation Data'!$E$30,0,10*ROW('Sanitation Data'!E70))="","",OFFSET('Sanitation Data'!$E$30,0,10*ROW('Sanitation Data'!E70)))</f>
        <v/>
      </c>
      <c r="CS76" s="290" t="str">
        <f ca="true">+IF(OFFSET('Sanitation Data'!$E$31,0,10*ROW('Sanitation Data'!E70))="","",OFFSET('Sanitation Data'!$E$31,0,10*ROW('Sanitation Data'!E70)))</f>
        <v/>
      </c>
      <c r="CT76" s="290" t="str">
        <f ca="true">+IF(OFFSET('Sanitation Data'!$E$32,0,10*ROW('Sanitation Data'!E70))="","",OFFSET('Sanitation Data'!$E$32,0,10*ROW('Sanitation Data'!E70)))</f>
        <v/>
      </c>
      <c r="CU76" s="290" t="str">
        <f ca="true">+IF(OFFSET('Sanitation Data'!$F$28,0,10*ROW('Sanitation Data'!F70))="","",OFFSET('Sanitation Data'!$F$28,0,10*ROW('Sanitation Data'!F70)))</f>
        <v/>
      </c>
      <c r="CV76" s="290" t="str">
        <f ca="true">+IF(OFFSET('Sanitation Data'!$F$29,0,10*ROW('Sanitation Data'!F70))="","",OFFSET('Sanitation Data'!$F$29,0,10*ROW('Sanitation Data'!F70)))</f>
        <v/>
      </c>
      <c r="CW76" s="290" t="str">
        <f ca="true">+IF(OFFSET('Sanitation Data'!$F$30,0,10*ROW('Sanitation Data'!F70))="","",OFFSET('Sanitation Data'!$F$30,0,10*ROW('Sanitation Data'!F70)))</f>
        <v/>
      </c>
      <c r="CX76" s="290" t="str">
        <f ca="true">+IF(OFFSET('Sanitation Data'!$F$31,0,10*ROW('Sanitation Data'!F70))="","",OFFSET('Sanitation Data'!$F$31,0,10*ROW('Sanitation Data'!F70)))</f>
        <v/>
      </c>
      <c r="CY76" s="290" t="str">
        <f ca="true">+IF(OFFSET('Sanitation Data'!$F$32,0,10*ROW('Sanitation Data'!F70))="","",OFFSET('Sanitation Data'!$F$32,0,10*ROW('Sanitation Data'!F70)))</f>
        <v/>
      </c>
      <c r="CZ76" s="290" t="str">
        <f ca="true">+IF(OFFSET('Sanitation Data'!$G$28,0,10*ROW('Sanitation Data'!G70))="","",OFFSET('Sanitation Data'!$G$28,0,10*ROW('Sanitation Data'!G70)))</f>
        <v/>
      </c>
      <c r="DA76" s="290" t="str">
        <f ca="true">+IF(OFFSET('Sanitation Data'!$G$29,0,10*ROW('Sanitation Data'!G70))="","",OFFSET('Sanitation Data'!$G$29,0,10*ROW('Sanitation Data'!G70)))</f>
        <v/>
      </c>
      <c r="DB76" s="290" t="str">
        <f ca="true">+IF(OFFSET('Sanitation Data'!$G$30,0,10*ROW('Sanitation Data'!G70))="","",OFFSET('Sanitation Data'!$G$30,0,10*ROW('Sanitation Data'!G70)))</f>
        <v/>
      </c>
      <c r="DC76" s="290" t="str">
        <f ca="true">+IF(OFFSET('Sanitation Data'!$G$31,0,10*ROW('Sanitation Data'!G70))="","",OFFSET('Sanitation Data'!$G$31,0,10*ROW('Sanitation Data'!G70)))</f>
        <v/>
      </c>
      <c r="DD76" s="290" t="str">
        <f ca="true">+IF(OFFSET('Sanitation Data'!$G$32,0,10*ROW('Sanitation Data'!G70))="","",OFFSET('Sanitation Data'!$G$32,0,10*ROW('Sanitation Data'!G70)))</f>
        <v/>
      </c>
      <c r="DE76" s="290" t="str">
        <f ca="true">+IF(OFFSET('Sanitation Data'!$H$28,0,10*ROW('Sanitation Data'!H70))="","",OFFSET('Sanitation Data'!$H$28,0,10*ROW('Sanitation Data'!H70)))</f>
        <v/>
      </c>
      <c r="DF76" s="290" t="str">
        <f ca="true">+IF(OFFSET('Sanitation Data'!$H$29,0,10*ROW('Sanitation Data'!H70))="","",OFFSET('Sanitation Data'!$H$29,0,10*ROW('Sanitation Data'!H70)))</f>
        <v/>
      </c>
      <c r="DG76" s="290" t="str">
        <f ca="true">+IF(OFFSET('Sanitation Data'!$H$30,0,10*ROW('Sanitation Data'!H70))="","",OFFSET('Sanitation Data'!$H$30,0,10*ROW('Sanitation Data'!H70)))</f>
        <v/>
      </c>
      <c r="DH76" s="290" t="str">
        <f ca="true">+IF(OFFSET('Sanitation Data'!$H$31,0,10*ROW('Sanitation Data'!H70))="","",OFFSET('Sanitation Data'!$H$31,0,10*ROW('Sanitation Data'!H70)))</f>
        <v/>
      </c>
      <c r="DI76" s="290" t="str">
        <f ca="true">+IF(OFFSET('Sanitation Data'!$H$32,0,10*ROW('Sanitation Data'!H70))="","",OFFSET('Sanitation Data'!$H$32,0,10*ROW('Sanitation Data'!H70)))</f>
        <v/>
      </c>
      <c r="DJ76" s="290" t="str">
        <f ca="true">+IF(OFFSET('Sanitation Data'!$I$28,0,10*ROW('Sanitation Data'!I70))="","",OFFSET('Sanitation Data'!$I$28,0,10*ROW('Sanitation Data'!I70)))</f>
        <v/>
      </c>
      <c r="DK76" s="290" t="str">
        <f ca="true">+IF(OFFSET('Sanitation Data'!$I$29,0,10*ROW('Sanitation Data'!I70))="","",OFFSET('Sanitation Data'!$I$29,0,10*ROW('Sanitation Data'!I70)))</f>
        <v/>
      </c>
      <c r="DL76" s="290" t="str">
        <f ca="true">+IF(OFFSET('Sanitation Data'!$I$30,0,10*ROW('Sanitation Data'!I70))="","",OFFSET('Sanitation Data'!$I$30,0,10*ROW('Sanitation Data'!I70)))</f>
        <v/>
      </c>
      <c r="DM76" s="290" t="str">
        <f ca="true">+IF(OFFSET('Sanitation Data'!$I$31,0,10*ROW('Sanitation Data'!I70))="","",OFFSET('Sanitation Data'!$I$31,0,10*ROW('Sanitation Data'!I70)))</f>
        <v/>
      </c>
      <c r="DN76" s="290" t="str">
        <f ca="true">+IF(OFFSET('Sanitation Data'!$I$32,0,10*ROW('Sanitation Data'!I70))="","",OFFSET('Sanitation Data'!$I$32,0,10*ROW('Sanitation Data'!I70)))</f>
        <v/>
      </c>
      <c r="DO76" s="290" t="str">
        <f ca="true">+IF(OFFSET('Hygiene Data'!$D$11,0,10*ROW('Hygiene Data'!D70))="","",OFFSET('Hygiene Data'!$D$11,0,10*ROW('Hygiene Data'!D70)))</f>
        <v/>
      </c>
      <c r="DP76" s="290" t="str">
        <f ca="true">+IF(OFFSET('Hygiene Data'!$D$12,0,10*ROW('Hygiene Data'!D70))="","",OFFSET('Hygiene Data'!$D$12,0,10*ROW('Hygiene Data'!D70)))</f>
        <v/>
      </c>
      <c r="DQ76" s="290" t="str">
        <f ca="true">+IF(OFFSET('Hygiene Data'!$D$13,0,10*ROW('Hygiene Data'!D70))="","",OFFSET('Hygiene Data'!$D$13,0,10*ROW('Hygiene Data'!D70)))</f>
        <v/>
      </c>
      <c r="DR76" s="290" t="str">
        <f ca="true">+IF(OFFSET('Hygiene Data'!$E$11,0,10*ROW('Hygiene Data'!E70))="","",OFFSET('Hygiene Data'!$E$11,0,10*ROW('Hygiene Data'!E70)))</f>
        <v/>
      </c>
      <c r="DS76" s="290" t="str">
        <f ca="true">+IF(OFFSET('Hygiene Data'!$E$12,0,10*ROW('Hygiene Data'!E70))="","",OFFSET('Hygiene Data'!$E$12,0,10*ROW('Hygiene Data'!E70)))</f>
        <v/>
      </c>
      <c r="DT76" s="290" t="str">
        <f ca="true">+IF(OFFSET('Hygiene Data'!$E$13,0,10*ROW('Hygiene Data'!E70))="","",OFFSET('Hygiene Data'!$E$13,0,10*ROW('Hygiene Data'!E70)))</f>
        <v/>
      </c>
      <c r="DU76" s="290" t="str">
        <f ca="true">+IF(OFFSET('Hygiene Data'!$F$11,0,10*ROW('Hygiene Data'!F70))="","",OFFSET('Hygiene Data'!$F$11,0,10*ROW('Hygiene Data'!F70)))</f>
        <v/>
      </c>
      <c r="DV76" s="290" t="str">
        <f ca="true">+IF(OFFSET('Hygiene Data'!$F$12,0,10*ROW('Hygiene Data'!F70))="","",OFFSET('Hygiene Data'!$F$12,0,10*ROW('Hygiene Data'!F70)))</f>
        <v/>
      </c>
      <c r="DW76" s="290" t="str">
        <f ca="true">+IF(OFFSET('Hygiene Data'!$F$13,0,10*ROW('Hygiene Data'!F70))="","",OFFSET('Hygiene Data'!$F$13,0,10*ROW('Hygiene Data'!F70)))</f>
        <v/>
      </c>
      <c r="DX76" s="290" t="str">
        <f ca="true">+IF(OFFSET('Hygiene Data'!$G$11,0,10*ROW('Hygiene Data'!G70))="","",OFFSET('Hygiene Data'!$G$11,0,10*ROW('Hygiene Data'!G70)))</f>
        <v/>
      </c>
      <c r="DY76" s="290" t="str">
        <f ca="true">+IF(OFFSET('Hygiene Data'!$G$12,0,10*ROW('Hygiene Data'!G70))="","",OFFSET('Hygiene Data'!$G$12,0,10*ROW('Hygiene Data'!G70)))</f>
        <v/>
      </c>
      <c r="DZ76" s="290" t="str">
        <f ca="true">+IF(OFFSET('Hygiene Data'!$G$13,0,10*ROW('Hygiene Data'!G70))="","",OFFSET('Hygiene Data'!$G$13,0,10*ROW('Hygiene Data'!G70)))</f>
        <v/>
      </c>
      <c r="EA76" s="290" t="str">
        <f ca="true">+IF(OFFSET('Hygiene Data'!$H$11,0,10*ROW('Hygiene Data'!H70))="","",OFFSET('Hygiene Data'!$H$11,0,10*ROW('Hygiene Data'!H70)))</f>
        <v/>
      </c>
      <c r="EB76" s="290" t="str">
        <f ca="true">+IF(OFFSET('Hygiene Data'!$H$12,0,10*ROW('Hygiene Data'!H70))="","",OFFSET('Hygiene Data'!$H$12,0,10*ROW('Hygiene Data'!H70)))</f>
        <v/>
      </c>
      <c r="EC76" s="290" t="str">
        <f ca="true">+IF(OFFSET('Hygiene Data'!$H$13,0,10*ROW('Hygiene Data'!H70))="","",OFFSET('Hygiene Data'!$H$13,0,10*ROW('Hygiene Data'!H70)))</f>
        <v/>
      </c>
      <c r="ED76" s="290" t="str">
        <f ca="true">+IF(OFFSET('Hygiene Data'!$I$11,0,10*ROW('Hygiene Data'!I70))="","",OFFSET('Hygiene Data'!$I$11,0,10*ROW('Hygiene Data'!I70)))</f>
        <v/>
      </c>
      <c r="EE76" s="290" t="str">
        <f ca="true">+IF(OFFSET('Hygiene Data'!$I$12,0,10*ROW('Hygiene Data'!I70))="","",OFFSET('Hygiene Data'!$I$12,0,10*ROW('Hygiene Data'!I70)))</f>
        <v/>
      </c>
      <c r="EF76" s="290"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46"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90"/>
      <c r="BS77" s="290" t="str">
        <f ca="true">+IF(OFFSET('Water Data'!$D$27,0,10*ROW('Water Data'!D71))="","",OFFSET('Water Data'!$D$27,0,10*ROW('Water Data'!D71)))</f>
        <v/>
      </c>
      <c r="BT77" s="290" t="str">
        <f ca="true">+IF(OFFSET('Water Data'!$D$28,0,10*ROW('Water Data'!D71))="","",OFFSET('Water Data'!$D$28,0,10*ROW('Water Data'!D71)))</f>
        <v/>
      </c>
      <c r="BU77" s="290" t="str">
        <f ca="true">+IF(OFFSET('Water Data'!$D$29,0,10*ROW('Water Data'!D71))="","",OFFSET('Water Data'!$D$29,0,10*ROW('Water Data'!D71)))</f>
        <v/>
      </c>
      <c r="BV77" s="290" t="str">
        <f ca="true">+IF(OFFSET('Water Data'!$E$27,0,10*ROW('Water Data'!E71))="","",OFFSET('Water Data'!$E$27,0,10*ROW('Water Data'!E71)))</f>
        <v/>
      </c>
      <c r="BW77" s="290" t="str">
        <f ca="true">+IF(OFFSET('Water Data'!$E$28,0,10*ROW('Water Data'!E71))="","",OFFSET('Water Data'!$E$28,0,10*ROW('Water Data'!E71)))</f>
        <v/>
      </c>
      <c r="BX77" s="290" t="str">
        <f ca="true">+IF(OFFSET('Water Data'!$E$29,0,10*ROW('Water Data'!E71))="","",OFFSET('Water Data'!$E$29,0,10*ROW('Water Data'!E71)))</f>
        <v/>
      </c>
      <c r="BY77" s="290" t="str">
        <f ca="true">+IF(OFFSET('Water Data'!$F$27,0,10*ROW('Water Data'!F71))="","",OFFSET('Water Data'!$F$27,0,10*ROW('Water Data'!F71)))</f>
        <v/>
      </c>
      <c r="BZ77" s="290" t="str">
        <f ca="true">+IF(OFFSET('Water Data'!$F$28,0,10*ROW('Water Data'!F71))="","",OFFSET('Water Data'!$F$28,0,10*ROW('Water Data'!F71)))</f>
        <v/>
      </c>
      <c r="CA77" s="290" t="str">
        <f ca="true">+IF(OFFSET('Water Data'!$F$29,0,10*ROW('Water Data'!F71))="","",OFFSET('Water Data'!$F$29,0,10*ROW('Water Data'!F71)))</f>
        <v/>
      </c>
      <c r="CB77" s="290" t="str">
        <f ca="true">+IF(OFFSET('Water Data'!$G$27,0,10*ROW('Water Data'!G71))="","",OFFSET('Water Data'!$G$27,0,10*ROW('Water Data'!G71)))</f>
        <v/>
      </c>
      <c r="CC77" s="290" t="str">
        <f ca="true">+IF(OFFSET('Water Data'!$G$28,0,10*ROW('Water Data'!G71))="","",OFFSET('Water Data'!$G$28,0,10*ROW('Water Data'!G71)))</f>
        <v/>
      </c>
      <c r="CD77" s="290" t="str">
        <f ca="true">+IF(OFFSET('Water Data'!$G$29,0,10*ROW('Water Data'!G71))="","",OFFSET('Water Data'!$G$29,0,10*ROW('Water Data'!G71)))</f>
        <v/>
      </c>
      <c r="CE77" s="290" t="str">
        <f ca="true">+IF(OFFSET('Water Data'!$H$27,0,10*ROW('Water Data'!H71))="","",OFFSET('Water Data'!$H$27,0,10*ROW('Water Data'!H71)))</f>
        <v/>
      </c>
      <c r="CF77" s="290" t="str">
        <f ca="true">+IF(OFFSET('Water Data'!$H$28,0,10*ROW('Water Data'!H71))="","",OFFSET('Water Data'!$H$28,0,10*ROW('Water Data'!H71)))</f>
        <v/>
      </c>
      <c r="CG77" s="290" t="str">
        <f ca="true">+IF(OFFSET('Water Data'!$H$29,0,10*ROW('Water Data'!H71))="","",OFFSET('Water Data'!$H$29,0,10*ROW('Water Data'!H71)))</f>
        <v/>
      </c>
      <c r="CH77" s="290" t="str">
        <f ca="true">+IF(OFFSET('Water Data'!$I$27,0,10*ROW('Water Data'!I71))="","",OFFSET('Water Data'!$I$27,0,10*ROW('Water Data'!I71)))</f>
        <v/>
      </c>
      <c r="CI77" s="290" t="str">
        <f ca="true">+IF(OFFSET('Water Data'!$I$28,0,10*ROW('Water Data'!I71))="","",OFFSET('Water Data'!$I$28,0,10*ROW('Water Data'!I71)))</f>
        <v/>
      </c>
      <c r="CJ77" s="290" t="str">
        <f ca="true">+IF(OFFSET('Water Data'!$I$29,0,10*ROW('Water Data'!I71))="","",OFFSET('Water Data'!$I$29,0,10*ROW('Water Data'!I71)))</f>
        <v/>
      </c>
      <c r="CK77" s="290" t="str">
        <f ca="true">+IF(OFFSET('Sanitation Data'!$D$28,0,10*ROW('Sanitation Data'!D71))="","",OFFSET('Sanitation Data'!$D$28,0,10*ROW('Sanitation Data'!D71)))</f>
        <v/>
      </c>
      <c r="CL77" s="290" t="str">
        <f ca="true">+IF(OFFSET('Sanitation Data'!$D$29,0,10*ROW('Sanitation Data'!D71))="","",OFFSET('Sanitation Data'!$D$29,0,10*ROW('Sanitation Data'!D71)))</f>
        <v/>
      </c>
      <c r="CM77" s="290" t="str">
        <f ca="true">+IF(OFFSET('Sanitation Data'!$D$30,0,10*ROW('Sanitation Data'!D71))="","",OFFSET('Sanitation Data'!$D$30,0,10*ROW('Sanitation Data'!D71)))</f>
        <v/>
      </c>
      <c r="CN77" s="290" t="str">
        <f ca="true">+IF(OFFSET('Sanitation Data'!$D$31,0,10*ROW('Sanitation Data'!D71))="","",OFFSET('Sanitation Data'!$D$31,0,10*ROW('Sanitation Data'!D71)))</f>
        <v/>
      </c>
      <c r="CO77" s="290" t="str">
        <f ca="true">+IF(OFFSET('Sanitation Data'!$D$32,0,10*ROW('Sanitation Data'!D71))="","",OFFSET('Sanitation Data'!$D$32,0,10*ROW('Sanitation Data'!D71)))</f>
        <v/>
      </c>
      <c r="CP77" s="290" t="str">
        <f ca="true">+IF(OFFSET('Sanitation Data'!$E$28,0,10*ROW('Sanitation Data'!E71))="","",OFFSET('Sanitation Data'!$E$28,0,10*ROW('Sanitation Data'!E71)))</f>
        <v/>
      </c>
      <c r="CQ77" s="290" t="str">
        <f ca="true">+IF(OFFSET('Sanitation Data'!$E$29,0,10*ROW('Sanitation Data'!E71))="","",OFFSET('Sanitation Data'!$E$29,0,10*ROW('Sanitation Data'!E71)))</f>
        <v/>
      </c>
      <c r="CR77" s="290" t="str">
        <f ca="true">+IF(OFFSET('Sanitation Data'!$E$30,0,10*ROW('Sanitation Data'!E71))="","",OFFSET('Sanitation Data'!$E$30,0,10*ROW('Sanitation Data'!E71)))</f>
        <v/>
      </c>
      <c r="CS77" s="290" t="str">
        <f ca="true">+IF(OFFSET('Sanitation Data'!$E$31,0,10*ROW('Sanitation Data'!E71))="","",OFFSET('Sanitation Data'!$E$31,0,10*ROW('Sanitation Data'!E71)))</f>
        <v/>
      </c>
      <c r="CT77" s="290" t="str">
        <f ca="true">+IF(OFFSET('Sanitation Data'!$E$32,0,10*ROW('Sanitation Data'!E71))="","",OFFSET('Sanitation Data'!$E$32,0,10*ROW('Sanitation Data'!E71)))</f>
        <v/>
      </c>
      <c r="CU77" s="290" t="str">
        <f ca="true">+IF(OFFSET('Sanitation Data'!$F$28,0,10*ROW('Sanitation Data'!F71))="","",OFFSET('Sanitation Data'!$F$28,0,10*ROW('Sanitation Data'!F71)))</f>
        <v/>
      </c>
      <c r="CV77" s="290" t="str">
        <f ca="true">+IF(OFFSET('Sanitation Data'!$F$29,0,10*ROW('Sanitation Data'!F71))="","",OFFSET('Sanitation Data'!$F$29,0,10*ROW('Sanitation Data'!F71)))</f>
        <v/>
      </c>
      <c r="CW77" s="290" t="str">
        <f ca="true">+IF(OFFSET('Sanitation Data'!$F$30,0,10*ROW('Sanitation Data'!F71))="","",OFFSET('Sanitation Data'!$F$30,0,10*ROW('Sanitation Data'!F71)))</f>
        <v/>
      </c>
      <c r="CX77" s="290" t="str">
        <f ca="true">+IF(OFFSET('Sanitation Data'!$F$31,0,10*ROW('Sanitation Data'!F71))="","",OFFSET('Sanitation Data'!$F$31,0,10*ROW('Sanitation Data'!F71)))</f>
        <v/>
      </c>
      <c r="CY77" s="290" t="str">
        <f ca="true">+IF(OFFSET('Sanitation Data'!$F$32,0,10*ROW('Sanitation Data'!F71))="","",OFFSET('Sanitation Data'!$F$32,0,10*ROW('Sanitation Data'!F71)))</f>
        <v/>
      </c>
      <c r="CZ77" s="290" t="str">
        <f ca="true">+IF(OFFSET('Sanitation Data'!$G$28,0,10*ROW('Sanitation Data'!G71))="","",OFFSET('Sanitation Data'!$G$28,0,10*ROW('Sanitation Data'!G71)))</f>
        <v/>
      </c>
      <c r="DA77" s="290" t="str">
        <f ca="true">+IF(OFFSET('Sanitation Data'!$G$29,0,10*ROW('Sanitation Data'!G71))="","",OFFSET('Sanitation Data'!$G$29,0,10*ROW('Sanitation Data'!G71)))</f>
        <v/>
      </c>
      <c r="DB77" s="290" t="str">
        <f ca="true">+IF(OFFSET('Sanitation Data'!$G$30,0,10*ROW('Sanitation Data'!G71))="","",OFFSET('Sanitation Data'!$G$30,0,10*ROW('Sanitation Data'!G71)))</f>
        <v/>
      </c>
      <c r="DC77" s="290" t="str">
        <f ca="true">+IF(OFFSET('Sanitation Data'!$G$31,0,10*ROW('Sanitation Data'!G71))="","",OFFSET('Sanitation Data'!$G$31,0,10*ROW('Sanitation Data'!G71)))</f>
        <v/>
      </c>
      <c r="DD77" s="290" t="str">
        <f ca="true">+IF(OFFSET('Sanitation Data'!$G$32,0,10*ROW('Sanitation Data'!G71))="","",OFFSET('Sanitation Data'!$G$32,0,10*ROW('Sanitation Data'!G71)))</f>
        <v/>
      </c>
      <c r="DE77" s="290" t="str">
        <f ca="true">+IF(OFFSET('Sanitation Data'!$H$28,0,10*ROW('Sanitation Data'!H71))="","",OFFSET('Sanitation Data'!$H$28,0,10*ROW('Sanitation Data'!H71)))</f>
        <v/>
      </c>
      <c r="DF77" s="290" t="str">
        <f ca="true">+IF(OFFSET('Sanitation Data'!$H$29,0,10*ROW('Sanitation Data'!H71))="","",OFFSET('Sanitation Data'!$H$29,0,10*ROW('Sanitation Data'!H71)))</f>
        <v/>
      </c>
      <c r="DG77" s="290" t="str">
        <f ca="true">+IF(OFFSET('Sanitation Data'!$H$30,0,10*ROW('Sanitation Data'!H71))="","",OFFSET('Sanitation Data'!$H$30,0,10*ROW('Sanitation Data'!H71)))</f>
        <v/>
      </c>
      <c r="DH77" s="290" t="str">
        <f ca="true">+IF(OFFSET('Sanitation Data'!$H$31,0,10*ROW('Sanitation Data'!H71))="","",OFFSET('Sanitation Data'!$H$31,0,10*ROW('Sanitation Data'!H71)))</f>
        <v/>
      </c>
      <c r="DI77" s="290" t="str">
        <f ca="true">+IF(OFFSET('Sanitation Data'!$H$32,0,10*ROW('Sanitation Data'!H71))="","",OFFSET('Sanitation Data'!$H$32,0,10*ROW('Sanitation Data'!H71)))</f>
        <v/>
      </c>
      <c r="DJ77" s="290" t="str">
        <f ca="true">+IF(OFFSET('Sanitation Data'!$I$28,0,10*ROW('Sanitation Data'!I71))="","",OFFSET('Sanitation Data'!$I$28,0,10*ROW('Sanitation Data'!I71)))</f>
        <v/>
      </c>
      <c r="DK77" s="290" t="str">
        <f ca="true">+IF(OFFSET('Sanitation Data'!$I$29,0,10*ROW('Sanitation Data'!I71))="","",OFFSET('Sanitation Data'!$I$29,0,10*ROW('Sanitation Data'!I71)))</f>
        <v/>
      </c>
      <c r="DL77" s="290" t="str">
        <f ca="true">+IF(OFFSET('Sanitation Data'!$I$30,0,10*ROW('Sanitation Data'!I71))="","",OFFSET('Sanitation Data'!$I$30,0,10*ROW('Sanitation Data'!I71)))</f>
        <v/>
      </c>
      <c r="DM77" s="290" t="str">
        <f ca="true">+IF(OFFSET('Sanitation Data'!$I$31,0,10*ROW('Sanitation Data'!I71))="","",OFFSET('Sanitation Data'!$I$31,0,10*ROW('Sanitation Data'!I71)))</f>
        <v/>
      </c>
      <c r="DN77" s="290" t="str">
        <f ca="true">+IF(OFFSET('Sanitation Data'!$I$32,0,10*ROW('Sanitation Data'!I71))="","",OFFSET('Sanitation Data'!$I$32,0,10*ROW('Sanitation Data'!I71)))</f>
        <v/>
      </c>
      <c r="DO77" s="290" t="str">
        <f ca="true">+IF(OFFSET('Hygiene Data'!$D$11,0,10*ROW('Hygiene Data'!D71))="","",OFFSET('Hygiene Data'!$D$11,0,10*ROW('Hygiene Data'!D71)))</f>
        <v/>
      </c>
      <c r="DP77" s="290" t="str">
        <f ca="true">+IF(OFFSET('Hygiene Data'!$D$12,0,10*ROW('Hygiene Data'!D71))="","",OFFSET('Hygiene Data'!$D$12,0,10*ROW('Hygiene Data'!D71)))</f>
        <v/>
      </c>
      <c r="DQ77" s="290" t="str">
        <f ca="true">+IF(OFFSET('Hygiene Data'!$D$13,0,10*ROW('Hygiene Data'!D71))="","",OFFSET('Hygiene Data'!$D$13,0,10*ROW('Hygiene Data'!D71)))</f>
        <v/>
      </c>
      <c r="DR77" s="290" t="str">
        <f ca="true">+IF(OFFSET('Hygiene Data'!$E$11,0,10*ROW('Hygiene Data'!E71))="","",OFFSET('Hygiene Data'!$E$11,0,10*ROW('Hygiene Data'!E71)))</f>
        <v/>
      </c>
      <c r="DS77" s="290" t="str">
        <f ca="true">+IF(OFFSET('Hygiene Data'!$E$12,0,10*ROW('Hygiene Data'!E71))="","",OFFSET('Hygiene Data'!$E$12,0,10*ROW('Hygiene Data'!E71)))</f>
        <v/>
      </c>
      <c r="DT77" s="290" t="str">
        <f ca="true">+IF(OFFSET('Hygiene Data'!$E$13,0,10*ROW('Hygiene Data'!E71))="","",OFFSET('Hygiene Data'!$E$13,0,10*ROW('Hygiene Data'!E71)))</f>
        <v/>
      </c>
      <c r="DU77" s="290" t="str">
        <f ca="true">+IF(OFFSET('Hygiene Data'!$F$11,0,10*ROW('Hygiene Data'!F71))="","",OFFSET('Hygiene Data'!$F$11,0,10*ROW('Hygiene Data'!F71)))</f>
        <v/>
      </c>
      <c r="DV77" s="290" t="str">
        <f ca="true">+IF(OFFSET('Hygiene Data'!$F$12,0,10*ROW('Hygiene Data'!F71))="","",OFFSET('Hygiene Data'!$F$12,0,10*ROW('Hygiene Data'!F71)))</f>
        <v/>
      </c>
      <c r="DW77" s="290" t="str">
        <f ca="true">+IF(OFFSET('Hygiene Data'!$F$13,0,10*ROW('Hygiene Data'!F71))="","",OFFSET('Hygiene Data'!$F$13,0,10*ROW('Hygiene Data'!F71)))</f>
        <v/>
      </c>
      <c r="DX77" s="290" t="str">
        <f ca="true">+IF(OFFSET('Hygiene Data'!$G$11,0,10*ROW('Hygiene Data'!G71))="","",OFFSET('Hygiene Data'!$G$11,0,10*ROW('Hygiene Data'!G71)))</f>
        <v/>
      </c>
      <c r="DY77" s="290" t="str">
        <f ca="true">+IF(OFFSET('Hygiene Data'!$G$12,0,10*ROW('Hygiene Data'!G71))="","",OFFSET('Hygiene Data'!$G$12,0,10*ROW('Hygiene Data'!G71)))</f>
        <v/>
      </c>
      <c r="DZ77" s="290" t="str">
        <f ca="true">+IF(OFFSET('Hygiene Data'!$G$13,0,10*ROW('Hygiene Data'!G71))="","",OFFSET('Hygiene Data'!$G$13,0,10*ROW('Hygiene Data'!G71)))</f>
        <v/>
      </c>
      <c r="EA77" s="290" t="str">
        <f ca="true">+IF(OFFSET('Hygiene Data'!$H$11,0,10*ROW('Hygiene Data'!H71))="","",OFFSET('Hygiene Data'!$H$11,0,10*ROW('Hygiene Data'!H71)))</f>
        <v/>
      </c>
      <c r="EB77" s="290" t="str">
        <f ca="true">+IF(OFFSET('Hygiene Data'!$H$12,0,10*ROW('Hygiene Data'!H71))="","",OFFSET('Hygiene Data'!$H$12,0,10*ROW('Hygiene Data'!H71)))</f>
        <v/>
      </c>
      <c r="EC77" s="290" t="str">
        <f ca="true">+IF(OFFSET('Hygiene Data'!$H$13,0,10*ROW('Hygiene Data'!H71))="","",OFFSET('Hygiene Data'!$H$13,0,10*ROW('Hygiene Data'!H71)))</f>
        <v/>
      </c>
      <c r="ED77" s="290" t="str">
        <f ca="true">+IF(OFFSET('Hygiene Data'!$I$11,0,10*ROW('Hygiene Data'!I71))="","",OFFSET('Hygiene Data'!$I$11,0,10*ROW('Hygiene Data'!I71)))</f>
        <v/>
      </c>
      <c r="EE77" s="290" t="str">
        <f ca="true">+IF(OFFSET('Hygiene Data'!$I$12,0,10*ROW('Hygiene Data'!I71))="","",OFFSET('Hygiene Data'!$I$12,0,10*ROW('Hygiene Data'!I71)))</f>
        <v/>
      </c>
      <c r="EF77" s="290"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46"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90"/>
      <c r="BS78" s="290" t="str">
        <f ca="true">+IF(OFFSET('Water Data'!$D$27,0,10*ROW('Water Data'!D72))="","",OFFSET('Water Data'!$D$27,0,10*ROW('Water Data'!D72)))</f>
        <v/>
      </c>
      <c r="BT78" s="290" t="str">
        <f ca="true">+IF(OFFSET('Water Data'!$D$28,0,10*ROW('Water Data'!D72))="","",OFFSET('Water Data'!$D$28,0,10*ROW('Water Data'!D72)))</f>
        <v/>
      </c>
      <c r="BU78" s="290" t="str">
        <f ca="true">+IF(OFFSET('Water Data'!$D$29,0,10*ROW('Water Data'!D72))="","",OFFSET('Water Data'!$D$29,0,10*ROW('Water Data'!D72)))</f>
        <v/>
      </c>
      <c r="BV78" s="290" t="str">
        <f ca="true">+IF(OFFSET('Water Data'!$E$27,0,10*ROW('Water Data'!E72))="","",OFFSET('Water Data'!$E$27,0,10*ROW('Water Data'!E72)))</f>
        <v/>
      </c>
      <c r="BW78" s="290" t="str">
        <f ca="true">+IF(OFFSET('Water Data'!$E$28,0,10*ROW('Water Data'!E72))="","",OFFSET('Water Data'!$E$28,0,10*ROW('Water Data'!E72)))</f>
        <v/>
      </c>
      <c r="BX78" s="290" t="str">
        <f ca="true">+IF(OFFSET('Water Data'!$E$29,0,10*ROW('Water Data'!E72))="","",OFFSET('Water Data'!$E$29,0,10*ROW('Water Data'!E72)))</f>
        <v/>
      </c>
      <c r="BY78" s="290" t="str">
        <f ca="true">+IF(OFFSET('Water Data'!$F$27,0,10*ROW('Water Data'!F72))="","",OFFSET('Water Data'!$F$27,0,10*ROW('Water Data'!F72)))</f>
        <v/>
      </c>
      <c r="BZ78" s="290" t="str">
        <f ca="true">+IF(OFFSET('Water Data'!$F$28,0,10*ROW('Water Data'!F72))="","",OFFSET('Water Data'!$F$28,0,10*ROW('Water Data'!F72)))</f>
        <v/>
      </c>
      <c r="CA78" s="290" t="str">
        <f ca="true">+IF(OFFSET('Water Data'!$F$29,0,10*ROW('Water Data'!F72))="","",OFFSET('Water Data'!$F$29,0,10*ROW('Water Data'!F72)))</f>
        <v/>
      </c>
      <c r="CB78" s="290" t="str">
        <f ca="true">+IF(OFFSET('Water Data'!$G$27,0,10*ROW('Water Data'!G72))="","",OFFSET('Water Data'!$G$27,0,10*ROW('Water Data'!G72)))</f>
        <v/>
      </c>
      <c r="CC78" s="290" t="str">
        <f ca="true">+IF(OFFSET('Water Data'!$G$28,0,10*ROW('Water Data'!G72))="","",OFFSET('Water Data'!$G$28,0,10*ROW('Water Data'!G72)))</f>
        <v/>
      </c>
      <c r="CD78" s="290" t="str">
        <f ca="true">+IF(OFFSET('Water Data'!$G$29,0,10*ROW('Water Data'!G72))="","",OFFSET('Water Data'!$G$29,0,10*ROW('Water Data'!G72)))</f>
        <v/>
      </c>
      <c r="CE78" s="290" t="str">
        <f ca="true">+IF(OFFSET('Water Data'!$H$27,0,10*ROW('Water Data'!H72))="","",OFFSET('Water Data'!$H$27,0,10*ROW('Water Data'!H72)))</f>
        <v/>
      </c>
      <c r="CF78" s="290" t="str">
        <f ca="true">+IF(OFFSET('Water Data'!$H$28,0,10*ROW('Water Data'!H72))="","",OFFSET('Water Data'!$H$28,0,10*ROW('Water Data'!H72)))</f>
        <v/>
      </c>
      <c r="CG78" s="290" t="str">
        <f ca="true">+IF(OFFSET('Water Data'!$H$29,0,10*ROW('Water Data'!H72))="","",OFFSET('Water Data'!$H$29,0,10*ROW('Water Data'!H72)))</f>
        <v/>
      </c>
      <c r="CH78" s="290" t="str">
        <f ca="true">+IF(OFFSET('Water Data'!$I$27,0,10*ROW('Water Data'!I72))="","",OFFSET('Water Data'!$I$27,0,10*ROW('Water Data'!I72)))</f>
        <v/>
      </c>
      <c r="CI78" s="290" t="str">
        <f ca="true">+IF(OFFSET('Water Data'!$I$28,0,10*ROW('Water Data'!I72))="","",OFFSET('Water Data'!$I$28,0,10*ROW('Water Data'!I72)))</f>
        <v/>
      </c>
      <c r="CJ78" s="290" t="str">
        <f ca="true">+IF(OFFSET('Water Data'!$I$29,0,10*ROW('Water Data'!I72))="","",OFFSET('Water Data'!$I$29,0,10*ROW('Water Data'!I72)))</f>
        <v/>
      </c>
      <c r="CK78" s="290" t="str">
        <f ca="true">+IF(OFFSET('Sanitation Data'!$D$28,0,10*ROW('Sanitation Data'!D72))="","",OFFSET('Sanitation Data'!$D$28,0,10*ROW('Sanitation Data'!D72)))</f>
        <v/>
      </c>
      <c r="CL78" s="290" t="str">
        <f ca="true">+IF(OFFSET('Sanitation Data'!$D$29,0,10*ROW('Sanitation Data'!D72))="","",OFFSET('Sanitation Data'!$D$29,0,10*ROW('Sanitation Data'!D72)))</f>
        <v/>
      </c>
      <c r="CM78" s="290" t="str">
        <f ca="true">+IF(OFFSET('Sanitation Data'!$D$30,0,10*ROW('Sanitation Data'!D72))="","",OFFSET('Sanitation Data'!$D$30,0,10*ROW('Sanitation Data'!D72)))</f>
        <v/>
      </c>
      <c r="CN78" s="290" t="str">
        <f ca="true">+IF(OFFSET('Sanitation Data'!$D$31,0,10*ROW('Sanitation Data'!D72))="","",OFFSET('Sanitation Data'!$D$31,0,10*ROW('Sanitation Data'!D72)))</f>
        <v/>
      </c>
      <c r="CO78" s="290" t="str">
        <f ca="true">+IF(OFFSET('Sanitation Data'!$D$32,0,10*ROW('Sanitation Data'!D72))="","",OFFSET('Sanitation Data'!$D$32,0,10*ROW('Sanitation Data'!D72)))</f>
        <v/>
      </c>
      <c r="CP78" s="290" t="str">
        <f ca="true">+IF(OFFSET('Sanitation Data'!$E$28,0,10*ROW('Sanitation Data'!E72))="","",OFFSET('Sanitation Data'!$E$28,0,10*ROW('Sanitation Data'!E72)))</f>
        <v/>
      </c>
      <c r="CQ78" s="290" t="str">
        <f ca="true">+IF(OFFSET('Sanitation Data'!$E$29,0,10*ROW('Sanitation Data'!E72))="","",OFFSET('Sanitation Data'!$E$29,0,10*ROW('Sanitation Data'!E72)))</f>
        <v/>
      </c>
      <c r="CR78" s="290" t="str">
        <f ca="true">+IF(OFFSET('Sanitation Data'!$E$30,0,10*ROW('Sanitation Data'!E72))="","",OFFSET('Sanitation Data'!$E$30,0,10*ROW('Sanitation Data'!E72)))</f>
        <v/>
      </c>
      <c r="CS78" s="290" t="str">
        <f ca="true">+IF(OFFSET('Sanitation Data'!$E$31,0,10*ROW('Sanitation Data'!E72))="","",OFFSET('Sanitation Data'!$E$31,0,10*ROW('Sanitation Data'!E72)))</f>
        <v/>
      </c>
      <c r="CT78" s="290" t="str">
        <f ca="true">+IF(OFFSET('Sanitation Data'!$E$32,0,10*ROW('Sanitation Data'!E72))="","",OFFSET('Sanitation Data'!$E$32,0,10*ROW('Sanitation Data'!E72)))</f>
        <v/>
      </c>
      <c r="CU78" s="290" t="str">
        <f ca="true">+IF(OFFSET('Sanitation Data'!$F$28,0,10*ROW('Sanitation Data'!F72))="","",OFFSET('Sanitation Data'!$F$28,0,10*ROW('Sanitation Data'!F72)))</f>
        <v/>
      </c>
      <c r="CV78" s="290" t="str">
        <f ca="true">+IF(OFFSET('Sanitation Data'!$F$29,0,10*ROW('Sanitation Data'!F72))="","",OFFSET('Sanitation Data'!$F$29,0,10*ROW('Sanitation Data'!F72)))</f>
        <v/>
      </c>
      <c r="CW78" s="290" t="str">
        <f ca="true">+IF(OFFSET('Sanitation Data'!$F$30,0,10*ROW('Sanitation Data'!F72))="","",OFFSET('Sanitation Data'!$F$30,0,10*ROW('Sanitation Data'!F72)))</f>
        <v/>
      </c>
      <c r="CX78" s="290" t="str">
        <f ca="true">+IF(OFFSET('Sanitation Data'!$F$31,0,10*ROW('Sanitation Data'!F72))="","",OFFSET('Sanitation Data'!$F$31,0,10*ROW('Sanitation Data'!F72)))</f>
        <v/>
      </c>
      <c r="CY78" s="290" t="str">
        <f ca="true">+IF(OFFSET('Sanitation Data'!$F$32,0,10*ROW('Sanitation Data'!F72))="","",OFFSET('Sanitation Data'!$F$32,0,10*ROW('Sanitation Data'!F72)))</f>
        <v/>
      </c>
      <c r="CZ78" s="290" t="str">
        <f ca="true">+IF(OFFSET('Sanitation Data'!$G$28,0,10*ROW('Sanitation Data'!G72))="","",OFFSET('Sanitation Data'!$G$28,0,10*ROW('Sanitation Data'!G72)))</f>
        <v/>
      </c>
      <c r="DA78" s="290" t="str">
        <f ca="true">+IF(OFFSET('Sanitation Data'!$G$29,0,10*ROW('Sanitation Data'!G72))="","",OFFSET('Sanitation Data'!$G$29,0,10*ROW('Sanitation Data'!G72)))</f>
        <v/>
      </c>
      <c r="DB78" s="290" t="str">
        <f ca="true">+IF(OFFSET('Sanitation Data'!$G$30,0,10*ROW('Sanitation Data'!G72))="","",OFFSET('Sanitation Data'!$G$30,0,10*ROW('Sanitation Data'!G72)))</f>
        <v/>
      </c>
      <c r="DC78" s="290" t="str">
        <f ca="true">+IF(OFFSET('Sanitation Data'!$G$31,0,10*ROW('Sanitation Data'!G72))="","",OFFSET('Sanitation Data'!$G$31,0,10*ROW('Sanitation Data'!G72)))</f>
        <v/>
      </c>
      <c r="DD78" s="290" t="str">
        <f ca="true">+IF(OFFSET('Sanitation Data'!$G$32,0,10*ROW('Sanitation Data'!G72))="","",OFFSET('Sanitation Data'!$G$32,0,10*ROW('Sanitation Data'!G72)))</f>
        <v/>
      </c>
      <c r="DE78" s="290" t="str">
        <f ca="true">+IF(OFFSET('Sanitation Data'!$H$28,0,10*ROW('Sanitation Data'!H72))="","",OFFSET('Sanitation Data'!$H$28,0,10*ROW('Sanitation Data'!H72)))</f>
        <v/>
      </c>
      <c r="DF78" s="290" t="str">
        <f ca="true">+IF(OFFSET('Sanitation Data'!$H$29,0,10*ROW('Sanitation Data'!H72))="","",OFFSET('Sanitation Data'!$H$29,0,10*ROW('Sanitation Data'!H72)))</f>
        <v/>
      </c>
      <c r="DG78" s="290" t="str">
        <f ca="true">+IF(OFFSET('Sanitation Data'!$H$30,0,10*ROW('Sanitation Data'!H72))="","",OFFSET('Sanitation Data'!$H$30,0,10*ROW('Sanitation Data'!H72)))</f>
        <v/>
      </c>
      <c r="DH78" s="290" t="str">
        <f ca="true">+IF(OFFSET('Sanitation Data'!$H$31,0,10*ROW('Sanitation Data'!H72))="","",OFFSET('Sanitation Data'!$H$31,0,10*ROW('Sanitation Data'!H72)))</f>
        <v/>
      </c>
      <c r="DI78" s="290" t="str">
        <f ca="true">+IF(OFFSET('Sanitation Data'!$H$32,0,10*ROW('Sanitation Data'!H72))="","",OFFSET('Sanitation Data'!$H$32,0,10*ROW('Sanitation Data'!H72)))</f>
        <v/>
      </c>
      <c r="DJ78" s="290" t="str">
        <f ca="true">+IF(OFFSET('Sanitation Data'!$I$28,0,10*ROW('Sanitation Data'!I72))="","",OFFSET('Sanitation Data'!$I$28,0,10*ROW('Sanitation Data'!I72)))</f>
        <v/>
      </c>
      <c r="DK78" s="290" t="str">
        <f ca="true">+IF(OFFSET('Sanitation Data'!$I$29,0,10*ROW('Sanitation Data'!I72))="","",OFFSET('Sanitation Data'!$I$29,0,10*ROW('Sanitation Data'!I72)))</f>
        <v/>
      </c>
      <c r="DL78" s="290" t="str">
        <f ca="true">+IF(OFFSET('Sanitation Data'!$I$30,0,10*ROW('Sanitation Data'!I72))="","",OFFSET('Sanitation Data'!$I$30,0,10*ROW('Sanitation Data'!I72)))</f>
        <v/>
      </c>
      <c r="DM78" s="290" t="str">
        <f ca="true">+IF(OFFSET('Sanitation Data'!$I$31,0,10*ROW('Sanitation Data'!I72))="","",OFFSET('Sanitation Data'!$I$31,0,10*ROW('Sanitation Data'!I72)))</f>
        <v/>
      </c>
      <c r="DN78" s="290" t="str">
        <f ca="true">+IF(OFFSET('Sanitation Data'!$I$32,0,10*ROW('Sanitation Data'!I72))="","",OFFSET('Sanitation Data'!$I$32,0,10*ROW('Sanitation Data'!I72)))</f>
        <v/>
      </c>
      <c r="DO78" s="290" t="str">
        <f ca="true">+IF(OFFSET('Hygiene Data'!$D$11,0,10*ROW('Hygiene Data'!D72))="","",OFFSET('Hygiene Data'!$D$11,0,10*ROW('Hygiene Data'!D72)))</f>
        <v/>
      </c>
      <c r="DP78" s="290" t="str">
        <f ca="true">+IF(OFFSET('Hygiene Data'!$D$12,0,10*ROW('Hygiene Data'!D72))="","",OFFSET('Hygiene Data'!$D$12,0,10*ROW('Hygiene Data'!D72)))</f>
        <v/>
      </c>
      <c r="DQ78" s="290" t="str">
        <f ca="true">+IF(OFFSET('Hygiene Data'!$D$13,0,10*ROW('Hygiene Data'!D72))="","",OFFSET('Hygiene Data'!$D$13,0,10*ROW('Hygiene Data'!D72)))</f>
        <v/>
      </c>
      <c r="DR78" s="290" t="str">
        <f ca="true">+IF(OFFSET('Hygiene Data'!$E$11,0,10*ROW('Hygiene Data'!E72))="","",OFFSET('Hygiene Data'!$E$11,0,10*ROW('Hygiene Data'!E72)))</f>
        <v/>
      </c>
      <c r="DS78" s="290" t="str">
        <f ca="true">+IF(OFFSET('Hygiene Data'!$E$12,0,10*ROW('Hygiene Data'!E72))="","",OFFSET('Hygiene Data'!$E$12,0,10*ROW('Hygiene Data'!E72)))</f>
        <v/>
      </c>
      <c r="DT78" s="290" t="str">
        <f ca="true">+IF(OFFSET('Hygiene Data'!$E$13,0,10*ROW('Hygiene Data'!E72))="","",OFFSET('Hygiene Data'!$E$13,0,10*ROW('Hygiene Data'!E72)))</f>
        <v/>
      </c>
      <c r="DU78" s="290" t="str">
        <f ca="true">+IF(OFFSET('Hygiene Data'!$F$11,0,10*ROW('Hygiene Data'!F72))="","",OFFSET('Hygiene Data'!$F$11,0,10*ROW('Hygiene Data'!F72)))</f>
        <v/>
      </c>
      <c r="DV78" s="290" t="str">
        <f ca="true">+IF(OFFSET('Hygiene Data'!$F$12,0,10*ROW('Hygiene Data'!F72))="","",OFFSET('Hygiene Data'!$F$12,0,10*ROW('Hygiene Data'!F72)))</f>
        <v/>
      </c>
      <c r="DW78" s="290" t="str">
        <f ca="true">+IF(OFFSET('Hygiene Data'!$F$13,0,10*ROW('Hygiene Data'!F72))="","",OFFSET('Hygiene Data'!$F$13,0,10*ROW('Hygiene Data'!F72)))</f>
        <v/>
      </c>
      <c r="DX78" s="290" t="str">
        <f ca="true">+IF(OFFSET('Hygiene Data'!$G$11,0,10*ROW('Hygiene Data'!G72))="","",OFFSET('Hygiene Data'!$G$11,0,10*ROW('Hygiene Data'!G72)))</f>
        <v/>
      </c>
      <c r="DY78" s="290" t="str">
        <f ca="true">+IF(OFFSET('Hygiene Data'!$G$12,0,10*ROW('Hygiene Data'!G72))="","",OFFSET('Hygiene Data'!$G$12,0,10*ROW('Hygiene Data'!G72)))</f>
        <v/>
      </c>
      <c r="DZ78" s="290" t="str">
        <f ca="true">+IF(OFFSET('Hygiene Data'!$G$13,0,10*ROW('Hygiene Data'!G72))="","",OFFSET('Hygiene Data'!$G$13,0,10*ROW('Hygiene Data'!G72)))</f>
        <v/>
      </c>
      <c r="EA78" s="290" t="str">
        <f ca="true">+IF(OFFSET('Hygiene Data'!$H$11,0,10*ROW('Hygiene Data'!H72))="","",OFFSET('Hygiene Data'!$H$11,0,10*ROW('Hygiene Data'!H72)))</f>
        <v/>
      </c>
      <c r="EB78" s="290" t="str">
        <f ca="true">+IF(OFFSET('Hygiene Data'!$H$12,0,10*ROW('Hygiene Data'!H72))="","",OFFSET('Hygiene Data'!$H$12,0,10*ROW('Hygiene Data'!H72)))</f>
        <v/>
      </c>
      <c r="EC78" s="290" t="str">
        <f ca="true">+IF(OFFSET('Hygiene Data'!$H$13,0,10*ROW('Hygiene Data'!H72))="","",OFFSET('Hygiene Data'!$H$13,0,10*ROW('Hygiene Data'!H72)))</f>
        <v/>
      </c>
      <c r="ED78" s="290" t="str">
        <f ca="true">+IF(OFFSET('Hygiene Data'!$I$11,0,10*ROW('Hygiene Data'!I72))="","",OFFSET('Hygiene Data'!$I$11,0,10*ROW('Hygiene Data'!I72)))</f>
        <v/>
      </c>
      <c r="EE78" s="290" t="str">
        <f ca="true">+IF(OFFSET('Hygiene Data'!$I$12,0,10*ROW('Hygiene Data'!I72))="","",OFFSET('Hygiene Data'!$I$12,0,10*ROW('Hygiene Data'!I72)))</f>
        <v/>
      </c>
      <c r="EF78" s="290"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46"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90"/>
      <c r="BS79" s="290" t="str">
        <f ca="true">+IF(OFFSET('Water Data'!$D$27,0,10*ROW('Water Data'!D73))="","",OFFSET('Water Data'!$D$27,0,10*ROW('Water Data'!D73)))</f>
        <v/>
      </c>
      <c r="BT79" s="290" t="str">
        <f ca="true">+IF(OFFSET('Water Data'!$D$28,0,10*ROW('Water Data'!D73))="","",OFFSET('Water Data'!$D$28,0,10*ROW('Water Data'!D73)))</f>
        <v/>
      </c>
      <c r="BU79" s="290" t="str">
        <f ca="true">+IF(OFFSET('Water Data'!$D$29,0,10*ROW('Water Data'!D73))="","",OFFSET('Water Data'!$D$29,0,10*ROW('Water Data'!D73)))</f>
        <v/>
      </c>
      <c r="BV79" s="290" t="str">
        <f ca="true">+IF(OFFSET('Water Data'!$E$27,0,10*ROW('Water Data'!E73))="","",OFFSET('Water Data'!$E$27,0,10*ROW('Water Data'!E73)))</f>
        <v/>
      </c>
      <c r="BW79" s="290" t="str">
        <f ca="true">+IF(OFFSET('Water Data'!$E$28,0,10*ROW('Water Data'!E73))="","",OFFSET('Water Data'!$E$28,0,10*ROW('Water Data'!E73)))</f>
        <v/>
      </c>
      <c r="BX79" s="290" t="str">
        <f ca="true">+IF(OFFSET('Water Data'!$E$29,0,10*ROW('Water Data'!E73))="","",OFFSET('Water Data'!$E$29,0,10*ROW('Water Data'!E73)))</f>
        <v/>
      </c>
      <c r="BY79" s="290" t="str">
        <f ca="true">+IF(OFFSET('Water Data'!$F$27,0,10*ROW('Water Data'!F73))="","",OFFSET('Water Data'!$F$27,0,10*ROW('Water Data'!F73)))</f>
        <v/>
      </c>
      <c r="BZ79" s="290" t="str">
        <f ca="true">+IF(OFFSET('Water Data'!$F$28,0,10*ROW('Water Data'!F73))="","",OFFSET('Water Data'!$F$28,0,10*ROW('Water Data'!F73)))</f>
        <v/>
      </c>
      <c r="CA79" s="290" t="str">
        <f ca="true">+IF(OFFSET('Water Data'!$F$29,0,10*ROW('Water Data'!F73))="","",OFFSET('Water Data'!$F$29,0,10*ROW('Water Data'!F73)))</f>
        <v/>
      </c>
      <c r="CB79" s="290" t="str">
        <f ca="true">+IF(OFFSET('Water Data'!$G$27,0,10*ROW('Water Data'!G73))="","",OFFSET('Water Data'!$G$27,0,10*ROW('Water Data'!G73)))</f>
        <v/>
      </c>
      <c r="CC79" s="290" t="str">
        <f ca="true">+IF(OFFSET('Water Data'!$G$28,0,10*ROW('Water Data'!G73))="","",OFFSET('Water Data'!$G$28,0,10*ROW('Water Data'!G73)))</f>
        <v/>
      </c>
      <c r="CD79" s="290" t="str">
        <f ca="true">+IF(OFFSET('Water Data'!$G$29,0,10*ROW('Water Data'!G73))="","",OFFSET('Water Data'!$G$29,0,10*ROW('Water Data'!G73)))</f>
        <v/>
      </c>
      <c r="CE79" s="290" t="str">
        <f ca="true">+IF(OFFSET('Water Data'!$H$27,0,10*ROW('Water Data'!H73))="","",OFFSET('Water Data'!$H$27,0,10*ROW('Water Data'!H73)))</f>
        <v/>
      </c>
      <c r="CF79" s="290" t="str">
        <f ca="true">+IF(OFFSET('Water Data'!$H$28,0,10*ROW('Water Data'!H73))="","",OFFSET('Water Data'!$H$28,0,10*ROW('Water Data'!H73)))</f>
        <v/>
      </c>
      <c r="CG79" s="290" t="str">
        <f ca="true">+IF(OFFSET('Water Data'!$H$29,0,10*ROW('Water Data'!H73))="","",OFFSET('Water Data'!$H$29,0,10*ROW('Water Data'!H73)))</f>
        <v/>
      </c>
      <c r="CH79" s="290" t="str">
        <f ca="true">+IF(OFFSET('Water Data'!$I$27,0,10*ROW('Water Data'!I73))="","",OFFSET('Water Data'!$I$27,0,10*ROW('Water Data'!I73)))</f>
        <v/>
      </c>
      <c r="CI79" s="290" t="str">
        <f ca="true">+IF(OFFSET('Water Data'!$I$28,0,10*ROW('Water Data'!I73))="","",OFFSET('Water Data'!$I$28,0,10*ROW('Water Data'!I73)))</f>
        <v/>
      </c>
      <c r="CJ79" s="290" t="str">
        <f ca="true">+IF(OFFSET('Water Data'!$I$29,0,10*ROW('Water Data'!I73))="","",OFFSET('Water Data'!$I$29,0,10*ROW('Water Data'!I73)))</f>
        <v/>
      </c>
      <c r="CK79" s="290" t="str">
        <f ca="true">+IF(OFFSET('Sanitation Data'!$D$28,0,10*ROW('Sanitation Data'!D73))="","",OFFSET('Sanitation Data'!$D$28,0,10*ROW('Sanitation Data'!D73)))</f>
        <v/>
      </c>
      <c r="CL79" s="290" t="str">
        <f ca="true">+IF(OFFSET('Sanitation Data'!$D$29,0,10*ROW('Sanitation Data'!D73))="","",OFFSET('Sanitation Data'!$D$29,0,10*ROW('Sanitation Data'!D73)))</f>
        <v/>
      </c>
      <c r="CM79" s="290" t="str">
        <f ca="true">+IF(OFFSET('Sanitation Data'!$D$30,0,10*ROW('Sanitation Data'!D73))="","",OFFSET('Sanitation Data'!$D$30,0,10*ROW('Sanitation Data'!D73)))</f>
        <v/>
      </c>
      <c r="CN79" s="290" t="str">
        <f ca="true">+IF(OFFSET('Sanitation Data'!$D$31,0,10*ROW('Sanitation Data'!D73))="","",OFFSET('Sanitation Data'!$D$31,0,10*ROW('Sanitation Data'!D73)))</f>
        <v/>
      </c>
      <c r="CO79" s="290" t="str">
        <f ca="true">+IF(OFFSET('Sanitation Data'!$D$32,0,10*ROW('Sanitation Data'!D73))="","",OFFSET('Sanitation Data'!$D$32,0,10*ROW('Sanitation Data'!D73)))</f>
        <v/>
      </c>
      <c r="CP79" s="290" t="str">
        <f ca="true">+IF(OFFSET('Sanitation Data'!$E$28,0,10*ROW('Sanitation Data'!E73))="","",OFFSET('Sanitation Data'!$E$28,0,10*ROW('Sanitation Data'!E73)))</f>
        <v/>
      </c>
      <c r="CQ79" s="290" t="str">
        <f ca="true">+IF(OFFSET('Sanitation Data'!$E$29,0,10*ROW('Sanitation Data'!E73))="","",OFFSET('Sanitation Data'!$E$29,0,10*ROW('Sanitation Data'!E73)))</f>
        <v/>
      </c>
      <c r="CR79" s="290" t="str">
        <f ca="true">+IF(OFFSET('Sanitation Data'!$E$30,0,10*ROW('Sanitation Data'!E73))="","",OFFSET('Sanitation Data'!$E$30,0,10*ROW('Sanitation Data'!E73)))</f>
        <v/>
      </c>
      <c r="CS79" s="290" t="str">
        <f ca="true">+IF(OFFSET('Sanitation Data'!$E$31,0,10*ROW('Sanitation Data'!E73))="","",OFFSET('Sanitation Data'!$E$31,0,10*ROW('Sanitation Data'!E73)))</f>
        <v/>
      </c>
      <c r="CT79" s="290" t="str">
        <f ca="true">+IF(OFFSET('Sanitation Data'!$E$32,0,10*ROW('Sanitation Data'!E73))="","",OFFSET('Sanitation Data'!$E$32,0,10*ROW('Sanitation Data'!E73)))</f>
        <v/>
      </c>
      <c r="CU79" s="290" t="str">
        <f ca="true">+IF(OFFSET('Sanitation Data'!$F$28,0,10*ROW('Sanitation Data'!F73))="","",OFFSET('Sanitation Data'!$F$28,0,10*ROW('Sanitation Data'!F73)))</f>
        <v/>
      </c>
      <c r="CV79" s="290" t="str">
        <f ca="true">+IF(OFFSET('Sanitation Data'!$F$29,0,10*ROW('Sanitation Data'!F73))="","",OFFSET('Sanitation Data'!$F$29,0,10*ROW('Sanitation Data'!F73)))</f>
        <v/>
      </c>
      <c r="CW79" s="290" t="str">
        <f ca="true">+IF(OFFSET('Sanitation Data'!$F$30,0,10*ROW('Sanitation Data'!F73))="","",OFFSET('Sanitation Data'!$F$30,0,10*ROW('Sanitation Data'!F73)))</f>
        <v/>
      </c>
      <c r="CX79" s="290" t="str">
        <f ca="true">+IF(OFFSET('Sanitation Data'!$F$31,0,10*ROW('Sanitation Data'!F73))="","",OFFSET('Sanitation Data'!$F$31,0,10*ROW('Sanitation Data'!F73)))</f>
        <v/>
      </c>
      <c r="CY79" s="290" t="str">
        <f ca="true">+IF(OFFSET('Sanitation Data'!$F$32,0,10*ROW('Sanitation Data'!F73))="","",OFFSET('Sanitation Data'!$F$32,0,10*ROW('Sanitation Data'!F73)))</f>
        <v/>
      </c>
      <c r="CZ79" s="290" t="str">
        <f ca="true">+IF(OFFSET('Sanitation Data'!$G$28,0,10*ROW('Sanitation Data'!G73))="","",OFFSET('Sanitation Data'!$G$28,0,10*ROW('Sanitation Data'!G73)))</f>
        <v/>
      </c>
      <c r="DA79" s="290" t="str">
        <f ca="true">+IF(OFFSET('Sanitation Data'!$G$29,0,10*ROW('Sanitation Data'!G73))="","",OFFSET('Sanitation Data'!$G$29,0,10*ROW('Sanitation Data'!G73)))</f>
        <v/>
      </c>
      <c r="DB79" s="290" t="str">
        <f ca="true">+IF(OFFSET('Sanitation Data'!$G$30,0,10*ROW('Sanitation Data'!G73))="","",OFFSET('Sanitation Data'!$G$30,0,10*ROW('Sanitation Data'!G73)))</f>
        <v/>
      </c>
      <c r="DC79" s="290" t="str">
        <f ca="true">+IF(OFFSET('Sanitation Data'!$G$31,0,10*ROW('Sanitation Data'!G73))="","",OFFSET('Sanitation Data'!$G$31,0,10*ROW('Sanitation Data'!G73)))</f>
        <v/>
      </c>
      <c r="DD79" s="290" t="str">
        <f ca="true">+IF(OFFSET('Sanitation Data'!$G$32,0,10*ROW('Sanitation Data'!G73))="","",OFFSET('Sanitation Data'!$G$32,0,10*ROW('Sanitation Data'!G73)))</f>
        <v/>
      </c>
      <c r="DE79" s="290" t="str">
        <f ca="true">+IF(OFFSET('Sanitation Data'!$H$28,0,10*ROW('Sanitation Data'!H73))="","",OFFSET('Sanitation Data'!$H$28,0,10*ROW('Sanitation Data'!H73)))</f>
        <v/>
      </c>
      <c r="DF79" s="290" t="str">
        <f ca="true">+IF(OFFSET('Sanitation Data'!$H$29,0,10*ROW('Sanitation Data'!H73))="","",OFFSET('Sanitation Data'!$H$29,0,10*ROW('Sanitation Data'!H73)))</f>
        <v/>
      </c>
      <c r="DG79" s="290" t="str">
        <f ca="true">+IF(OFFSET('Sanitation Data'!$H$30,0,10*ROW('Sanitation Data'!H73))="","",OFFSET('Sanitation Data'!$H$30,0,10*ROW('Sanitation Data'!H73)))</f>
        <v/>
      </c>
      <c r="DH79" s="290" t="str">
        <f ca="true">+IF(OFFSET('Sanitation Data'!$H$31,0,10*ROW('Sanitation Data'!H73))="","",OFFSET('Sanitation Data'!$H$31,0,10*ROW('Sanitation Data'!H73)))</f>
        <v/>
      </c>
      <c r="DI79" s="290" t="str">
        <f ca="true">+IF(OFFSET('Sanitation Data'!$H$32,0,10*ROW('Sanitation Data'!H73))="","",OFFSET('Sanitation Data'!$H$32,0,10*ROW('Sanitation Data'!H73)))</f>
        <v/>
      </c>
      <c r="DJ79" s="290" t="str">
        <f ca="true">+IF(OFFSET('Sanitation Data'!$I$28,0,10*ROW('Sanitation Data'!I73))="","",OFFSET('Sanitation Data'!$I$28,0,10*ROW('Sanitation Data'!I73)))</f>
        <v/>
      </c>
      <c r="DK79" s="290" t="str">
        <f ca="true">+IF(OFFSET('Sanitation Data'!$I$29,0,10*ROW('Sanitation Data'!I73))="","",OFFSET('Sanitation Data'!$I$29,0,10*ROW('Sanitation Data'!I73)))</f>
        <v/>
      </c>
      <c r="DL79" s="290" t="str">
        <f ca="true">+IF(OFFSET('Sanitation Data'!$I$30,0,10*ROW('Sanitation Data'!I73))="","",OFFSET('Sanitation Data'!$I$30,0,10*ROW('Sanitation Data'!I73)))</f>
        <v/>
      </c>
      <c r="DM79" s="290" t="str">
        <f ca="true">+IF(OFFSET('Sanitation Data'!$I$31,0,10*ROW('Sanitation Data'!I73))="","",OFFSET('Sanitation Data'!$I$31,0,10*ROW('Sanitation Data'!I73)))</f>
        <v/>
      </c>
      <c r="DN79" s="290" t="str">
        <f ca="true">+IF(OFFSET('Sanitation Data'!$I$32,0,10*ROW('Sanitation Data'!I73))="","",OFFSET('Sanitation Data'!$I$32,0,10*ROW('Sanitation Data'!I73)))</f>
        <v/>
      </c>
      <c r="DO79" s="290" t="str">
        <f ca="true">+IF(OFFSET('Hygiene Data'!$D$11,0,10*ROW('Hygiene Data'!D73))="","",OFFSET('Hygiene Data'!$D$11,0,10*ROW('Hygiene Data'!D73)))</f>
        <v/>
      </c>
      <c r="DP79" s="290" t="str">
        <f ca="true">+IF(OFFSET('Hygiene Data'!$D$12,0,10*ROW('Hygiene Data'!D73))="","",OFFSET('Hygiene Data'!$D$12,0,10*ROW('Hygiene Data'!D73)))</f>
        <v/>
      </c>
      <c r="DQ79" s="290" t="str">
        <f ca="true">+IF(OFFSET('Hygiene Data'!$D$13,0,10*ROW('Hygiene Data'!D73))="","",OFFSET('Hygiene Data'!$D$13,0,10*ROW('Hygiene Data'!D73)))</f>
        <v/>
      </c>
      <c r="DR79" s="290" t="str">
        <f ca="true">+IF(OFFSET('Hygiene Data'!$E$11,0,10*ROW('Hygiene Data'!E73))="","",OFFSET('Hygiene Data'!$E$11,0,10*ROW('Hygiene Data'!E73)))</f>
        <v/>
      </c>
      <c r="DS79" s="290" t="str">
        <f ca="true">+IF(OFFSET('Hygiene Data'!$E$12,0,10*ROW('Hygiene Data'!E73))="","",OFFSET('Hygiene Data'!$E$12,0,10*ROW('Hygiene Data'!E73)))</f>
        <v/>
      </c>
      <c r="DT79" s="290" t="str">
        <f ca="true">+IF(OFFSET('Hygiene Data'!$E$13,0,10*ROW('Hygiene Data'!E73))="","",OFFSET('Hygiene Data'!$E$13,0,10*ROW('Hygiene Data'!E73)))</f>
        <v/>
      </c>
      <c r="DU79" s="290" t="str">
        <f ca="true">+IF(OFFSET('Hygiene Data'!$F$11,0,10*ROW('Hygiene Data'!F73))="","",OFFSET('Hygiene Data'!$F$11,0,10*ROW('Hygiene Data'!F73)))</f>
        <v/>
      </c>
      <c r="DV79" s="290" t="str">
        <f ca="true">+IF(OFFSET('Hygiene Data'!$F$12,0,10*ROW('Hygiene Data'!F73))="","",OFFSET('Hygiene Data'!$F$12,0,10*ROW('Hygiene Data'!F73)))</f>
        <v/>
      </c>
      <c r="DW79" s="290" t="str">
        <f ca="true">+IF(OFFSET('Hygiene Data'!$F$13,0,10*ROW('Hygiene Data'!F73))="","",OFFSET('Hygiene Data'!$F$13,0,10*ROW('Hygiene Data'!F73)))</f>
        <v/>
      </c>
      <c r="DX79" s="290" t="str">
        <f ca="true">+IF(OFFSET('Hygiene Data'!$G$11,0,10*ROW('Hygiene Data'!G73))="","",OFFSET('Hygiene Data'!$G$11,0,10*ROW('Hygiene Data'!G73)))</f>
        <v/>
      </c>
      <c r="DY79" s="290" t="str">
        <f ca="true">+IF(OFFSET('Hygiene Data'!$G$12,0,10*ROW('Hygiene Data'!G73))="","",OFFSET('Hygiene Data'!$G$12,0,10*ROW('Hygiene Data'!G73)))</f>
        <v/>
      </c>
      <c r="DZ79" s="290" t="str">
        <f ca="true">+IF(OFFSET('Hygiene Data'!$G$13,0,10*ROW('Hygiene Data'!G73))="","",OFFSET('Hygiene Data'!$G$13,0,10*ROW('Hygiene Data'!G73)))</f>
        <v/>
      </c>
      <c r="EA79" s="290" t="str">
        <f ca="true">+IF(OFFSET('Hygiene Data'!$H$11,0,10*ROW('Hygiene Data'!H73))="","",OFFSET('Hygiene Data'!$H$11,0,10*ROW('Hygiene Data'!H73)))</f>
        <v/>
      </c>
      <c r="EB79" s="290" t="str">
        <f ca="true">+IF(OFFSET('Hygiene Data'!$H$12,0,10*ROW('Hygiene Data'!H73))="","",OFFSET('Hygiene Data'!$H$12,0,10*ROW('Hygiene Data'!H73)))</f>
        <v/>
      </c>
      <c r="EC79" s="290" t="str">
        <f ca="true">+IF(OFFSET('Hygiene Data'!$H$13,0,10*ROW('Hygiene Data'!H73))="","",OFFSET('Hygiene Data'!$H$13,0,10*ROW('Hygiene Data'!H73)))</f>
        <v/>
      </c>
      <c r="ED79" s="290" t="str">
        <f ca="true">+IF(OFFSET('Hygiene Data'!$I$11,0,10*ROW('Hygiene Data'!I73))="","",OFFSET('Hygiene Data'!$I$11,0,10*ROW('Hygiene Data'!I73)))</f>
        <v/>
      </c>
      <c r="EE79" s="290" t="str">
        <f ca="true">+IF(OFFSET('Hygiene Data'!$I$12,0,10*ROW('Hygiene Data'!I73))="","",OFFSET('Hygiene Data'!$I$12,0,10*ROW('Hygiene Data'!I73)))</f>
        <v/>
      </c>
      <c r="EF79" s="290"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46"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90"/>
      <c r="BS80" s="290" t="str">
        <f ca="true">+IF(OFFSET('Water Data'!$D$27,0,10*ROW('Water Data'!D74))="","",OFFSET('Water Data'!$D$27,0,10*ROW('Water Data'!D74)))</f>
        <v/>
      </c>
      <c r="BT80" s="290" t="str">
        <f ca="true">+IF(OFFSET('Water Data'!$D$28,0,10*ROW('Water Data'!D74))="","",OFFSET('Water Data'!$D$28,0,10*ROW('Water Data'!D74)))</f>
        <v/>
      </c>
      <c r="BU80" s="290" t="str">
        <f ca="true">+IF(OFFSET('Water Data'!$D$29,0,10*ROW('Water Data'!D74))="","",OFFSET('Water Data'!$D$29,0,10*ROW('Water Data'!D74)))</f>
        <v/>
      </c>
      <c r="BV80" s="290" t="str">
        <f ca="true">+IF(OFFSET('Water Data'!$E$27,0,10*ROW('Water Data'!E74))="","",OFFSET('Water Data'!$E$27,0,10*ROW('Water Data'!E74)))</f>
        <v/>
      </c>
      <c r="BW80" s="290" t="str">
        <f ca="true">+IF(OFFSET('Water Data'!$E$28,0,10*ROW('Water Data'!E74))="","",OFFSET('Water Data'!$E$28,0,10*ROW('Water Data'!E74)))</f>
        <v/>
      </c>
      <c r="BX80" s="290" t="str">
        <f ca="true">+IF(OFFSET('Water Data'!$E$29,0,10*ROW('Water Data'!E74))="","",OFFSET('Water Data'!$E$29,0,10*ROW('Water Data'!E74)))</f>
        <v/>
      </c>
      <c r="BY80" s="290" t="str">
        <f ca="true">+IF(OFFSET('Water Data'!$F$27,0,10*ROW('Water Data'!F74))="","",OFFSET('Water Data'!$F$27,0,10*ROW('Water Data'!F74)))</f>
        <v/>
      </c>
      <c r="BZ80" s="290" t="str">
        <f ca="true">+IF(OFFSET('Water Data'!$F$28,0,10*ROW('Water Data'!F74))="","",OFFSET('Water Data'!$F$28,0,10*ROW('Water Data'!F74)))</f>
        <v/>
      </c>
      <c r="CA80" s="290" t="str">
        <f ca="true">+IF(OFFSET('Water Data'!$F$29,0,10*ROW('Water Data'!F74))="","",OFFSET('Water Data'!$F$29,0,10*ROW('Water Data'!F74)))</f>
        <v/>
      </c>
      <c r="CB80" s="290" t="str">
        <f ca="true">+IF(OFFSET('Water Data'!$G$27,0,10*ROW('Water Data'!G74))="","",OFFSET('Water Data'!$G$27,0,10*ROW('Water Data'!G74)))</f>
        <v/>
      </c>
      <c r="CC80" s="290" t="str">
        <f ca="true">+IF(OFFSET('Water Data'!$G$28,0,10*ROW('Water Data'!G74))="","",OFFSET('Water Data'!$G$28,0,10*ROW('Water Data'!G74)))</f>
        <v/>
      </c>
      <c r="CD80" s="290" t="str">
        <f ca="true">+IF(OFFSET('Water Data'!$G$29,0,10*ROW('Water Data'!G74))="","",OFFSET('Water Data'!$G$29,0,10*ROW('Water Data'!G74)))</f>
        <v/>
      </c>
      <c r="CE80" s="290" t="str">
        <f ca="true">+IF(OFFSET('Water Data'!$H$27,0,10*ROW('Water Data'!H74))="","",OFFSET('Water Data'!$H$27,0,10*ROW('Water Data'!H74)))</f>
        <v/>
      </c>
      <c r="CF80" s="290" t="str">
        <f ca="true">+IF(OFFSET('Water Data'!$H$28,0,10*ROW('Water Data'!H74))="","",OFFSET('Water Data'!$H$28,0,10*ROW('Water Data'!H74)))</f>
        <v/>
      </c>
      <c r="CG80" s="290" t="str">
        <f ca="true">+IF(OFFSET('Water Data'!$H$29,0,10*ROW('Water Data'!H74))="","",OFFSET('Water Data'!$H$29,0,10*ROW('Water Data'!H74)))</f>
        <v/>
      </c>
      <c r="CH80" s="290" t="str">
        <f ca="true">+IF(OFFSET('Water Data'!$I$27,0,10*ROW('Water Data'!I74))="","",OFFSET('Water Data'!$I$27,0,10*ROW('Water Data'!I74)))</f>
        <v/>
      </c>
      <c r="CI80" s="290" t="str">
        <f ca="true">+IF(OFFSET('Water Data'!$I$28,0,10*ROW('Water Data'!I74))="","",OFFSET('Water Data'!$I$28,0,10*ROW('Water Data'!I74)))</f>
        <v/>
      </c>
      <c r="CJ80" s="290" t="str">
        <f ca="true">+IF(OFFSET('Water Data'!$I$29,0,10*ROW('Water Data'!I74))="","",OFFSET('Water Data'!$I$29,0,10*ROW('Water Data'!I74)))</f>
        <v/>
      </c>
      <c r="CK80" s="290" t="str">
        <f ca="true">+IF(OFFSET('Sanitation Data'!$D$28,0,10*ROW('Sanitation Data'!D74))="","",OFFSET('Sanitation Data'!$D$28,0,10*ROW('Sanitation Data'!D74)))</f>
        <v/>
      </c>
      <c r="CL80" s="290" t="str">
        <f ca="true">+IF(OFFSET('Sanitation Data'!$D$29,0,10*ROW('Sanitation Data'!D74))="","",OFFSET('Sanitation Data'!$D$29,0,10*ROW('Sanitation Data'!D74)))</f>
        <v/>
      </c>
      <c r="CM80" s="290" t="str">
        <f ca="true">+IF(OFFSET('Sanitation Data'!$D$30,0,10*ROW('Sanitation Data'!D74))="","",OFFSET('Sanitation Data'!$D$30,0,10*ROW('Sanitation Data'!D74)))</f>
        <v/>
      </c>
      <c r="CN80" s="290" t="str">
        <f ca="true">+IF(OFFSET('Sanitation Data'!$D$31,0,10*ROW('Sanitation Data'!D74))="","",OFFSET('Sanitation Data'!$D$31,0,10*ROW('Sanitation Data'!D74)))</f>
        <v/>
      </c>
      <c r="CO80" s="290" t="str">
        <f ca="true">+IF(OFFSET('Sanitation Data'!$D$32,0,10*ROW('Sanitation Data'!D74))="","",OFFSET('Sanitation Data'!$D$32,0,10*ROW('Sanitation Data'!D74)))</f>
        <v/>
      </c>
      <c r="CP80" s="290" t="str">
        <f ca="true">+IF(OFFSET('Sanitation Data'!$E$28,0,10*ROW('Sanitation Data'!E74))="","",OFFSET('Sanitation Data'!$E$28,0,10*ROW('Sanitation Data'!E74)))</f>
        <v/>
      </c>
      <c r="CQ80" s="290" t="str">
        <f ca="true">+IF(OFFSET('Sanitation Data'!$E$29,0,10*ROW('Sanitation Data'!E74))="","",OFFSET('Sanitation Data'!$E$29,0,10*ROW('Sanitation Data'!E74)))</f>
        <v/>
      </c>
      <c r="CR80" s="290" t="str">
        <f ca="true">+IF(OFFSET('Sanitation Data'!$E$30,0,10*ROW('Sanitation Data'!E74))="","",OFFSET('Sanitation Data'!$E$30,0,10*ROW('Sanitation Data'!E74)))</f>
        <v/>
      </c>
      <c r="CS80" s="290" t="str">
        <f ca="true">+IF(OFFSET('Sanitation Data'!$E$31,0,10*ROW('Sanitation Data'!E74))="","",OFFSET('Sanitation Data'!$E$31,0,10*ROW('Sanitation Data'!E74)))</f>
        <v/>
      </c>
      <c r="CT80" s="290" t="str">
        <f ca="true">+IF(OFFSET('Sanitation Data'!$E$32,0,10*ROW('Sanitation Data'!E74))="","",OFFSET('Sanitation Data'!$E$32,0,10*ROW('Sanitation Data'!E74)))</f>
        <v/>
      </c>
      <c r="CU80" s="290" t="str">
        <f ca="true">+IF(OFFSET('Sanitation Data'!$F$28,0,10*ROW('Sanitation Data'!F74))="","",OFFSET('Sanitation Data'!$F$28,0,10*ROW('Sanitation Data'!F74)))</f>
        <v/>
      </c>
      <c r="CV80" s="290" t="str">
        <f ca="true">+IF(OFFSET('Sanitation Data'!$F$29,0,10*ROW('Sanitation Data'!F74))="","",OFFSET('Sanitation Data'!$F$29,0,10*ROW('Sanitation Data'!F74)))</f>
        <v/>
      </c>
      <c r="CW80" s="290" t="str">
        <f ca="true">+IF(OFFSET('Sanitation Data'!$F$30,0,10*ROW('Sanitation Data'!F74))="","",OFFSET('Sanitation Data'!$F$30,0,10*ROW('Sanitation Data'!F74)))</f>
        <v/>
      </c>
      <c r="CX80" s="290" t="str">
        <f ca="true">+IF(OFFSET('Sanitation Data'!$F$31,0,10*ROW('Sanitation Data'!F74))="","",OFFSET('Sanitation Data'!$F$31,0,10*ROW('Sanitation Data'!F74)))</f>
        <v/>
      </c>
      <c r="CY80" s="290" t="str">
        <f ca="true">+IF(OFFSET('Sanitation Data'!$F$32,0,10*ROW('Sanitation Data'!F74))="","",OFFSET('Sanitation Data'!$F$32,0,10*ROW('Sanitation Data'!F74)))</f>
        <v/>
      </c>
      <c r="CZ80" s="290" t="str">
        <f ca="true">+IF(OFFSET('Sanitation Data'!$G$28,0,10*ROW('Sanitation Data'!G74))="","",OFFSET('Sanitation Data'!$G$28,0,10*ROW('Sanitation Data'!G74)))</f>
        <v/>
      </c>
      <c r="DA80" s="290" t="str">
        <f ca="true">+IF(OFFSET('Sanitation Data'!$G$29,0,10*ROW('Sanitation Data'!G74))="","",OFFSET('Sanitation Data'!$G$29,0,10*ROW('Sanitation Data'!G74)))</f>
        <v/>
      </c>
      <c r="DB80" s="290" t="str">
        <f ca="true">+IF(OFFSET('Sanitation Data'!$G$30,0,10*ROW('Sanitation Data'!G74))="","",OFFSET('Sanitation Data'!$G$30,0,10*ROW('Sanitation Data'!G74)))</f>
        <v/>
      </c>
      <c r="DC80" s="290" t="str">
        <f ca="true">+IF(OFFSET('Sanitation Data'!$G$31,0,10*ROW('Sanitation Data'!G74))="","",OFFSET('Sanitation Data'!$G$31,0,10*ROW('Sanitation Data'!G74)))</f>
        <v/>
      </c>
      <c r="DD80" s="290" t="str">
        <f ca="true">+IF(OFFSET('Sanitation Data'!$G$32,0,10*ROW('Sanitation Data'!G74))="","",OFFSET('Sanitation Data'!$G$32,0,10*ROW('Sanitation Data'!G74)))</f>
        <v/>
      </c>
      <c r="DE80" s="290" t="str">
        <f ca="true">+IF(OFFSET('Sanitation Data'!$H$28,0,10*ROW('Sanitation Data'!H74))="","",OFFSET('Sanitation Data'!$H$28,0,10*ROW('Sanitation Data'!H74)))</f>
        <v/>
      </c>
      <c r="DF80" s="290" t="str">
        <f ca="true">+IF(OFFSET('Sanitation Data'!$H$29,0,10*ROW('Sanitation Data'!H74))="","",OFFSET('Sanitation Data'!$H$29,0,10*ROW('Sanitation Data'!H74)))</f>
        <v/>
      </c>
      <c r="DG80" s="290" t="str">
        <f ca="true">+IF(OFFSET('Sanitation Data'!$H$30,0,10*ROW('Sanitation Data'!H74))="","",OFFSET('Sanitation Data'!$H$30,0,10*ROW('Sanitation Data'!H74)))</f>
        <v/>
      </c>
      <c r="DH80" s="290" t="str">
        <f ca="true">+IF(OFFSET('Sanitation Data'!$H$31,0,10*ROW('Sanitation Data'!H74))="","",OFFSET('Sanitation Data'!$H$31,0,10*ROW('Sanitation Data'!H74)))</f>
        <v/>
      </c>
      <c r="DI80" s="290" t="str">
        <f ca="true">+IF(OFFSET('Sanitation Data'!$H$32,0,10*ROW('Sanitation Data'!H74))="","",OFFSET('Sanitation Data'!$H$32,0,10*ROW('Sanitation Data'!H74)))</f>
        <v/>
      </c>
      <c r="DJ80" s="290" t="str">
        <f ca="true">+IF(OFFSET('Sanitation Data'!$I$28,0,10*ROW('Sanitation Data'!I74))="","",OFFSET('Sanitation Data'!$I$28,0,10*ROW('Sanitation Data'!I74)))</f>
        <v/>
      </c>
      <c r="DK80" s="290" t="str">
        <f ca="true">+IF(OFFSET('Sanitation Data'!$I$29,0,10*ROW('Sanitation Data'!I74))="","",OFFSET('Sanitation Data'!$I$29,0,10*ROW('Sanitation Data'!I74)))</f>
        <v/>
      </c>
      <c r="DL80" s="290" t="str">
        <f ca="true">+IF(OFFSET('Sanitation Data'!$I$30,0,10*ROW('Sanitation Data'!I74))="","",OFFSET('Sanitation Data'!$I$30,0,10*ROW('Sanitation Data'!I74)))</f>
        <v/>
      </c>
      <c r="DM80" s="290" t="str">
        <f ca="true">+IF(OFFSET('Sanitation Data'!$I$31,0,10*ROW('Sanitation Data'!I74))="","",OFFSET('Sanitation Data'!$I$31,0,10*ROW('Sanitation Data'!I74)))</f>
        <v/>
      </c>
      <c r="DN80" s="290" t="str">
        <f ca="true">+IF(OFFSET('Sanitation Data'!$I$32,0,10*ROW('Sanitation Data'!I74))="","",OFFSET('Sanitation Data'!$I$32,0,10*ROW('Sanitation Data'!I74)))</f>
        <v/>
      </c>
      <c r="DO80" s="290" t="str">
        <f ca="true">+IF(OFFSET('Hygiene Data'!$D$11,0,10*ROW('Hygiene Data'!D74))="","",OFFSET('Hygiene Data'!$D$11,0,10*ROW('Hygiene Data'!D74)))</f>
        <v/>
      </c>
      <c r="DP80" s="290" t="str">
        <f ca="true">+IF(OFFSET('Hygiene Data'!$D$12,0,10*ROW('Hygiene Data'!D74))="","",OFFSET('Hygiene Data'!$D$12,0,10*ROW('Hygiene Data'!D74)))</f>
        <v/>
      </c>
      <c r="DQ80" s="290" t="str">
        <f ca="true">+IF(OFFSET('Hygiene Data'!$D$13,0,10*ROW('Hygiene Data'!D74))="","",OFFSET('Hygiene Data'!$D$13,0,10*ROW('Hygiene Data'!D74)))</f>
        <v/>
      </c>
      <c r="DR80" s="290" t="str">
        <f ca="true">+IF(OFFSET('Hygiene Data'!$E$11,0,10*ROW('Hygiene Data'!E74))="","",OFFSET('Hygiene Data'!$E$11,0,10*ROW('Hygiene Data'!E74)))</f>
        <v/>
      </c>
      <c r="DS80" s="290" t="str">
        <f ca="true">+IF(OFFSET('Hygiene Data'!$E$12,0,10*ROW('Hygiene Data'!E74))="","",OFFSET('Hygiene Data'!$E$12,0,10*ROW('Hygiene Data'!E74)))</f>
        <v/>
      </c>
      <c r="DT80" s="290" t="str">
        <f ca="true">+IF(OFFSET('Hygiene Data'!$E$13,0,10*ROW('Hygiene Data'!E74))="","",OFFSET('Hygiene Data'!$E$13,0,10*ROW('Hygiene Data'!E74)))</f>
        <v/>
      </c>
      <c r="DU80" s="290" t="str">
        <f ca="true">+IF(OFFSET('Hygiene Data'!$F$11,0,10*ROW('Hygiene Data'!F74))="","",OFFSET('Hygiene Data'!$F$11,0,10*ROW('Hygiene Data'!F74)))</f>
        <v/>
      </c>
      <c r="DV80" s="290" t="str">
        <f ca="true">+IF(OFFSET('Hygiene Data'!$F$12,0,10*ROW('Hygiene Data'!F74))="","",OFFSET('Hygiene Data'!$F$12,0,10*ROW('Hygiene Data'!F74)))</f>
        <v/>
      </c>
      <c r="DW80" s="290" t="str">
        <f ca="true">+IF(OFFSET('Hygiene Data'!$F$13,0,10*ROW('Hygiene Data'!F74))="","",OFFSET('Hygiene Data'!$F$13,0,10*ROW('Hygiene Data'!F74)))</f>
        <v/>
      </c>
      <c r="DX80" s="290" t="str">
        <f ca="true">+IF(OFFSET('Hygiene Data'!$G$11,0,10*ROW('Hygiene Data'!G74))="","",OFFSET('Hygiene Data'!$G$11,0,10*ROW('Hygiene Data'!G74)))</f>
        <v/>
      </c>
      <c r="DY80" s="290" t="str">
        <f ca="true">+IF(OFFSET('Hygiene Data'!$G$12,0,10*ROW('Hygiene Data'!G74))="","",OFFSET('Hygiene Data'!$G$12,0,10*ROW('Hygiene Data'!G74)))</f>
        <v/>
      </c>
      <c r="DZ80" s="290" t="str">
        <f ca="true">+IF(OFFSET('Hygiene Data'!$G$13,0,10*ROW('Hygiene Data'!G74))="","",OFFSET('Hygiene Data'!$G$13,0,10*ROW('Hygiene Data'!G74)))</f>
        <v/>
      </c>
      <c r="EA80" s="290" t="str">
        <f ca="true">+IF(OFFSET('Hygiene Data'!$H$11,0,10*ROW('Hygiene Data'!H74))="","",OFFSET('Hygiene Data'!$H$11,0,10*ROW('Hygiene Data'!H74)))</f>
        <v/>
      </c>
      <c r="EB80" s="290" t="str">
        <f ca="true">+IF(OFFSET('Hygiene Data'!$H$12,0,10*ROW('Hygiene Data'!H74))="","",OFFSET('Hygiene Data'!$H$12,0,10*ROW('Hygiene Data'!H74)))</f>
        <v/>
      </c>
      <c r="EC80" s="290" t="str">
        <f ca="true">+IF(OFFSET('Hygiene Data'!$H$13,0,10*ROW('Hygiene Data'!H74))="","",OFFSET('Hygiene Data'!$H$13,0,10*ROW('Hygiene Data'!H74)))</f>
        <v/>
      </c>
      <c r="ED80" s="290" t="str">
        <f ca="true">+IF(OFFSET('Hygiene Data'!$I$11,0,10*ROW('Hygiene Data'!I74))="","",OFFSET('Hygiene Data'!$I$11,0,10*ROW('Hygiene Data'!I74)))</f>
        <v/>
      </c>
      <c r="EE80" s="290" t="str">
        <f ca="true">+IF(OFFSET('Hygiene Data'!$I$12,0,10*ROW('Hygiene Data'!I74))="","",OFFSET('Hygiene Data'!$I$12,0,10*ROW('Hygiene Data'!I74)))</f>
        <v/>
      </c>
      <c r="EF80" s="290"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46"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90"/>
      <c r="BS81" s="290" t="str">
        <f ca="true">+IF(OFFSET('Water Data'!$D$27,0,10*ROW('Water Data'!D75))="","",OFFSET('Water Data'!$D$27,0,10*ROW('Water Data'!D75)))</f>
        <v/>
      </c>
      <c r="BT81" s="290" t="str">
        <f ca="true">+IF(OFFSET('Water Data'!$D$28,0,10*ROW('Water Data'!D75))="","",OFFSET('Water Data'!$D$28,0,10*ROW('Water Data'!D75)))</f>
        <v/>
      </c>
      <c r="BU81" s="290" t="str">
        <f ca="true">+IF(OFFSET('Water Data'!$D$29,0,10*ROW('Water Data'!D75))="","",OFFSET('Water Data'!$D$29,0,10*ROW('Water Data'!D75)))</f>
        <v/>
      </c>
      <c r="BV81" s="290" t="str">
        <f ca="true">+IF(OFFSET('Water Data'!$E$27,0,10*ROW('Water Data'!E75))="","",OFFSET('Water Data'!$E$27,0,10*ROW('Water Data'!E75)))</f>
        <v/>
      </c>
      <c r="BW81" s="290" t="str">
        <f ca="true">+IF(OFFSET('Water Data'!$E$28,0,10*ROW('Water Data'!E75))="","",OFFSET('Water Data'!$E$28,0,10*ROW('Water Data'!E75)))</f>
        <v/>
      </c>
      <c r="BX81" s="290" t="str">
        <f ca="true">+IF(OFFSET('Water Data'!$E$29,0,10*ROW('Water Data'!E75))="","",OFFSET('Water Data'!$E$29,0,10*ROW('Water Data'!E75)))</f>
        <v/>
      </c>
      <c r="BY81" s="290" t="str">
        <f ca="true">+IF(OFFSET('Water Data'!$F$27,0,10*ROW('Water Data'!F75))="","",OFFSET('Water Data'!$F$27,0,10*ROW('Water Data'!F75)))</f>
        <v/>
      </c>
      <c r="BZ81" s="290" t="str">
        <f ca="true">+IF(OFFSET('Water Data'!$F$28,0,10*ROW('Water Data'!F75))="","",OFFSET('Water Data'!$F$28,0,10*ROW('Water Data'!F75)))</f>
        <v/>
      </c>
      <c r="CA81" s="290" t="str">
        <f ca="true">+IF(OFFSET('Water Data'!$F$29,0,10*ROW('Water Data'!F75))="","",OFFSET('Water Data'!$F$29,0,10*ROW('Water Data'!F75)))</f>
        <v/>
      </c>
      <c r="CB81" s="290" t="str">
        <f ca="true">+IF(OFFSET('Water Data'!$G$27,0,10*ROW('Water Data'!G75))="","",OFFSET('Water Data'!$G$27,0,10*ROW('Water Data'!G75)))</f>
        <v/>
      </c>
      <c r="CC81" s="290" t="str">
        <f ca="true">+IF(OFFSET('Water Data'!$G$28,0,10*ROW('Water Data'!G75))="","",OFFSET('Water Data'!$G$28,0,10*ROW('Water Data'!G75)))</f>
        <v/>
      </c>
      <c r="CD81" s="290" t="str">
        <f ca="true">+IF(OFFSET('Water Data'!$G$29,0,10*ROW('Water Data'!G75))="","",OFFSET('Water Data'!$G$29,0,10*ROW('Water Data'!G75)))</f>
        <v/>
      </c>
      <c r="CE81" s="290" t="str">
        <f ca="true">+IF(OFFSET('Water Data'!$H$27,0,10*ROW('Water Data'!H75))="","",OFFSET('Water Data'!$H$27,0,10*ROW('Water Data'!H75)))</f>
        <v/>
      </c>
      <c r="CF81" s="290" t="str">
        <f ca="true">+IF(OFFSET('Water Data'!$H$28,0,10*ROW('Water Data'!H75))="","",OFFSET('Water Data'!$H$28,0,10*ROW('Water Data'!H75)))</f>
        <v/>
      </c>
      <c r="CG81" s="290" t="str">
        <f ca="true">+IF(OFFSET('Water Data'!$H$29,0,10*ROW('Water Data'!H75))="","",OFFSET('Water Data'!$H$29,0,10*ROW('Water Data'!H75)))</f>
        <v/>
      </c>
      <c r="CH81" s="290" t="str">
        <f ca="true">+IF(OFFSET('Water Data'!$I$27,0,10*ROW('Water Data'!I75))="","",OFFSET('Water Data'!$I$27,0,10*ROW('Water Data'!I75)))</f>
        <v/>
      </c>
      <c r="CI81" s="290" t="str">
        <f ca="true">+IF(OFFSET('Water Data'!$I$28,0,10*ROW('Water Data'!I75))="","",OFFSET('Water Data'!$I$28,0,10*ROW('Water Data'!I75)))</f>
        <v/>
      </c>
      <c r="CJ81" s="290" t="str">
        <f ca="true">+IF(OFFSET('Water Data'!$I$29,0,10*ROW('Water Data'!I75))="","",OFFSET('Water Data'!$I$29,0,10*ROW('Water Data'!I75)))</f>
        <v/>
      </c>
      <c r="CK81" s="290" t="str">
        <f ca="true">+IF(OFFSET('Sanitation Data'!$D$28,0,10*ROW('Sanitation Data'!D75))="","",OFFSET('Sanitation Data'!$D$28,0,10*ROW('Sanitation Data'!D75)))</f>
        <v/>
      </c>
      <c r="CL81" s="290" t="str">
        <f ca="true">+IF(OFFSET('Sanitation Data'!$D$29,0,10*ROW('Sanitation Data'!D75))="","",OFFSET('Sanitation Data'!$D$29,0,10*ROW('Sanitation Data'!D75)))</f>
        <v/>
      </c>
      <c r="CM81" s="290" t="str">
        <f ca="true">+IF(OFFSET('Sanitation Data'!$D$30,0,10*ROW('Sanitation Data'!D75))="","",OFFSET('Sanitation Data'!$D$30,0,10*ROW('Sanitation Data'!D75)))</f>
        <v/>
      </c>
      <c r="CN81" s="290" t="str">
        <f ca="true">+IF(OFFSET('Sanitation Data'!$D$31,0,10*ROW('Sanitation Data'!D75))="","",OFFSET('Sanitation Data'!$D$31,0,10*ROW('Sanitation Data'!D75)))</f>
        <v/>
      </c>
      <c r="CO81" s="290" t="str">
        <f ca="true">+IF(OFFSET('Sanitation Data'!$D$32,0,10*ROW('Sanitation Data'!D75))="","",OFFSET('Sanitation Data'!$D$32,0,10*ROW('Sanitation Data'!D75)))</f>
        <v/>
      </c>
      <c r="CP81" s="290" t="str">
        <f ca="true">+IF(OFFSET('Sanitation Data'!$E$28,0,10*ROW('Sanitation Data'!E75))="","",OFFSET('Sanitation Data'!$E$28,0,10*ROW('Sanitation Data'!E75)))</f>
        <v/>
      </c>
      <c r="CQ81" s="290" t="str">
        <f ca="true">+IF(OFFSET('Sanitation Data'!$E$29,0,10*ROW('Sanitation Data'!E75))="","",OFFSET('Sanitation Data'!$E$29,0,10*ROW('Sanitation Data'!E75)))</f>
        <v/>
      </c>
      <c r="CR81" s="290" t="str">
        <f ca="true">+IF(OFFSET('Sanitation Data'!$E$30,0,10*ROW('Sanitation Data'!E75))="","",OFFSET('Sanitation Data'!$E$30,0,10*ROW('Sanitation Data'!E75)))</f>
        <v/>
      </c>
      <c r="CS81" s="290" t="str">
        <f ca="true">+IF(OFFSET('Sanitation Data'!$E$31,0,10*ROW('Sanitation Data'!E75))="","",OFFSET('Sanitation Data'!$E$31,0,10*ROW('Sanitation Data'!E75)))</f>
        <v/>
      </c>
      <c r="CT81" s="290" t="str">
        <f ca="true">+IF(OFFSET('Sanitation Data'!$E$32,0,10*ROW('Sanitation Data'!E75))="","",OFFSET('Sanitation Data'!$E$32,0,10*ROW('Sanitation Data'!E75)))</f>
        <v/>
      </c>
      <c r="CU81" s="290" t="str">
        <f ca="true">+IF(OFFSET('Sanitation Data'!$F$28,0,10*ROW('Sanitation Data'!F75))="","",OFFSET('Sanitation Data'!$F$28,0,10*ROW('Sanitation Data'!F75)))</f>
        <v/>
      </c>
      <c r="CV81" s="290" t="str">
        <f ca="true">+IF(OFFSET('Sanitation Data'!$F$29,0,10*ROW('Sanitation Data'!F75))="","",OFFSET('Sanitation Data'!$F$29,0,10*ROW('Sanitation Data'!F75)))</f>
        <v/>
      </c>
      <c r="CW81" s="290" t="str">
        <f ca="true">+IF(OFFSET('Sanitation Data'!$F$30,0,10*ROW('Sanitation Data'!F75))="","",OFFSET('Sanitation Data'!$F$30,0,10*ROW('Sanitation Data'!F75)))</f>
        <v/>
      </c>
      <c r="CX81" s="290" t="str">
        <f ca="true">+IF(OFFSET('Sanitation Data'!$F$31,0,10*ROW('Sanitation Data'!F75))="","",OFFSET('Sanitation Data'!$F$31,0,10*ROW('Sanitation Data'!F75)))</f>
        <v/>
      </c>
      <c r="CY81" s="290" t="str">
        <f ca="true">+IF(OFFSET('Sanitation Data'!$F$32,0,10*ROW('Sanitation Data'!F75))="","",OFFSET('Sanitation Data'!$F$32,0,10*ROW('Sanitation Data'!F75)))</f>
        <v/>
      </c>
      <c r="CZ81" s="290" t="str">
        <f ca="true">+IF(OFFSET('Sanitation Data'!$G$28,0,10*ROW('Sanitation Data'!G75))="","",OFFSET('Sanitation Data'!$G$28,0,10*ROW('Sanitation Data'!G75)))</f>
        <v/>
      </c>
      <c r="DA81" s="290" t="str">
        <f ca="true">+IF(OFFSET('Sanitation Data'!$G$29,0,10*ROW('Sanitation Data'!G75))="","",OFFSET('Sanitation Data'!$G$29,0,10*ROW('Sanitation Data'!G75)))</f>
        <v/>
      </c>
      <c r="DB81" s="290" t="str">
        <f ca="true">+IF(OFFSET('Sanitation Data'!$G$30,0,10*ROW('Sanitation Data'!G75))="","",OFFSET('Sanitation Data'!$G$30,0,10*ROW('Sanitation Data'!G75)))</f>
        <v/>
      </c>
      <c r="DC81" s="290" t="str">
        <f ca="true">+IF(OFFSET('Sanitation Data'!$G$31,0,10*ROW('Sanitation Data'!G75))="","",OFFSET('Sanitation Data'!$G$31,0,10*ROW('Sanitation Data'!G75)))</f>
        <v/>
      </c>
      <c r="DD81" s="290" t="str">
        <f ca="true">+IF(OFFSET('Sanitation Data'!$G$32,0,10*ROW('Sanitation Data'!G75))="","",OFFSET('Sanitation Data'!$G$32,0,10*ROW('Sanitation Data'!G75)))</f>
        <v/>
      </c>
      <c r="DE81" s="290" t="str">
        <f ca="true">+IF(OFFSET('Sanitation Data'!$H$28,0,10*ROW('Sanitation Data'!H75))="","",OFFSET('Sanitation Data'!$H$28,0,10*ROW('Sanitation Data'!H75)))</f>
        <v/>
      </c>
      <c r="DF81" s="290" t="str">
        <f ca="true">+IF(OFFSET('Sanitation Data'!$H$29,0,10*ROW('Sanitation Data'!H75))="","",OFFSET('Sanitation Data'!$H$29,0,10*ROW('Sanitation Data'!H75)))</f>
        <v/>
      </c>
      <c r="DG81" s="290" t="str">
        <f ca="true">+IF(OFFSET('Sanitation Data'!$H$30,0,10*ROW('Sanitation Data'!H75))="","",OFFSET('Sanitation Data'!$H$30,0,10*ROW('Sanitation Data'!H75)))</f>
        <v/>
      </c>
      <c r="DH81" s="290" t="str">
        <f ca="true">+IF(OFFSET('Sanitation Data'!$H$31,0,10*ROW('Sanitation Data'!H75))="","",OFFSET('Sanitation Data'!$H$31,0,10*ROW('Sanitation Data'!H75)))</f>
        <v/>
      </c>
      <c r="DI81" s="290" t="str">
        <f ca="true">+IF(OFFSET('Sanitation Data'!$H$32,0,10*ROW('Sanitation Data'!H75))="","",OFFSET('Sanitation Data'!$H$32,0,10*ROW('Sanitation Data'!H75)))</f>
        <v/>
      </c>
      <c r="DJ81" s="290" t="str">
        <f ca="true">+IF(OFFSET('Sanitation Data'!$I$28,0,10*ROW('Sanitation Data'!I75))="","",OFFSET('Sanitation Data'!$I$28,0,10*ROW('Sanitation Data'!I75)))</f>
        <v/>
      </c>
      <c r="DK81" s="290" t="str">
        <f ca="true">+IF(OFFSET('Sanitation Data'!$I$29,0,10*ROW('Sanitation Data'!I75))="","",OFFSET('Sanitation Data'!$I$29,0,10*ROW('Sanitation Data'!I75)))</f>
        <v/>
      </c>
      <c r="DL81" s="290" t="str">
        <f ca="true">+IF(OFFSET('Sanitation Data'!$I$30,0,10*ROW('Sanitation Data'!I75))="","",OFFSET('Sanitation Data'!$I$30,0,10*ROW('Sanitation Data'!I75)))</f>
        <v/>
      </c>
      <c r="DM81" s="290" t="str">
        <f ca="true">+IF(OFFSET('Sanitation Data'!$I$31,0,10*ROW('Sanitation Data'!I75))="","",OFFSET('Sanitation Data'!$I$31,0,10*ROW('Sanitation Data'!I75)))</f>
        <v/>
      </c>
      <c r="DN81" s="290" t="str">
        <f ca="true">+IF(OFFSET('Sanitation Data'!$I$32,0,10*ROW('Sanitation Data'!I75))="","",OFFSET('Sanitation Data'!$I$32,0,10*ROW('Sanitation Data'!I75)))</f>
        <v/>
      </c>
      <c r="DO81" s="290" t="str">
        <f ca="true">+IF(OFFSET('Hygiene Data'!$D$11,0,10*ROW('Hygiene Data'!D75))="","",OFFSET('Hygiene Data'!$D$11,0,10*ROW('Hygiene Data'!D75)))</f>
        <v/>
      </c>
      <c r="DP81" s="290" t="str">
        <f ca="true">+IF(OFFSET('Hygiene Data'!$D$12,0,10*ROW('Hygiene Data'!D75))="","",OFFSET('Hygiene Data'!$D$12,0,10*ROW('Hygiene Data'!D75)))</f>
        <v/>
      </c>
      <c r="DQ81" s="290" t="str">
        <f ca="true">+IF(OFFSET('Hygiene Data'!$D$13,0,10*ROW('Hygiene Data'!D75))="","",OFFSET('Hygiene Data'!$D$13,0,10*ROW('Hygiene Data'!D75)))</f>
        <v/>
      </c>
      <c r="DR81" s="290" t="str">
        <f ca="true">+IF(OFFSET('Hygiene Data'!$E$11,0,10*ROW('Hygiene Data'!E75))="","",OFFSET('Hygiene Data'!$E$11,0,10*ROW('Hygiene Data'!E75)))</f>
        <v/>
      </c>
      <c r="DS81" s="290" t="str">
        <f ca="true">+IF(OFFSET('Hygiene Data'!$E$12,0,10*ROW('Hygiene Data'!E75))="","",OFFSET('Hygiene Data'!$E$12,0,10*ROW('Hygiene Data'!E75)))</f>
        <v/>
      </c>
      <c r="DT81" s="290" t="str">
        <f ca="true">+IF(OFFSET('Hygiene Data'!$E$13,0,10*ROW('Hygiene Data'!E75))="","",OFFSET('Hygiene Data'!$E$13,0,10*ROW('Hygiene Data'!E75)))</f>
        <v/>
      </c>
      <c r="DU81" s="290" t="str">
        <f ca="true">+IF(OFFSET('Hygiene Data'!$F$11,0,10*ROW('Hygiene Data'!F75))="","",OFFSET('Hygiene Data'!$F$11,0,10*ROW('Hygiene Data'!F75)))</f>
        <v/>
      </c>
      <c r="DV81" s="290" t="str">
        <f ca="true">+IF(OFFSET('Hygiene Data'!$F$12,0,10*ROW('Hygiene Data'!F75))="","",OFFSET('Hygiene Data'!$F$12,0,10*ROW('Hygiene Data'!F75)))</f>
        <v/>
      </c>
      <c r="DW81" s="290" t="str">
        <f ca="true">+IF(OFFSET('Hygiene Data'!$F$13,0,10*ROW('Hygiene Data'!F75))="","",OFFSET('Hygiene Data'!$F$13,0,10*ROW('Hygiene Data'!F75)))</f>
        <v/>
      </c>
      <c r="DX81" s="290" t="str">
        <f ca="true">+IF(OFFSET('Hygiene Data'!$G$11,0,10*ROW('Hygiene Data'!G75))="","",OFFSET('Hygiene Data'!$G$11,0,10*ROW('Hygiene Data'!G75)))</f>
        <v/>
      </c>
      <c r="DY81" s="290" t="str">
        <f ca="true">+IF(OFFSET('Hygiene Data'!$G$12,0,10*ROW('Hygiene Data'!G75))="","",OFFSET('Hygiene Data'!$G$12,0,10*ROW('Hygiene Data'!G75)))</f>
        <v/>
      </c>
      <c r="DZ81" s="290" t="str">
        <f ca="true">+IF(OFFSET('Hygiene Data'!$G$13,0,10*ROW('Hygiene Data'!G75))="","",OFFSET('Hygiene Data'!$G$13,0,10*ROW('Hygiene Data'!G75)))</f>
        <v/>
      </c>
      <c r="EA81" s="290" t="str">
        <f ca="true">+IF(OFFSET('Hygiene Data'!$H$11,0,10*ROW('Hygiene Data'!H75))="","",OFFSET('Hygiene Data'!$H$11,0,10*ROW('Hygiene Data'!H75)))</f>
        <v/>
      </c>
      <c r="EB81" s="290" t="str">
        <f ca="true">+IF(OFFSET('Hygiene Data'!$H$12,0,10*ROW('Hygiene Data'!H75))="","",OFFSET('Hygiene Data'!$H$12,0,10*ROW('Hygiene Data'!H75)))</f>
        <v/>
      </c>
      <c r="EC81" s="290" t="str">
        <f ca="true">+IF(OFFSET('Hygiene Data'!$H$13,0,10*ROW('Hygiene Data'!H75))="","",OFFSET('Hygiene Data'!$H$13,0,10*ROW('Hygiene Data'!H75)))</f>
        <v/>
      </c>
      <c r="ED81" s="290" t="str">
        <f ca="true">+IF(OFFSET('Hygiene Data'!$I$11,0,10*ROW('Hygiene Data'!I75))="","",OFFSET('Hygiene Data'!$I$11,0,10*ROW('Hygiene Data'!I75)))</f>
        <v/>
      </c>
      <c r="EE81" s="290" t="str">
        <f ca="true">+IF(OFFSET('Hygiene Data'!$I$12,0,10*ROW('Hygiene Data'!I75))="","",OFFSET('Hygiene Data'!$I$12,0,10*ROW('Hygiene Data'!I75)))</f>
        <v/>
      </c>
      <c r="EF81" s="290"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46"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90"/>
      <c r="BS82" s="290" t="str">
        <f ca="true">+IF(OFFSET('Water Data'!$D$27,0,10*ROW('Water Data'!D76))="","",OFFSET('Water Data'!$D$27,0,10*ROW('Water Data'!D76)))</f>
        <v/>
      </c>
      <c r="BT82" s="290" t="str">
        <f ca="true">+IF(OFFSET('Water Data'!$D$28,0,10*ROW('Water Data'!D76))="","",OFFSET('Water Data'!$D$28,0,10*ROW('Water Data'!D76)))</f>
        <v/>
      </c>
      <c r="BU82" s="290" t="str">
        <f ca="true">+IF(OFFSET('Water Data'!$D$29,0,10*ROW('Water Data'!D76))="","",OFFSET('Water Data'!$D$29,0,10*ROW('Water Data'!D76)))</f>
        <v/>
      </c>
      <c r="BV82" s="290" t="str">
        <f ca="true">+IF(OFFSET('Water Data'!$E$27,0,10*ROW('Water Data'!E76))="","",OFFSET('Water Data'!$E$27,0,10*ROW('Water Data'!E76)))</f>
        <v/>
      </c>
      <c r="BW82" s="290" t="str">
        <f ca="true">+IF(OFFSET('Water Data'!$E$28,0,10*ROW('Water Data'!E76))="","",OFFSET('Water Data'!$E$28,0,10*ROW('Water Data'!E76)))</f>
        <v/>
      </c>
      <c r="BX82" s="290" t="str">
        <f ca="true">+IF(OFFSET('Water Data'!$E$29,0,10*ROW('Water Data'!E76))="","",OFFSET('Water Data'!$E$29,0,10*ROW('Water Data'!E76)))</f>
        <v/>
      </c>
      <c r="BY82" s="290" t="str">
        <f ca="true">+IF(OFFSET('Water Data'!$F$27,0,10*ROW('Water Data'!F76))="","",OFFSET('Water Data'!$F$27,0,10*ROW('Water Data'!F76)))</f>
        <v/>
      </c>
      <c r="BZ82" s="290" t="str">
        <f ca="true">+IF(OFFSET('Water Data'!$F$28,0,10*ROW('Water Data'!F76))="","",OFFSET('Water Data'!$F$28,0,10*ROW('Water Data'!F76)))</f>
        <v/>
      </c>
      <c r="CA82" s="290" t="str">
        <f ca="true">+IF(OFFSET('Water Data'!$F$29,0,10*ROW('Water Data'!F76))="","",OFFSET('Water Data'!$F$29,0,10*ROW('Water Data'!F76)))</f>
        <v/>
      </c>
      <c r="CB82" s="290" t="str">
        <f ca="true">+IF(OFFSET('Water Data'!$G$27,0,10*ROW('Water Data'!G76))="","",OFFSET('Water Data'!$G$27,0,10*ROW('Water Data'!G76)))</f>
        <v/>
      </c>
      <c r="CC82" s="290" t="str">
        <f ca="true">+IF(OFFSET('Water Data'!$G$28,0,10*ROW('Water Data'!G76))="","",OFFSET('Water Data'!$G$28,0,10*ROW('Water Data'!G76)))</f>
        <v/>
      </c>
      <c r="CD82" s="290" t="str">
        <f ca="true">+IF(OFFSET('Water Data'!$G$29,0,10*ROW('Water Data'!G76))="","",OFFSET('Water Data'!$G$29,0,10*ROW('Water Data'!G76)))</f>
        <v/>
      </c>
      <c r="CE82" s="290" t="str">
        <f ca="true">+IF(OFFSET('Water Data'!$H$27,0,10*ROW('Water Data'!H76))="","",OFFSET('Water Data'!$H$27,0,10*ROW('Water Data'!H76)))</f>
        <v/>
      </c>
      <c r="CF82" s="290" t="str">
        <f ca="true">+IF(OFFSET('Water Data'!$H$28,0,10*ROW('Water Data'!H76))="","",OFFSET('Water Data'!$H$28,0,10*ROW('Water Data'!H76)))</f>
        <v/>
      </c>
      <c r="CG82" s="290" t="str">
        <f ca="true">+IF(OFFSET('Water Data'!$H$29,0,10*ROW('Water Data'!H76))="","",OFFSET('Water Data'!$H$29,0,10*ROW('Water Data'!H76)))</f>
        <v/>
      </c>
      <c r="CH82" s="290" t="str">
        <f ca="true">+IF(OFFSET('Water Data'!$I$27,0,10*ROW('Water Data'!I76))="","",OFFSET('Water Data'!$I$27,0,10*ROW('Water Data'!I76)))</f>
        <v/>
      </c>
      <c r="CI82" s="290" t="str">
        <f ca="true">+IF(OFFSET('Water Data'!$I$28,0,10*ROW('Water Data'!I76))="","",OFFSET('Water Data'!$I$28,0,10*ROW('Water Data'!I76)))</f>
        <v/>
      </c>
      <c r="CJ82" s="290" t="str">
        <f ca="true">+IF(OFFSET('Water Data'!$I$29,0,10*ROW('Water Data'!I76))="","",OFFSET('Water Data'!$I$29,0,10*ROW('Water Data'!I76)))</f>
        <v/>
      </c>
      <c r="CK82" s="290" t="str">
        <f ca="true">+IF(OFFSET('Sanitation Data'!$D$28,0,10*ROW('Sanitation Data'!D76))="","",OFFSET('Sanitation Data'!$D$28,0,10*ROW('Sanitation Data'!D76)))</f>
        <v/>
      </c>
      <c r="CL82" s="290" t="str">
        <f ca="true">+IF(OFFSET('Sanitation Data'!$D$29,0,10*ROW('Sanitation Data'!D76))="","",OFFSET('Sanitation Data'!$D$29,0,10*ROW('Sanitation Data'!D76)))</f>
        <v/>
      </c>
      <c r="CM82" s="290" t="str">
        <f ca="true">+IF(OFFSET('Sanitation Data'!$D$30,0,10*ROW('Sanitation Data'!D76))="","",OFFSET('Sanitation Data'!$D$30,0,10*ROW('Sanitation Data'!D76)))</f>
        <v/>
      </c>
      <c r="CN82" s="290" t="str">
        <f ca="true">+IF(OFFSET('Sanitation Data'!$D$31,0,10*ROW('Sanitation Data'!D76))="","",OFFSET('Sanitation Data'!$D$31,0,10*ROW('Sanitation Data'!D76)))</f>
        <v/>
      </c>
      <c r="CO82" s="290" t="str">
        <f ca="true">+IF(OFFSET('Sanitation Data'!$D$32,0,10*ROW('Sanitation Data'!D76))="","",OFFSET('Sanitation Data'!$D$32,0,10*ROW('Sanitation Data'!D76)))</f>
        <v/>
      </c>
      <c r="CP82" s="290" t="str">
        <f ca="true">+IF(OFFSET('Sanitation Data'!$E$28,0,10*ROW('Sanitation Data'!E76))="","",OFFSET('Sanitation Data'!$E$28,0,10*ROW('Sanitation Data'!E76)))</f>
        <v/>
      </c>
      <c r="CQ82" s="290" t="str">
        <f ca="true">+IF(OFFSET('Sanitation Data'!$E$29,0,10*ROW('Sanitation Data'!E76))="","",OFFSET('Sanitation Data'!$E$29,0,10*ROW('Sanitation Data'!E76)))</f>
        <v/>
      </c>
      <c r="CR82" s="290" t="str">
        <f ca="true">+IF(OFFSET('Sanitation Data'!$E$30,0,10*ROW('Sanitation Data'!E76))="","",OFFSET('Sanitation Data'!$E$30,0,10*ROW('Sanitation Data'!E76)))</f>
        <v/>
      </c>
      <c r="CS82" s="290" t="str">
        <f ca="true">+IF(OFFSET('Sanitation Data'!$E$31,0,10*ROW('Sanitation Data'!E76))="","",OFFSET('Sanitation Data'!$E$31,0,10*ROW('Sanitation Data'!E76)))</f>
        <v/>
      </c>
      <c r="CT82" s="290" t="str">
        <f ca="true">+IF(OFFSET('Sanitation Data'!$E$32,0,10*ROW('Sanitation Data'!E76))="","",OFFSET('Sanitation Data'!$E$32,0,10*ROW('Sanitation Data'!E76)))</f>
        <v/>
      </c>
      <c r="CU82" s="290" t="str">
        <f ca="true">+IF(OFFSET('Sanitation Data'!$F$28,0,10*ROW('Sanitation Data'!F76))="","",OFFSET('Sanitation Data'!$F$28,0,10*ROW('Sanitation Data'!F76)))</f>
        <v/>
      </c>
      <c r="CV82" s="290" t="str">
        <f ca="true">+IF(OFFSET('Sanitation Data'!$F$29,0,10*ROW('Sanitation Data'!F76))="","",OFFSET('Sanitation Data'!$F$29,0,10*ROW('Sanitation Data'!F76)))</f>
        <v/>
      </c>
      <c r="CW82" s="290" t="str">
        <f ca="true">+IF(OFFSET('Sanitation Data'!$F$30,0,10*ROW('Sanitation Data'!F76))="","",OFFSET('Sanitation Data'!$F$30,0,10*ROW('Sanitation Data'!F76)))</f>
        <v/>
      </c>
      <c r="CX82" s="290" t="str">
        <f ca="true">+IF(OFFSET('Sanitation Data'!$F$31,0,10*ROW('Sanitation Data'!F76))="","",OFFSET('Sanitation Data'!$F$31,0,10*ROW('Sanitation Data'!F76)))</f>
        <v/>
      </c>
      <c r="CY82" s="290" t="str">
        <f ca="true">+IF(OFFSET('Sanitation Data'!$F$32,0,10*ROW('Sanitation Data'!F76))="","",OFFSET('Sanitation Data'!$F$32,0,10*ROW('Sanitation Data'!F76)))</f>
        <v/>
      </c>
      <c r="CZ82" s="290" t="str">
        <f ca="true">+IF(OFFSET('Sanitation Data'!$G$28,0,10*ROW('Sanitation Data'!G76))="","",OFFSET('Sanitation Data'!$G$28,0,10*ROW('Sanitation Data'!G76)))</f>
        <v/>
      </c>
      <c r="DA82" s="290" t="str">
        <f ca="true">+IF(OFFSET('Sanitation Data'!$G$29,0,10*ROW('Sanitation Data'!G76))="","",OFFSET('Sanitation Data'!$G$29,0,10*ROW('Sanitation Data'!G76)))</f>
        <v/>
      </c>
      <c r="DB82" s="290" t="str">
        <f ca="true">+IF(OFFSET('Sanitation Data'!$G$30,0,10*ROW('Sanitation Data'!G76))="","",OFFSET('Sanitation Data'!$G$30,0,10*ROW('Sanitation Data'!G76)))</f>
        <v/>
      </c>
      <c r="DC82" s="290" t="str">
        <f ca="true">+IF(OFFSET('Sanitation Data'!$G$31,0,10*ROW('Sanitation Data'!G76))="","",OFFSET('Sanitation Data'!$G$31,0,10*ROW('Sanitation Data'!G76)))</f>
        <v/>
      </c>
      <c r="DD82" s="290" t="str">
        <f ca="true">+IF(OFFSET('Sanitation Data'!$G$32,0,10*ROW('Sanitation Data'!G76))="","",OFFSET('Sanitation Data'!$G$32,0,10*ROW('Sanitation Data'!G76)))</f>
        <v/>
      </c>
      <c r="DE82" s="290" t="str">
        <f ca="true">+IF(OFFSET('Sanitation Data'!$H$28,0,10*ROW('Sanitation Data'!H76))="","",OFFSET('Sanitation Data'!$H$28,0,10*ROW('Sanitation Data'!H76)))</f>
        <v/>
      </c>
      <c r="DF82" s="290" t="str">
        <f ca="true">+IF(OFFSET('Sanitation Data'!$H$29,0,10*ROW('Sanitation Data'!H76))="","",OFFSET('Sanitation Data'!$H$29,0,10*ROW('Sanitation Data'!H76)))</f>
        <v/>
      </c>
      <c r="DG82" s="290" t="str">
        <f ca="true">+IF(OFFSET('Sanitation Data'!$H$30,0,10*ROW('Sanitation Data'!H76))="","",OFFSET('Sanitation Data'!$H$30,0,10*ROW('Sanitation Data'!H76)))</f>
        <v/>
      </c>
      <c r="DH82" s="290" t="str">
        <f ca="true">+IF(OFFSET('Sanitation Data'!$H$31,0,10*ROW('Sanitation Data'!H76))="","",OFFSET('Sanitation Data'!$H$31,0,10*ROW('Sanitation Data'!H76)))</f>
        <v/>
      </c>
      <c r="DI82" s="290" t="str">
        <f ca="true">+IF(OFFSET('Sanitation Data'!$H$32,0,10*ROW('Sanitation Data'!H76))="","",OFFSET('Sanitation Data'!$H$32,0,10*ROW('Sanitation Data'!H76)))</f>
        <v/>
      </c>
      <c r="DJ82" s="290" t="str">
        <f ca="true">+IF(OFFSET('Sanitation Data'!$I$28,0,10*ROW('Sanitation Data'!I76))="","",OFFSET('Sanitation Data'!$I$28,0,10*ROW('Sanitation Data'!I76)))</f>
        <v/>
      </c>
      <c r="DK82" s="290" t="str">
        <f ca="true">+IF(OFFSET('Sanitation Data'!$I$29,0,10*ROW('Sanitation Data'!I76))="","",OFFSET('Sanitation Data'!$I$29,0,10*ROW('Sanitation Data'!I76)))</f>
        <v/>
      </c>
      <c r="DL82" s="290" t="str">
        <f ca="true">+IF(OFFSET('Sanitation Data'!$I$30,0,10*ROW('Sanitation Data'!I76))="","",OFFSET('Sanitation Data'!$I$30,0,10*ROW('Sanitation Data'!I76)))</f>
        <v/>
      </c>
      <c r="DM82" s="290" t="str">
        <f ca="true">+IF(OFFSET('Sanitation Data'!$I$31,0,10*ROW('Sanitation Data'!I76))="","",OFFSET('Sanitation Data'!$I$31,0,10*ROW('Sanitation Data'!I76)))</f>
        <v/>
      </c>
      <c r="DN82" s="290" t="str">
        <f ca="true">+IF(OFFSET('Sanitation Data'!$I$32,0,10*ROW('Sanitation Data'!I76))="","",OFFSET('Sanitation Data'!$I$32,0,10*ROW('Sanitation Data'!I76)))</f>
        <v/>
      </c>
      <c r="DO82" s="290" t="str">
        <f ca="true">+IF(OFFSET('Hygiene Data'!$D$11,0,10*ROW('Hygiene Data'!D76))="","",OFFSET('Hygiene Data'!$D$11,0,10*ROW('Hygiene Data'!D76)))</f>
        <v/>
      </c>
      <c r="DP82" s="290" t="str">
        <f ca="true">+IF(OFFSET('Hygiene Data'!$D$12,0,10*ROW('Hygiene Data'!D76))="","",OFFSET('Hygiene Data'!$D$12,0,10*ROW('Hygiene Data'!D76)))</f>
        <v/>
      </c>
      <c r="DQ82" s="290" t="str">
        <f ca="true">+IF(OFFSET('Hygiene Data'!$D$13,0,10*ROW('Hygiene Data'!D76))="","",OFFSET('Hygiene Data'!$D$13,0,10*ROW('Hygiene Data'!D76)))</f>
        <v/>
      </c>
      <c r="DR82" s="290" t="str">
        <f ca="true">+IF(OFFSET('Hygiene Data'!$E$11,0,10*ROW('Hygiene Data'!E76))="","",OFFSET('Hygiene Data'!$E$11,0,10*ROW('Hygiene Data'!E76)))</f>
        <v/>
      </c>
      <c r="DS82" s="290" t="str">
        <f ca="true">+IF(OFFSET('Hygiene Data'!$E$12,0,10*ROW('Hygiene Data'!E76))="","",OFFSET('Hygiene Data'!$E$12,0,10*ROW('Hygiene Data'!E76)))</f>
        <v/>
      </c>
      <c r="DT82" s="290" t="str">
        <f ca="true">+IF(OFFSET('Hygiene Data'!$E$13,0,10*ROW('Hygiene Data'!E76))="","",OFFSET('Hygiene Data'!$E$13,0,10*ROW('Hygiene Data'!E76)))</f>
        <v/>
      </c>
      <c r="DU82" s="290" t="str">
        <f ca="true">+IF(OFFSET('Hygiene Data'!$F$11,0,10*ROW('Hygiene Data'!F76))="","",OFFSET('Hygiene Data'!$F$11,0,10*ROW('Hygiene Data'!F76)))</f>
        <v/>
      </c>
      <c r="DV82" s="290" t="str">
        <f ca="true">+IF(OFFSET('Hygiene Data'!$F$12,0,10*ROW('Hygiene Data'!F76))="","",OFFSET('Hygiene Data'!$F$12,0,10*ROW('Hygiene Data'!F76)))</f>
        <v/>
      </c>
      <c r="DW82" s="290" t="str">
        <f ca="true">+IF(OFFSET('Hygiene Data'!$F$13,0,10*ROW('Hygiene Data'!F76))="","",OFFSET('Hygiene Data'!$F$13,0,10*ROW('Hygiene Data'!F76)))</f>
        <v/>
      </c>
      <c r="DX82" s="290" t="str">
        <f ca="true">+IF(OFFSET('Hygiene Data'!$G$11,0,10*ROW('Hygiene Data'!G76))="","",OFFSET('Hygiene Data'!$G$11,0,10*ROW('Hygiene Data'!G76)))</f>
        <v/>
      </c>
      <c r="DY82" s="290" t="str">
        <f ca="true">+IF(OFFSET('Hygiene Data'!$G$12,0,10*ROW('Hygiene Data'!G76))="","",OFFSET('Hygiene Data'!$G$12,0,10*ROW('Hygiene Data'!G76)))</f>
        <v/>
      </c>
      <c r="DZ82" s="290" t="str">
        <f ca="true">+IF(OFFSET('Hygiene Data'!$G$13,0,10*ROW('Hygiene Data'!G76))="","",OFFSET('Hygiene Data'!$G$13,0,10*ROW('Hygiene Data'!G76)))</f>
        <v/>
      </c>
      <c r="EA82" s="290" t="str">
        <f ca="true">+IF(OFFSET('Hygiene Data'!$H$11,0,10*ROW('Hygiene Data'!H76))="","",OFFSET('Hygiene Data'!$H$11,0,10*ROW('Hygiene Data'!H76)))</f>
        <v/>
      </c>
      <c r="EB82" s="290" t="str">
        <f ca="true">+IF(OFFSET('Hygiene Data'!$H$12,0,10*ROW('Hygiene Data'!H76))="","",OFFSET('Hygiene Data'!$H$12,0,10*ROW('Hygiene Data'!H76)))</f>
        <v/>
      </c>
      <c r="EC82" s="290" t="str">
        <f ca="true">+IF(OFFSET('Hygiene Data'!$H$13,0,10*ROW('Hygiene Data'!H76))="","",OFFSET('Hygiene Data'!$H$13,0,10*ROW('Hygiene Data'!H76)))</f>
        <v/>
      </c>
      <c r="ED82" s="290" t="str">
        <f ca="true">+IF(OFFSET('Hygiene Data'!$I$11,0,10*ROW('Hygiene Data'!I76))="","",OFFSET('Hygiene Data'!$I$11,0,10*ROW('Hygiene Data'!I76)))</f>
        <v/>
      </c>
      <c r="EE82" s="290" t="str">
        <f ca="true">+IF(OFFSET('Hygiene Data'!$I$12,0,10*ROW('Hygiene Data'!I76))="","",OFFSET('Hygiene Data'!$I$12,0,10*ROW('Hygiene Data'!I76)))</f>
        <v/>
      </c>
      <c r="EF82" s="290"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46"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90"/>
      <c r="BS83" s="290" t="str">
        <f ca="true">+IF(OFFSET('Water Data'!$D$27,0,10*ROW('Water Data'!D77))="","",OFFSET('Water Data'!$D$27,0,10*ROW('Water Data'!D77)))</f>
        <v/>
      </c>
      <c r="BT83" s="290" t="str">
        <f ca="true">+IF(OFFSET('Water Data'!$D$28,0,10*ROW('Water Data'!D77))="","",OFFSET('Water Data'!$D$28,0,10*ROW('Water Data'!D77)))</f>
        <v/>
      </c>
      <c r="BU83" s="290" t="str">
        <f ca="true">+IF(OFFSET('Water Data'!$D$29,0,10*ROW('Water Data'!D77))="","",OFFSET('Water Data'!$D$29,0,10*ROW('Water Data'!D77)))</f>
        <v/>
      </c>
      <c r="BV83" s="290" t="str">
        <f ca="true">+IF(OFFSET('Water Data'!$E$27,0,10*ROW('Water Data'!E77))="","",OFFSET('Water Data'!$E$27,0,10*ROW('Water Data'!E77)))</f>
        <v/>
      </c>
      <c r="BW83" s="290" t="str">
        <f ca="true">+IF(OFFSET('Water Data'!$E$28,0,10*ROW('Water Data'!E77))="","",OFFSET('Water Data'!$E$28,0,10*ROW('Water Data'!E77)))</f>
        <v/>
      </c>
      <c r="BX83" s="290" t="str">
        <f ca="true">+IF(OFFSET('Water Data'!$E$29,0,10*ROW('Water Data'!E77))="","",OFFSET('Water Data'!$E$29,0,10*ROW('Water Data'!E77)))</f>
        <v/>
      </c>
      <c r="BY83" s="290" t="str">
        <f ca="true">+IF(OFFSET('Water Data'!$F$27,0,10*ROW('Water Data'!F77))="","",OFFSET('Water Data'!$F$27,0,10*ROW('Water Data'!F77)))</f>
        <v/>
      </c>
      <c r="BZ83" s="290" t="str">
        <f ca="true">+IF(OFFSET('Water Data'!$F$28,0,10*ROW('Water Data'!F77))="","",OFFSET('Water Data'!$F$28,0,10*ROW('Water Data'!F77)))</f>
        <v/>
      </c>
      <c r="CA83" s="290" t="str">
        <f ca="true">+IF(OFFSET('Water Data'!$F$29,0,10*ROW('Water Data'!F77))="","",OFFSET('Water Data'!$F$29,0,10*ROW('Water Data'!F77)))</f>
        <v/>
      </c>
      <c r="CB83" s="290" t="str">
        <f ca="true">+IF(OFFSET('Water Data'!$G$27,0,10*ROW('Water Data'!G77))="","",OFFSET('Water Data'!$G$27,0,10*ROW('Water Data'!G77)))</f>
        <v/>
      </c>
      <c r="CC83" s="290" t="str">
        <f ca="true">+IF(OFFSET('Water Data'!$G$28,0,10*ROW('Water Data'!G77))="","",OFFSET('Water Data'!$G$28,0,10*ROW('Water Data'!G77)))</f>
        <v/>
      </c>
      <c r="CD83" s="290" t="str">
        <f ca="true">+IF(OFFSET('Water Data'!$G$29,0,10*ROW('Water Data'!G77))="","",OFFSET('Water Data'!$G$29,0,10*ROW('Water Data'!G77)))</f>
        <v/>
      </c>
      <c r="CE83" s="290" t="str">
        <f ca="true">+IF(OFFSET('Water Data'!$H$27,0,10*ROW('Water Data'!H77))="","",OFFSET('Water Data'!$H$27,0,10*ROW('Water Data'!H77)))</f>
        <v/>
      </c>
      <c r="CF83" s="290" t="str">
        <f ca="true">+IF(OFFSET('Water Data'!$H$28,0,10*ROW('Water Data'!H77))="","",OFFSET('Water Data'!$H$28,0,10*ROW('Water Data'!H77)))</f>
        <v/>
      </c>
      <c r="CG83" s="290" t="str">
        <f ca="true">+IF(OFFSET('Water Data'!$H$29,0,10*ROW('Water Data'!H77))="","",OFFSET('Water Data'!$H$29,0,10*ROW('Water Data'!H77)))</f>
        <v/>
      </c>
      <c r="CH83" s="290" t="str">
        <f ca="true">+IF(OFFSET('Water Data'!$I$27,0,10*ROW('Water Data'!I77))="","",OFFSET('Water Data'!$I$27,0,10*ROW('Water Data'!I77)))</f>
        <v/>
      </c>
      <c r="CI83" s="290" t="str">
        <f ca="true">+IF(OFFSET('Water Data'!$I$28,0,10*ROW('Water Data'!I77))="","",OFFSET('Water Data'!$I$28,0,10*ROW('Water Data'!I77)))</f>
        <v/>
      </c>
      <c r="CJ83" s="290" t="str">
        <f ca="true">+IF(OFFSET('Water Data'!$I$29,0,10*ROW('Water Data'!I77))="","",OFFSET('Water Data'!$I$29,0,10*ROW('Water Data'!I77)))</f>
        <v/>
      </c>
      <c r="CK83" s="290" t="str">
        <f ca="true">+IF(OFFSET('Sanitation Data'!$D$28,0,10*ROW('Sanitation Data'!D77))="","",OFFSET('Sanitation Data'!$D$28,0,10*ROW('Sanitation Data'!D77)))</f>
        <v/>
      </c>
      <c r="CL83" s="290" t="str">
        <f ca="true">+IF(OFFSET('Sanitation Data'!$D$29,0,10*ROW('Sanitation Data'!D77))="","",OFFSET('Sanitation Data'!$D$29,0,10*ROW('Sanitation Data'!D77)))</f>
        <v/>
      </c>
      <c r="CM83" s="290" t="str">
        <f ca="true">+IF(OFFSET('Sanitation Data'!$D$30,0,10*ROW('Sanitation Data'!D77))="","",OFFSET('Sanitation Data'!$D$30,0,10*ROW('Sanitation Data'!D77)))</f>
        <v/>
      </c>
      <c r="CN83" s="290" t="str">
        <f ca="true">+IF(OFFSET('Sanitation Data'!$D$31,0,10*ROW('Sanitation Data'!D77))="","",OFFSET('Sanitation Data'!$D$31,0,10*ROW('Sanitation Data'!D77)))</f>
        <v/>
      </c>
      <c r="CO83" s="290" t="str">
        <f ca="true">+IF(OFFSET('Sanitation Data'!$D$32,0,10*ROW('Sanitation Data'!D77))="","",OFFSET('Sanitation Data'!$D$32,0,10*ROW('Sanitation Data'!D77)))</f>
        <v/>
      </c>
      <c r="CP83" s="290" t="str">
        <f ca="true">+IF(OFFSET('Sanitation Data'!$E$28,0,10*ROW('Sanitation Data'!E77))="","",OFFSET('Sanitation Data'!$E$28,0,10*ROW('Sanitation Data'!E77)))</f>
        <v/>
      </c>
      <c r="CQ83" s="290" t="str">
        <f ca="true">+IF(OFFSET('Sanitation Data'!$E$29,0,10*ROW('Sanitation Data'!E77))="","",OFFSET('Sanitation Data'!$E$29,0,10*ROW('Sanitation Data'!E77)))</f>
        <v/>
      </c>
      <c r="CR83" s="290" t="str">
        <f ca="true">+IF(OFFSET('Sanitation Data'!$E$30,0,10*ROW('Sanitation Data'!E77))="","",OFFSET('Sanitation Data'!$E$30,0,10*ROW('Sanitation Data'!E77)))</f>
        <v/>
      </c>
      <c r="CS83" s="290" t="str">
        <f ca="true">+IF(OFFSET('Sanitation Data'!$E$31,0,10*ROW('Sanitation Data'!E77))="","",OFFSET('Sanitation Data'!$E$31,0,10*ROW('Sanitation Data'!E77)))</f>
        <v/>
      </c>
      <c r="CT83" s="290" t="str">
        <f ca="true">+IF(OFFSET('Sanitation Data'!$E$32,0,10*ROW('Sanitation Data'!E77))="","",OFFSET('Sanitation Data'!$E$32,0,10*ROW('Sanitation Data'!E77)))</f>
        <v/>
      </c>
      <c r="CU83" s="290" t="str">
        <f ca="true">+IF(OFFSET('Sanitation Data'!$F$28,0,10*ROW('Sanitation Data'!F77))="","",OFFSET('Sanitation Data'!$F$28,0,10*ROW('Sanitation Data'!F77)))</f>
        <v/>
      </c>
      <c r="CV83" s="290" t="str">
        <f ca="true">+IF(OFFSET('Sanitation Data'!$F$29,0,10*ROW('Sanitation Data'!F77))="","",OFFSET('Sanitation Data'!$F$29,0,10*ROW('Sanitation Data'!F77)))</f>
        <v/>
      </c>
      <c r="CW83" s="290" t="str">
        <f ca="true">+IF(OFFSET('Sanitation Data'!$F$30,0,10*ROW('Sanitation Data'!F77))="","",OFFSET('Sanitation Data'!$F$30,0,10*ROW('Sanitation Data'!F77)))</f>
        <v/>
      </c>
      <c r="CX83" s="290" t="str">
        <f ca="true">+IF(OFFSET('Sanitation Data'!$F$31,0,10*ROW('Sanitation Data'!F77))="","",OFFSET('Sanitation Data'!$F$31,0,10*ROW('Sanitation Data'!F77)))</f>
        <v/>
      </c>
      <c r="CY83" s="290" t="str">
        <f ca="true">+IF(OFFSET('Sanitation Data'!$F$32,0,10*ROW('Sanitation Data'!F77))="","",OFFSET('Sanitation Data'!$F$32,0,10*ROW('Sanitation Data'!F77)))</f>
        <v/>
      </c>
      <c r="CZ83" s="290" t="str">
        <f ca="true">+IF(OFFSET('Sanitation Data'!$G$28,0,10*ROW('Sanitation Data'!G77))="","",OFFSET('Sanitation Data'!$G$28,0,10*ROW('Sanitation Data'!G77)))</f>
        <v/>
      </c>
      <c r="DA83" s="290" t="str">
        <f ca="true">+IF(OFFSET('Sanitation Data'!$G$29,0,10*ROW('Sanitation Data'!G77))="","",OFFSET('Sanitation Data'!$G$29,0,10*ROW('Sanitation Data'!G77)))</f>
        <v/>
      </c>
      <c r="DB83" s="290" t="str">
        <f ca="true">+IF(OFFSET('Sanitation Data'!$G$30,0,10*ROW('Sanitation Data'!G77))="","",OFFSET('Sanitation Data'!$G$30,0,10*ROW('Sanitation Data'!G77)))</f>
        <v/>
      </c>
      <c r="DC83" s="290" t="str">
        <f ca="true">+IF(OFFSET('Sanitation Data'!$G$31,0,10*ROW('Sanitation Data'!G77))="","",OFFSET('Sanitation Data'!$G$31,0,10*ROW('Sanitation Data'!G77)))</f>
        <v/>
      </c>
      <c r="DD83" s="290" t="str">
        <f ca="true">+IF(OFFSET('Sanitation Data'!$G$32,0,10*ROW('Sanitation Data'!G77))="","",OFFSET('Sanitation Data'!$G$32,0,10*ROW('Sanitation Data'!G77)))</f>
        <v/>
      </c>
      <c r="DE83" s="290" t="str">
        <f ca="true">+IF(OFFSET('Sanitation Data'!$H$28,0,10*ROW('Sanitation Data'!H77))="","",OFFSET('Sanitation Data'!$H$28,0,10*ROW('Sanitation Data'!H77)))</f>
        <v/>
      </c>
      <c r="DF83" s="290" t="str">
        <f ca="true">+IF(OFFSET('Sanitation Data'!$H$29,0,10*ROW('Sanitation Data'!H77))="","",OFFSET('Sanitation Data'!$H$29,0,10*ROW('Sanitation Data'!H77)))</f>
        <v/>
      </c>
      <c r="DG83" s="290" t="str">
        <f ca="true">+IF(OFFSET('Sanitation Data'!$H$30,0,10*ROW('Sanitation Data'!H77))="","",OFFSET('Sanitation Data'!$H$30,0,10*ROW('Sanitation Data'!H77)))</f>
        <v/>
      </c>
      <c r="DH83" s="290" t="str">
        <f ca="true">+IF(OFFSET('Sanitation Data'!$H$31,0,10*ROW('Sanitation Data'!H77))="","",OFFSET('Sanitation Data'!$H$31,0,10*ROW('Sanitation Data'!H77)))</f>
        <v/>
      </c>
      <c r="DI83" s="290" t="str">
        <f ca="true">+IF(OFFSET('Sanitation Data'!$H$32,0,10*ROW('Sanitation Data'!H77))="","",OFFSET('Sanitation Data'!$H$32,0,10*ROW('Sanitation Data'!H77)))</f>
        <v/>
      </c>
      <c r="DJ83" s="290" t="str">
        <f ca="true">+IF(OFFSET('Sanitation Data'!$I$28,0,10*ROW('Sanitation Data'!I77))="","",OFFSET('Sanitation Data'!$I$28,0,10*ROW('Sanitation Data'!I77)))</f>
        <v/>
      </c>
      <c r="DK83" s="290" t="str">
        <f ca="true">+IF(OFFSET('Sanitation Data'!$I$29,0,10*ROW('Sanitation Data'!I77))="","",OFFSET('Sanitation Data'!$I$29,0,10*ROW('Sanitation Data'!I77)))</f>
        <v/>
      </c>
      <c r="DL83" s="290" t="str">
        <f ca="true">+IF(OFFSET('Sanitation Data'!$I$30,0,10*ROW('Sanitation Data'!I77))="","",OFFSET('Sanitation Data'!$I$30,0,10*ROW('Sanitation Data'!I77)))</f>
        <v/>
      </c>
      <c r="DM83" s="290" t="str">
        <f ca="true">+IF(OFFSET('Sanitation Data'!$I$31,0,10*ROW('Sanitation Data'!I77))="","",OFFSET('Sanitation Data'!$I$31,0,10*ROW('Sanitation Data'!I77)))</f>
        <v/>
      </c>
      <c r="DN83" s="290" t="str">
        <f ca="true">+IF(OFFSET('Sanitation Data'!$I$32,0,10*ROW('Sanitation Data'!I77))="","",OFFSET('Sanitation Data'!$I$32,0,10*ROW('Sanitation Data'!I77)))</f>
        <v/>
      </c>
      <c r="DO83" s="290" t="str">
        <f ca="true">+IF(OFFSET('Hygiene Data'!$D$11,0,10*ROW('Hygiene Data'!D77))="","",OFFSET('Hygiene Data'!$D$11,0,10*ROW('Hygiene Data'!D77)))</f>
        <v/>
      </c>
      <c r="DP83" s="290" t="str">
        <f ca="true">+IF(OFFSET('Hygiene Data'!$D$12,0,10*ROW('Hygiene Data'!D77))="","",OFFSET('Hygiene Data'!$D$12,0,10*ROW('Hygiene Data'!D77)))</f>
        <v/>
      </c>
      <c r="DQ83" s="290" t="str">
        <f ca="true">+IF(OFFSET('Hygiene Data'!$D$13,0,10*ROW('Hygiene Data'!D77))="","",OFFSET('Hygiene Data'!$D$13,0,10*ROW('Hygiene Data'!D77)))</f>
        <v/>
      </c>
      <c r="DR83" s="290" t="str">
        <f ca="true">+IF(OFFSET('Hygiene Data'!$E$11,0,10*ROW('Hygiene Data'!E77))="","",OFFSET('Hygiene Data'!$E$11,0,10*ROW('Hygiene Data'!E77)))</f>
        <v/>
      </c>
      <c r="DS83" s="290" t="str">
        <f ca="true">+IF(OFFSET('Hygiene Data'!$E$12,0,10*ROW('Hygiene Data'!E77))="","",OFFSET('Hygiene Data'!$E$12,0,10*ROW('Hygiene Data'!E77)))</f>
        <v/>
      </c>
      <c r="DT83" s="290" t="str">
        <f ca="true">+IF(OFFSET('Hygiene Data'!$E$13,0,10*ROW('Hygiene Data'!E77))="","",OFFSET('Hygiene Data'!$E$13,0,10*ROW('Hygiene Data'!E77)))</f>
        <v/>
      </c>
      <c r="DU83" s="290" t="str">
        <f ca="true">+IF(OFFSET('Hygiene Data'!$F$11,0,10*ROW('Hygiene Data'!F77))="","",OFFSET('Hygiene Data'!$F$11,0,10*ROW('Hygiene Data'!F77)))</f>
        <v/>
      </c>
      <c r="DV83" s="290" t="str">
        <f ca="true">+IF(OFFSET('Hygiene Data'!$F$12,0,10*ROW('Hygiene Data'!F77))="","",OFFSET('Hygiene Data'!$F$12,0,10*ROW('Hygiene Data'!F77)))</f>
        <v/>
      </c>
      <c r="DW83" s="290" t="str">
        <f ca="true">+IF(OFFSET('Hygiene Data'!$F$13,0,10*ROW('Hygiene Data'!F77))="","",OFFSET('Hygiene Data'!$F$13,0,10*ROW('Hygiene Data'!F77)))</f>
        <v/>
      </c>
      <c r="DX83" s="290" t="str">
        <f ca="true">+IF(OFFSET('Hygiene Data'!$G$11,0,10*ROW('Hygiene Data'!G77))="","",OFFSET('Hygiene Data'!$G$11,0,10*ROW('Hygiene Data'!G77)))</f>
        <v/>
      </c>
      <c r="DY83" s="290" t="str">
        <f ca="true">+IF(OFFSET('Hygiene Data'!$G$12,0,10*ROW('Hygiene Data'!G77))="","",OFFSET('Hygiene Data'!$G$12,0,10*ROW('Hygiene Data'!G77)))</f>
        <v/>
      </c>
      <c r="DZ83" s="290" t="str">
        <f ca="true">+IF(OFFSET('Hygiene Data'!$G$13,0,10*ROW('Hygiene Data'!G77))="","",OFFSET('Hygiene Data'!$G$13,0,10*ROW('Hygiene Data'!G77)))</f>
        <v/>
      </c>
      <c r="EA83" s="290" t="str">
        <f ca="true">+IF(OFFSET('Hygiene Data'!$H$11,0,10*ROW('Hygiene Data'!H77))="","",OFFSET('Hygiene Data'!$H$11,0,10*ROW('Hygiene Data'!H77)))</f>
        <v/>
      </c>
      <c r="EB83" s="290" t="str">
        <f ca="true">+IF(OFFSET('Hygiene Data'!$H$12,0,10*ROW('Hygiene Data'!H77))="","",OFFSET('Hygiene Data'!$H$12,0,10*ROW('Hygiene Data'!H77)))</f>
        <v/>
      </c>
      <c r="EC83" s="290" t="str">
        <f ca="true">+IF(OFFSET('Hygiene Data'!$H$13,0,10*ROW('Hygiene Data'!H77))="","",OFFSET('Hygiene Data'!$H$13,0,10*ROW('Hygiene Data'!H77)))</f>
        <v/>
      </c>
      <c r="ED83" s="290" t="str">
        <f ca="true">+IF(OFFSET('Hygiene Data'!$I$11,0,10*ROW('Hygiene Data'!I77))="","",OFFSET('Hygiene Data'!$I$11,0,10*ROW('Hygiene Data'!I77)))</f>
        <v/>
      </c>
      <c r="EE83" s="290" t="str">
        <f ca="true">+IF(OFFSET('Hygiene Data'!$I$12,0,10*ROW('Hygiene Data'!I77))="","",OFFSET('Hygiene Data'!$I$12,0,10*ROW('Hygiene Data'!I77)))</f>
        <v/>
      </c>
      <c r="EF83" s="290"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46"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90"/>
      <c r="BS84" s="290" t="str">
        <f ca="true">+IF(OFFSET('Water Data'!$D$27,0,10*ROW('Water Data'!D78))="","",OFFSET('Water Data'!$D$27,0,10*ROW('Water Data'!D78)))</f>
        <v/>
      </c>
      <c r="BT84" s="290" t="str">
        <f ca="true">+IF(OFFSET('Water Data'!$D$28,0,10*ROW('Water Data'!D78))="","",OFFSET('Water Data'!$D$28,0,10*ROW('Water Data'!D78)))</f>
        <v/>
      </c>
      <c r="BU84" s="290" t="str">
        <f ca="true">+IF(OFFSET('Water Data'!$D$29,0,10*ROW('Water Data'!D78))="","",OFFSET('Water Data'!$D$29,0,10*ROW('Water Data'!D78)))</f>
        <v/>
      </c>
      <c r="BV84" s="290" t="str">
        <f ca="true">+IF(OFFSET('Water Data'!$E$27,0,10*ROW('Water Data'!E78))="","",OFFSET('Water Data'!$E$27,0,10*ROW('Water Data'!E78)))</f>
        <v/>
      </c>
      <c r="BW84" s="290" t="str">
        <f ca="true">+IF(OFFSET('Water Data'!$E$28,0,10*ROW('Water Data'!E78))="","",OFFSET('Water Data'!$E$28,0,10*ROW('Water Data'!E78)))</f>
        <v/>
      </c>
      <c r="BX84" s="290" t="str">
        <f ca="true">+IF(OFFSET('Water Data'!$E$29,0,10*ROW('Water Data'!E78))="","",OFFSET('Water Data'!$E$29,0,10*ROW('Water Data'!E78)))</f>
        <v/>
      </c>
      <c r="BY84" s="290" t="str">
        <f ca="true">+IF(OFFSET('Water Data'!$F$27,0,10*ROW('Water Data'!F78))="","",OFFSET('Water Data'!$F$27,0,10*ROW('Water Data'!F78)))</f>
        <v/>
      </c>
      <c r="BZ84" s="290" t="str">
        <f ca="true">+IF(OFFSET('Water Data'!$F$28,0,10*ROW('Water Data'!F78))="","",OFFSET('Water Data'!$F$28,0,10*ROW('Water Data'!F78)))</f>
        <v/>
      </c>
      <c r="CA84" s="290" t="str">
        <f ca="true">+IF(OFFSET('Water Data'!$F$29,0,10*ROW('Water Data'!F78))="","",OFFSET('Water Data'!$F$29,0,10*ROW('Water Data'!F78)))</f>
        <v/>
      </c>
      <c r="CB84" s="290" t="str">
        <f ca="true">+IF(OFFSET('Water Data'!$G$27,0,10*ROW('Water Data'!G78))="","",OFFSET('Water Data'!$G$27,0,10*ROW('Water Data'!G78)))</f>
        <v/>
      </c>
      <c r="CC84" s="290" t="str">
        <f ca="true">+IF(OFFSET('Water Data'!$G$28,0,10*ROW('Water Data'!G78))="","",OFFSET('Water Data'!$G$28,0,10*ROW('Water Data'!G78)))</f>
        <v/>
      </c>
      <c r="CD84" s="290" t="str">
        <f ca="true">+IF(OFFSET('Water Data'!$G$29,0,10*ROW('Water Data'!G78))="","",OFFSET('Water Data'!$G$29,0,10*ROW('Water Data'!G78)))</f>
        <v/>
      </c>
      <c r="CE84" s="290" t="str">
        <f ca="true">+IF(OFFSET('Water Data'!$H$27,0,10*ROW('Water Data'!H78))="","",OFFSET('Water Data'!$H$27,0,10*ROW('Water Data'!H78)))</f>
        <v/>
      </c>
      <c r="CF84" s="290" t="str">
        <f ca="true">+IF(OFFSET('Water Data'!$H$28,0,10*ROW('Water Data'!H78))="","",OFFSET('Water Data'!$H$28,0,10*ROW('Water Data'!H78)))</f>
        <v/>
      </c>
      <c r="CG84" s="290" t="str">
        <f ca="true">+IF(OFFSET('Water Data'!$H$29,0,10*ROW('Water Data'!H78))="","",OFFSET('Water Data'!$H$29,0,10*ROW('Water Data'!H78)))</f>
        <v/>
      </c>
      <c r="CH84" s="290" t="str">
        <f ca="true">+IF(OFFSET('Water Data'!$I$27,0,10*ROW('Water Data'!I78))="","",OFFSET('Water Data'!$I$27,0,10*ROW('Water Data'!I78)))</f>
        <v/>
      </c>
      <c r="CI84" s="290" t="str">
        <f ca="true">+IF(OFFSET('Water Data'!$I$28,0,10*ROW('Water Data'!I78))="","",OFFSET('Water Data'!$I$28,0,10*ROW('Water Data'!I78)))</f>
        <v/>
      </c>
      <c r="CJ84" s="290" t="str">
        <f ca="true">+IF(OFFSET('Water Data'!$I$29,0,10*ROW('Water Data'!I78))="","",OFFSET('Water Data'!$I$29,0,10*ROW('Water Data'!I78)))</f>
        <v/>
      </c>
      <c r="CK84" s="290" t="str">
        <f ca="true">+IF(OFFSET('Sanitation Data'!$D$28,0,10*ROW('Sanitation Data'!D78))="","",OFFSET('Sanitation Data'!$D$28,0,10*ROW('Sanitation Data'!D78)))</f>
        <v/>
      </c>
      <c r="CL84" s="290" t="str">
        <f ca="true">+IF(OFFSET('Sanitation Data'!$D$29,0,10*ROW('Sanitation Data'!D78))="","",OFFSET('Sanitation Data'!$D$29,0,10*ROW('Sanitation Data'!D78)))</f>
        <v/>
      </c>
      <c r="CM84" s="290" t="str">
        <f ca="true">+IF(OFFSET('Sanitation Data'!$D$30,0,10*ROW('Sanitation Data'!D78))="","",OFFSET('Sanitation Data'!$D$30,0,10*ROW('Sanitation Data'!D78)))</f>
        <v/>
      </c>
      <c r="CN84" s="290" t="str">
        <f ca="true">+IF(OFFSET('Sanitation Data'!$D$31,0,10*ROW('Sanitation Data'!D78))="","",OFFSET('Sanitation Data'!$D$31,0,10*ROW('Sanitation Data'!D78)))</f>
        <v/>
      </c>
      <c r="CO84" s="290" t="str">
        <f ca="true">+IF(OFFSET('Sanitation Data'!$D$32,0,10*ROW('Sanitation Data'!D78))="","",OFFSET('Sanitation Data'!$D$32,0,10*ROW('Sanitation Data'!D78)))</f>
        <v/>
      </c>
      <c r="CP84" s="290" t="str">
        <f ca="true">+IF(OFFSET('Sanitation Data'!$E$28,0,10*ROW('Sanitation Data'!E78))="","",OFFSET('Sanitation Data'!$E$28,0,10*ROW('Sanitation Data'!E78)))</f>
        <v/>
      </c>
      <c r="CQ84" s="290" t="str">
        <f ca="true">+IF(OFFSET('Sanitation Data'!$E$29,0,10*ROW('Sanitation Data'!E78))="","",OFFSET('Sanitation Data'!$E$29,0,10*ROW('Sanitation Data'!E78)))</f>
        <v/>
      </c>
      <c r="CR84" s="290" t="str">
        <f ca="true">+IF(OFFSET('Sanitation Data'!$E$30,0,10*ROW('Sanitation Data'!E78))="","",OFFSET('Sanitation Data'!$E$30,0,10*ROW('Sanitation Data'!E78)))</f>
        <v/>
      </c>
      <c r="CS84" s="290" t="str">
        <f ca="true">+IF(OFFSET('Sanitation Data'!$E$31,0,10*ROW('Sanitation Data'!E78))="","",OFFSET('Sanitation Data'!$E$31,0,10*ROW('Sanitation Data'!E78)))</f>
        <v/>
      </c>
      <c r="CT84" s="290" t="str">
        <f ca="true">+IF(OFFSET('Sanitation Data'!$E$32,0,10*ROW('Sanitation Data'!E78))="","",OFFSET('Sanitation Data'!$E$32,0,10*ROW('Sanitation Data'!E78)))</f>
        <v/>
      </c>
      <c r="CU84" s="290" t="str">
        <f ca="true">+IF(OFFSET('Sanitation Data'!$F$28,0,10*ROW('Sanitation Data'!F78))="","",OFFSET('Sanitation Data'!$F$28,0,10*ROW('Sanitation Data'!F78)))</f>
        <v/>
      </c>
      <c r="CV84" s="290" t="str">
        <f ca="true">+IF(OFFSET('Sanitation Data'!$F$29,0,10*ROW('Sanitation Data'!F78))="","",OFFSET('Sanitation Data'!$F$29,0,10*ROW('Sanitation Data'!F78)))</f>
        <v/>
      </c>
      <c r="CW84" s="290" t="str">
        <f ca="true">+IF(OFFSET('Sanitation Data'!$F$30,0,10*ROW('Sanitation Data'!F78))="","",OFFSET('Sanitation Data'!$F$30,0,10*ROW('Sanitation Data'!F78)))</f>
        <v/>
      </c>
      <c r="CX84" s="290" t="str">
        <f ca="true">+IF(OFFSET('Sanitation Data'!$F$31,0,10*ROW('Sanitation Data'!F78))="","",OFFSET('Sanitation Data'!$F$31,0,10*ROW('Sanitation Data'!F78)))</f>
        <v/>
      </c>
      <c r="CY84" s="290" t="str">
        <f ca="true">+IF(OFFSET('Sanitation Data'!$F$32,0,10*ROW('Sanitation Data'!F78))="","",OFFSET('Sanitation Data'!$F$32,0,10*ROW('Sanitation Data'!F78)))</f>
        <v/>
      </c>
      <c r="CZ84" s="290" t="str">
        <f ca="true">+IF(OFFSET('Sanitation Data'!$G$28,0,10*ROW('Sanitation Data'!G78))="","",OFFSET('Sanitation Data'!$G$28,0,10*ROW('Sanitation Data'!G78)))</f>
        <v/>
      </c>
      <c r="DA84" s="290" t="str">
        <f ca="true">+IF(OFFSET('Sanitation Data'!$G$29,0,10*ROW('Sanitation Data'!G78))="","",OFFSET('Sanitation Data'!$G$29,0,10*ROW('Sanitation Data'!G78)))</f>
        <v/>
      </c>
      <c r="DB84" s="290" t="str">
        <f ca="true">+IF(OFFSET('Sanitation Data'!$G$30,0,10*ROW('Sanitation Data'!G78))="","",OFFSET('Sanitation Data'!$G$30,0,10*ROW('Sanitation Data'!G78)))</f>
        <v/>
      </c>
      <c r="DC84" s="290" t="str">
        <f ca="true">+IF(OFFSET('Sanitation Data'!$G$31,0,10*ROW('Sanitation Data'!G78))="","",OFFSET('Sanitation Data'!$G$31,0,10*ROW('Sanitation Data'!G78)))</f>
        <v/>
      </c>
      <c r="DD84" s="290" t="str">
        <f ca="true">+IF(OFFSET('Sanitation Data'!$G$32,0,10*ROW('Sanitation Data'!G78))="","",OFFSET('Sanitation Data'!$G$32,0,10*ROW('Sanitation Data'!G78)))</f>
        <v/>
      </c>
      <c r="DE84" s="290" t="str">
        <f ca="true">+IF(OFFSET('Sanitation Data'!$H$28,0,10*ROW('Sanitation Data'!H78))="","",OFFSET('Sanitation Data'!$H$28,0,10*ROW('Sanitation Data'!H78)))</f>
        <v/>
      </c>
      <c r="DF84" s="290" t="str">
        <f ca="true">+IF(OFFSET('Sanitation Data'!$H$29,0,10*ROW('Sanitation Data'!H78))="","",OFFSET('Sanitation Data'!$H$29,0,10*ROW('Sanitation Data'!H78)))</f>
        <v/>
      </c>
      <c r="DG84" s="290" t="str">
        <f ca="true">+IF(OFFSET('Sanitation Data'!$H$30,0,10*ROW('Sanitation Data'!H78))="","",OFFSET('Sanitation Data'!$H$30,0,10*ROW('Sanitation Data'!H78)))</f>
        <v/>
      </c>
      <c r="DH84" s="290" t="str">
        <f ca="true">+IF(OFFSET('Sanitation Data'!$H$31,0,10*ROW('Sanitation Data'!H78))="","",OFFSET('Sanitation Data'!$H$31,0,10*ROW('Sanitation Data'!H78)))</f>
        <v/>
      </c>
      <c r="DI84" s="290" t="str">
        <f ca="true">+IF(OFFSET('Sanitation Data'!$H$32,0,10*ROW('Sanitation Data'!H78))="","",OFFSET('Sanitation Data'!$H$32,0,10*ROW('Sanitation Data'!H78)))</f>
        <v/>
      </c>
      <c r="DJ84" s="290" t="str">
        <f ca="true">+IF(OFFSET('Sanitation Data'!$I$28,0,10*ROW('Sanitation Data'!I78))="","",OFFSET('Sanitation Data'!$I$28,0,10*ROW('Sanitation Data'!I78)))</f>
        <v/>
      </c>
      <c r="DK84" s="290" t="str">
        <f ca="true">+IF(OFFSET('Sanitation Data'!$I$29,0,10*ROW('Sanitation Data'!I78))="","",OFFSET('Sanitation Data'!$I$29,0,10*ROW('Sanitation Data'!I78)))</f>
        <v/>
      </c>
      <c r="DL84" s="290" t="str">
        <f ca="true">+IF(OFFSET('Sanitation Data'!$I$30,0,10*ROW('Sanitation Data'!I78))="","",OFFSET('Sanitation Data'!$I$30,0,10*ROW('Sanitation Data'!I78)))</f>
        <v/>
      </c>
      <c r="DM84" s="290" t="str">
        <f ca="true">+IF(OFFSET('Sanitation Data'!$I$31,0,10*ROW('Sanitation Data'!I78))="","",OFFSET('Sanitation Data'!$I$31,0,10*ROW('Sanitation Data'!I78)))</f>
        <v/>
      </c>
      <c r="DN84" s="290" t="str">
        <f ca="true">+IF(OFFSET('Sanitation Data'!$I$32,0,10*ROW('Sanitation Data'!I78))="","",OFFSET('Sanitation Data'!$I$32,0,10*ROW('Sanitation Data'!I78)))</f>
        <v/>
      </c>
      <c r="DO84" s="290" t="str">
        <f ca="true">+IF(OFFSET('Hygiene Data'!$D$11,0,10*ROW('Hygiene Data'!D78))="","",OFFSET('Hygiene Data'!$D$11,0,10*ROW('Hygiene Data'!D78)))</f>
        <v/>
      </c>
      <c r="DP84" s="290" t="str">
        <f ca="true">+IF(OFFSET('Hygiene Data'!$D$12,0,10*ROW('Hygiene Data'!D78))="","",OFFSET('Hygiene Data'!$D$12,0,10*ROW('Hygiene Data'!D78)))</f>
        <v/>
      </c>
      <c r="DQ84" s="290" t="str">
        <f ca="true">+IF(OFFSET('Hygiene Data'!$D$13,0,10*ROW('Hygiene Data'!D78))="","",OFFSET('Hygiene Data'!$D$13,0,10*ROW('Hygiene Data'!D78)))</f>
        <v/>
      </c>
      <c r="DR84" s="290" t="str">
        <f ca="true">+IF(OFFSET('Hygiene Data'!$E$11,0,10*ROW('Hygiene Data'!E78))="","",OFFSET('Hygiene Data'!$E$11,0,10*ROW('Hygiene Data'!E78)))</f>
        <v/>
      </c>
      <c r="DS84" s="290" t="str">
        <f ca="true">+IF(OFFSET('Hygiene Data'!$E$12,0,10*ROW('Hygiene Data'!E78))="","",OFFSET('Hygiene Data'!$E$12,0,10*ROW('Hygiene Data'!E78)))</f>
        <v/>
      </c>
      <c r="DT84" s="290" t="str">
        <f ca="true">+IF(OFFSET('Hygiene Data'!$E$13,0,10*ROW('Hygiene Data'!E78))="","",OFFSET('Hygiene Data'!$E$13,0,10*ROW('Hygiene Data'!E78)))</f>
        <v/>
      </c>
      <c r="DU84" s="290" t="str">
        <f ca="true">+IF(OFFSET('Hygiene Data'!$F$11,0,10*ROW('Hygiene Data'!F78))="","",OFFSET('Hygiene Data'!$F$11,0,10*ROW('Hygiene Data'!F78)))</f>
        <v/>
      </c>
      <c r="DV84" s="290" t="str">
        <f ca="true">+IF(OFFSET('Hygiene Data'!$F$12,0,10*ROW('Hygiene Data'!F78))="","",OFFSET('Hygiene Data'!$F$12,0,10*ROW('Hygiene Data'!F78)))</f>
        <v/>
      </c>
      <c r="DW84" s="290" t="str">
        <f ca="true">+IF(OFFSET('Hygiene Data'!$F$13,0,10*ROW('Hygiene Data'!F78))="","",OFFSET('Hygiene Data'!$F$13,0,10*ROW('Hygiene Data'!F78)))</f>
        <v/>
      </c>
      <c r="DX84" s="290" t="str">
        <f ca="true">+IF(OFFSET('Hygiene Data'!$G$11,0,10*ROW('Hygiene Data'!G78))="","",OFFSET('Hygiene Data'!$G$11,0,10*ROW('Hygiene Data'!G78)))</f>
        <v/>
      </c>
      <c r="DY84" s="290" t="str">
        <f ca="true">+IF(OFFSET('Hygiene Data'!$G$12,0,10*ROW('Hygiene Data'!G78))="","",OFFSET('Hygiene Data'!$G$12,0,10*ROW('Hygiene Data'!G78)))</f>
        <v/>
      </c>
      <c r="DZ84" s="290" t="str">
        <f ca="true">+IF(OFFSET('Hygiene Data'!$G$13,0,10*ROW('Hygiene Data'!G78))="","",OFFSET('Hygiene Data'!$G$13,0,10*ROW('Hygiene Data'!G78)))</f>
        <v/>
      </c>
      <c r="EA84" s="290" t="str">
        <f ca="true">+IF(OFFSET('Hygiene Data'!$H$11,0,10*ROW('Hygiene Data'!H78))="","",OFFSET('Hygiene Data'!$H$11,0,10*ROW('Hygiene Data'!H78)))</f>
        <v/>
      </c>
      <c r="EB84" s="290" t="str">
        <f ca="true">+IF(OFFSET('Hygiene Data'!$H$12,0,10*ROW('Hygiene Data'!H78))="","",OFFSET('Hygiene Data'!$H$12,0,10*ROW('Hygiene Data'!H78)))</f>
        <v/>
      </c>
      <c r="EC84" s="290" t="str">
        <f ca="true">+IF(OFFSET('Hygiene Data'!$H$13,0,10*ROW('Hygiene Data'!H78))="","",OFFSET('Hygiene Data'!$H$13,0,10*ROW('Hygiene Data'!H78)))</f>
        <v/>
      </c>
      <c r="ED84" s="290" t="str">
        <f ca="true">+IF(OFFSET('Hygiene Data'!$I$11,0,10*ROW('Hygiene Data'!I78))="","",OFFSET('Hygiene Data'!$I$11,0,10*ROW('Hygiene Data'!I78)))</f>
        <v/>
      </c>
      <c r="EE84" s="290" t="str">
        <f ca="true">+IF(OFFSET('Hygiene Data'!$I$12,0,10*ROW('Hygiene Data'!I78))="","",OFFSET('Hygiene Data'!$I$12,0,10*ROW('Hygiene Data'!I78)))</f>
        <v/>
      </c>
      <c r="EF84" s="290"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46"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90"/>
      <c r="BS85" s="290" t="str">
        <f ca="true">+IF(OFFSET('Water Data'!$D$27,0,10*ROW('Water Data'!D79))="","",OFFSET('Water Data'!$D$27,0,10*ROW('Water Data'!D79)))</f>
        <v/>
      </c>
      <c r="BT85" s="290" t="str">
        <f ca="true">+IF(OFFSET('Water Data'!$D$28,0,10*ROW('Water Data'!D79))="","",OFFSET('Water Data'!$D$28,0,10*ROW('Water Data'!D79)))</f>
        <v/>
      </c>
      <c r="BU85" s="290" t="str">
        <f ca="true">+IF(OFFSET('Water Data'!$D$29,0,10*ROW('Water Data'!D79))="","",OFFSET('Water Data'!$D$29,0,10*ROW('Water Data'!D79)))</f>
        <v/>
      </c>
      <c r="BV85" s="290" t="str">
        <f ca="true">+IF(OFFSET('Water Data'!$E$27,0,10*ROW('Water Data'!E79))="","",OFFSET('Water Data'!$E$27,0,10*ROW('Water Data'!E79)))</f>
        <v/>
      </c>
      <c r="BW85" s="290" t="str">
        <f ca="true">+IF(OFFSET('Water Data'!$E$28,0,10*ROW('Water Data'!E79))="","",OFFSET('Water Data'!$E$28,0,10*ROW('Water Data'!E79)))</f>
        <v/>
      </c>
      <c r="BX85" s="290" t="str">
        <f ca="true">+IF(OFFSET('Water Data'!$E$29,0,10*ROW('Water Data'!E79))="","",OFFSET('Water Data'!$E$29,0,10*ROW('Water Data'!E79)))</f>
        <v/>
      </c>
      <c r="BY85" s="290" t="str">
        <f ca="true">+IF(OFFSET('Water Data'!$F$27,0,10*ROW('Water Data'!F79))="","",OFFSET('Water Data'!$F$27,0,10*ROW('Water Data'!F79)))</f>
        <v/>
      </c>
      <c r="BZ85" s="290" t="str">
        <f ca="true">+IF(OFFSET('Water Data'!$F$28,0,10*ROW('Water Data'!F79))="","",OFFSET('Water Data'!$F$28,0,10*ROW('Water Data'!F79)))</f>
        <v/>
      </c>
      <c r="CA85" s="290" t="str">
        <f ca="true">+IF(OFFSET('Water Data'!$F$29,0,10*ROW('Water Data'!F79))="","",OFFSET('Water Data'!$F$29,0,10*ROW('Water Data'!F79)))</f>
        <v/>
      </c>
      <c r="CB85" s="290" t="str">
        <f ca="true">+IF(OFFSET('Water Data'!$G$27,0,10*ROW('Water Data'!G79))="","",OFFSET('Water Data'!$G$27,0,10*ROW('Water Data'!G79)))</f>
        <v/>
      </c>
      <c r="CC85" s="290" t="str">
        <f ca="true">+IF(OFFSET('Water Data'!$G$28,0,10*ROW('Water Data'!G79))="","",OFFSET('Water Data'!$G$28,0,10*ROW('Water Data'!G79)))</f>
        <v/>
      </c>
      <c r="CD85" s="290" t="str">
        <f ca="true">+IF(OFFSET('Water Data'!$G$29,0,10*ROW('Water Data'!G79))="","",OFFSET('Water Data'!$G$29,0,10*ROW('Water Data'!G79)))</f>
        <v/>
      </c>
      <c r="CE85" s="290" t="str">
        <f ca="true">+IF(OFFSET('Water Data'!$H$27,0,10*ROW('Water Data'!H79))="","",OFFSET('Water Data'!$H$27,0,10*ROW('Water Data'!H79)))</f>
        <v/>
      </c>
      <c r="CF85" s="290" t="str">
        <f ca="true">+IF(OFFSET('Water Data'!$H$28,0,10*ROW('Water Data'!H79))="","",OFFSET('Water Data'!$H$28,0,10*ROW('Water Data'!H79)))</f>
        <v/>
      </c>
      <c r="CG85" s="290" t="str">
        <f ca="true">+IF(OFFSET('Water Data'!$H$29,0,10*ROW('Water Data'!H79))="","",OFFSET('Water Data'!$H$29,0,10*ROW('Water Data'!H79)))</f>
        <v/>
      </c>
      <c r="CH85" s="290" t="str">
        <f ca="true">+IF(OFFSET('Water Data'!$I$27,0,10*ROW('Water Data'!I79))="","",OFFSET('Water Data'!$I$27,0,10*ROW('Water Data'!I79)))</f>
        <v/>
      </c>
      <c r="CI85" s="290" t="str">
        <f ca="true">+IF(OFFSET('Water Data'!$I$28,0,10*ROW('Water Data'!I79))="","",OFFSET('Water Data'!$I$28,0,10*ROW('Water Data'!I79)))</f>
        <v/>
      </c>
      <c r="CJ85" s="290" t="str">
        <f ca="true">+IF(OFFSET('Water Data'!$I$29,0,10*ROW('Water Data'!I79))="","",OFFSET('Water Data'!$I$29,0,10*ROW('Water Data'!I79)))</f>
        <v/>
      </c>
      <c r="CK85" s="290" t="str">
        <f ca="true">+IF(OFFSET('Sanitation Data'!$D$28,0,10*ROW('Sanitation Data'!D79))="","",OFFSET('Sanitation Data'!$D$28,0,10*ROW('Sanitation Data'!D79)))</f>
        <v/>
      </c>
      <c r="CL85" s="290" t="str">
        <f ca="true">+IF(OFFSET('Sanitation Data'!$D$29,0,10*ROW('Sanitation Data'!D79))="","",OFFSET('Sanitation Data'!$D$29,0,10*ROW('Sanitation Data'!D79)))</f>
        <v/>
      </c>
      <c r="CM85" s="290" t="str">
        <f ca="true">+IF(OFFSET('Sanitation Data'!$D$30,0,10*ROW('Sanitation Data'!D79))="","",OFFSET('Sanitation Data'!$D$30,0,10*ROW('Sanitation Data'!D79)))</f>
        <v/>
      </c>
      <c r="CN85" s="290" t="str">
        <f ca="true">+IF(OFFSET('Sanitation Data'!$D$31,0,10*ROW('Sanitation Data'!D79))="","",OFFSET('Sanitation Data'!$D$31,0,10*ROW('Sanitation Data'!D79)))</f>
        <v/>
      </c>
      <c r="CO85" s="290" t="str">
        <f ca="true">+IF(OFFSET('Sanitation Data'!$D$32,0,10*ROW('Sanitation Data'!D79))="","",OFFSET('Sanitation Data'!$D$32,0,10*ROW('Sanitation Data'!D79)))</f>
        <v/>
      </c>
      <c r="CP85" s="290" t="str">
        <f ca="true">+IF(OFFSET('Sanitation Data'!$E$28,0,10*ROW('Sanitation Data'!E79))="","",OFFSET('Sanitation Data'!$E$28,0,10*ROW('Sanitation Data'!E79)))</f>
        <v/>
      </c>
      <c r="CQ85" s="290" t="str">
        <f ca="true">+IF(OFFSET('Sanitation Data'!$E$29,0,10*ROW('Sanitation Data'!E79))="","",OFFSET('Sanitation Data'!$E$29,0,10*ROW('Sanitation Data'!E79)))</f>
        <v/>
      </c>
      <c r="CR85" s="290" t="str">
        <f ca="true">+IF(OFFSET('Sanitation Data'!$E$30,0,10*ROW('Sanitation Data'!E79))="","",OFFSET('Sanitation Data'!$E$30,0,10*ROW('Sanitation Data'!E79)))</f>
        <v/>
      </c>
      <c r="CS85" s="290" t="str">
        <f ca="true">+IF(OFFSET('Sanitation Data'!$E$31,0,10*ROW('Sanitation Data'!E79))="","",OFFSET('Sanitation Data'!$E$31,0,10*ROW('Sanitation Data'!E79)))</f>
        <v/>
      </c>
      <c r="CT85" s="290" t="str">
        <f ca="true">+IF(OFFSET('Sanitation Data'!$E$32,0,10*ROW('Sanitation Data'!E79))="","",OFFSET('Sanitation Data'!$E$32,0,10*ROW('Sanitation Data'!E79)))</f>
        <v/>
      </c>
      <c r="CU85" s="290" t="str">
        <f ca="true">+IF(OFFSET('Sanitation Data'!$F$28,0,10*ROW('Sanitation Data'!F79))="","",OFFSET('Sanitation Data'!$F$28,0,10*ROW('Sanitation Data'!F79)))</f>
        <v/>
      </c>
      <c r="CV85" s="290" t="str">
        <f ca="true">+IF(OFFSET('Sanitation Data'!$F$29,0,10*ROW('Sanitation Data'!F79))="","",OFFSET('Sanitation Data'!$F$29,0,10*ROW('Sanitation Data'!F79)))</f>
        <v/>
      </c>
      <c r="CW85" s="290" t="str">
        <f ca="true">+IF(OFFSET('Sanitation Data'!$F$30,0,10*ROW('Sanitation Data'!F79))="","",OFFSET('Sanitation Data'!$F$30,0,10*ROW('Sanitation Data'!F79)))</f>
        <v/>
      </c>
      <c r="CX85" s="290" t="str">
        <f ca="true">+IF(OFFSET('Sanitation Data'!$F$31,0,10*ROW('Sanitation Data'!F79))="","",OFFSET('Sanitation Data'!$F$31,0,10*ROW('Sanitation Data'!F79)))</f>
        <v/>
      </c>
      <c r="CY85" s="290" t="str">
        <f ca="true">+IF(OFFSET('Sanitation Data'!$F$32,0,10*ROW('Sanitation Data'!F79))="","",OFFSET('Sanitation Data'!$F$32,0,10*ROW('Sanitation Data'!F79)))</f>
        <v/>
      </c>
      <c r="CZ85" s="290" t="str">
        <f ca="true">+IF(OFFSET('Sanitation Data'!$G$28,0,10*ROW('Sanitation Data'!G79))="","",OFFSET('Sanitation Data'!$G$28,0,10*ROW('Sanitation Data'!G79)))</f>
        <v/>
      </c>
      <c r="DA85" s="290" t="str">
        <f ca="true">+IF(OFFSET('Sanitation Data'!$G$29,0,10*ROW('Sanitation Data'!G79))="","",OFFSET('Sanitation Data'!$G$29,0,10*ROW('Sanitation Data'!G79)))</f>
        <v/>
      </c>
      <c r="DB85" s="290" t="str">
        <f ca="true">+IF(OFFSET('Sanitation Data'!$G$30,0,10*ROW('Sanitation Data'!G79))="","",OFFSET('Sanitation Data'!$G$30,0,10*ROW('Sanitation Data'!G79)))</f>
        <v/>
      </c>
      <c r="DC85" s="290" t="str">
        <f ca="true">+IF(OFFSET('Sanitation Data'!$G$31,0,10*ROW('Sanitation Data'!G79))="","",OFFSET('Sanitation Data'!$G$31,0,10*ROW('Sanitation Data'!G79)))</f>
        <v/>
      </c>
      <c r="DD85" s="290" t="str">
        <f ca="true">+IF(OFFSET('Sanitation Data'!$G$32,0,10*ROW('Sanitation Data'!G79))="","",OFFSET('Sanitation Data'!$G$32,0,10*ROW('Sanitation Data'!G79)))</f>
        <v/>
      </c>
      <c r="DE85" s="290" t="str">
        <f ca="true">+IF(OFFSET('Sanitation Data'!$H$28,0,10*ROW('Sanitation Data'!H79))="","",OFFSET('Sanitation Data'!$H$28,0,10*ROW('Sanitation Data'!H79)))</f>
        <v/>
      </c>
      <c r="DF85" s="290" t="str">
        <f ca="true">+IF(OFFSET('Sanitation Data'!$H$29,0,10*ROW('Sanitation Data'!H79))="","",OFFSET('Sanitation Data'!$H$29,0,10*ROW('Sanitation Data'!H79)))</f>
        <v/>
      </c>
      <c r="DG85" s="290" t="str">
        <f ca="true">+IF(OFFSET('Sanitation Data'!$H$30,0,10*ROW('Sanitation Data'!H79))="","",OFFSET('Sanitation Data'!$H$30,0,10*ROW('Sanitation Data'!H79)))</f>
        <v/>
      </c>
      <c r="DH85" s="290" t="str">
        <f ca="true">+IF(OFFSET('Sanitation Data'!$H$31,0,10*ROW('Sanitation Data'!H79))="","",OFFSET('Sanitation Data'!$H$31,0,10*ROW('Sanitation Data'!H79)))</f>
        <v/>
      </c>
      <c r="DI85" s="290" t="str">
        <f ca="true">+IF(OFFSET('Sanitation Data'!$H$32,0,10*ROW('Sanitation Data'!H79))="","",OFFSET('Sanitation Data'!$H$32,0,10*ROW('Sanitation Data'!H79)))</f>
        <v/>
      </c>
      <c r="DJ85" s="290" t="str">
        <f ca="true">+IF(OFFSET('Sanitation Data'!$I$28,0,10*ROW('Sanitation Data'!I79))="","",OFFSET('Sanitation Data'!$I$28,0,10*ROW('Sanitation Data'!I79)))</f>
        <v/>
      </c>
      <c r="DK85" s="290" t="str">
        <f ca="true">+IF(OFFSET('Sanitation Data'!$I$29,0,10*ROW('Sanitation Data'!I79))="","",OFFSET('Sanitation Data'!$I$29,0,10*ROW('Sanitation Data'!I79)))</f>
        <v/>
      </c>
      <c r="DL85" s="290" t="str">
        <f ca="true">+IF(OFFSET('Sanitation Data'!$I$30,0,10*ROW('Sanitation Data'!I79))="","",OFFSET('Sanitation Data'!$I$30,0,10*ROW('Sanitation Data'!I79)))</f>
        <v/>
      </c>
      <c r="DM85" s="290" t="str">
        <f ca="true">+IF(OFFSET('Sanitation Data'!$I$31,0,10*ROW('Sanitation Data'!I79))="","",OFFSET('Sanitation Data'!$I$31,0,10*ROW('Sanitation Data'!I79)))</f>
        <v/>
      </c>
      <c r="DN85" s="290" t="str">
        <f ca="true">+IF(OFFSET('Sanitation Data'!$I$32,0,10*ROW('Sanitation Data'!I79))="","",OFFSET('Sanitation Data'!$I$32,0,10*ROW('Sanitation Data'!I79)))</f>
        <v/>
      </c>
      <c r="DO85" s="290" t="str">
        <f ca="true">+IF(OFFSET('Hygiene Data'!$D$11,0,10*ROW('Hygiene Data'!D79))="","",OFFSET('Hygiene Data'!$D$11,0,10*ROW('Hygiene Data'!D79)))</f>
        <v/>
      </c>
      <c r="DP85" s="290" t="str">
        <f ca="true">+IF(OFFSET('Hygiene Data'!$D$12,0,10*ROW('Hygiene Data'!D79))="","",OFFSET('Hygiene Data'!$D$12,0,10*ROW('Hygiene Data'!D79)))</f>
        <v/>
      </c>
      <c r="DQ85" s="290" t="str">
        <f ca="true">+IF(OFFSET('Hygiene Data'!$D$13,0,10*ROW('Hygiene Data'!D79))="","",OFFSET('Hygiene Data'!$D$13,0,10*ROW('Hygiene Data'!D79)))</f>
        <v/>
      </c>
      <c r="DR85" s="290" t="str">
        <f ca="true">+IF(OFFSET('Hygiene Data'!$E$11,0,10*ROW('Hygiene Data'!E79))="","",OFFSET('Hygiene Data'!$E$11,0,10*ROW('Hygiene Data'!E79)))</f>
        <v/>
      </c>
      <c r="DS85" s="290" t="str">
        <f ca="true">+IF(OFFSET('Hygiene Data'!$E$12,0,10*ROW('Hygiene Data'!E79))="","",OFFSET('Hygiene Data'!$E$12,0,10*ROW('Hygiene Data'!E79)))</f>
        <v/>
      </c>
      <c r="DT85" s="290" t="str">
        <f ca="true">+IF(OFFSET('Hygiene Data'!$E$13,0,10*ROW('Hygiene Data'!E79))="","",OFFSET('Hygiene Data'!$E$13,0,10*ROW('Hygiene Data'!E79)))</f>
        <v/>
      </c>
      <c r="DU85" s="290" t="str">
        <f ca="true">+IF(OFFSET('Hygiene Data'!$F$11,0,10*ROW('Hygiene Data'!F79))="","",OFFSET('Hygiene Data'!$F$11,0,10*ROW('Hygiene Data'!F79)))</f>
        <v/>
      </c>
      <c r="DV85" s="290" t="str">
        <f ca="true">+IF(OFFSET('Hygiene Data'!$F$12,0,10*ROW('Hygiene Data'!F79))="","",OFFSET('Hygiene Data'!$F$12,0,10*ROW('Hygiene Data'!F79)))</f>
        <v/>
      </c>
      <c r="DW85" s="290" t="str">
        <f ca="true">+IF(OFFSET('Hygiene Data'!$F$13,0,10*ROW('Hygiene Data'!F79))="","",OFFSET('Hygiene Data'!$F$13,0,10*ROW('Hygiene Data'!F79)))</f>
        <v/>
      </c>
      <c r="DX85" s="290" t="str">
        <f ca="true">+IF(OFFSET('Hygiene Data'!$G$11,0,10*ROW('Hygiene Data'!G79))="","",OFFSET('Hygiene Data'!$G$11,0,10*ROW('Hygiene Data'!G79)))</f>
        <v/>
      </c>
      <c r="DY85" s="290" t="str">
        <f ca="true">+IF(OFFSET('Hygiene Data'!$G$12,0,10*ROW('Hygiene Data'!G79))="","",OFFSET('Hygiene Data'!$G$12,0,10*ROW('Hygiene Data'!G79)))</f>
        <v/>
      </c>
      <c r="DZ85" s="290" t="str">
        <f ca="true">+IF(OFFSET('Hygiene Data'!$G$13,0,10*ROW('Hygiene Data'!G79))="","",OFFSET('Hygiene Data'!$G$13,0,10*ROW('Hygiene Data'!G79)))</f>
        <v/>
      </c>
      <c r="EA85" s="290" t="str">
        <f ca="true">+IF(OFFSET('Hygiene Data'!$H$11,0,10*ROW('Hygiene Data'!H79))="","",OFFSET('Hygiene Data'!$H$11,0,10*ROW('Hygiene Data'!H79)))</f>
        <v/>
      </c>
      <c r="EB85" s="290" t="str">
        <f ca="true">+IF(OFFSET('Hygiene Data'!$H$12,0,10*ROW('Hygiene Data'!H79))="","",OFFSET('Hygiene Data'!$H$12,0,10*ROW('Hygiene Data'!H79)))</f>
        <v/>
      </c>
      <c r="EC85" s="290" t="str">
        <f ca="true">+IF(OFFSET('Hygiene Data'!$H$13,0,10*ROW('Hygiene Data'!H79))="","",OFFSET('Hygiene Data'!$H$13,0,10*ROW('Hygiene Data'!H79)))</f>
        <v/>
      </c>
      <c r="ED85" s="290" t="str">
        <f ca="true">+IF(OFFSET('Hygiene Data'!$I$11,0,10*ROW('Hygiene Data'!I79))="","",OFFSET('Hygiene Data'!$I$11,0,10*ROW('Hygiene Data'!I79)))</f>
        <v/>
      </c>
      <c r="EE85" s="290" t="str">
        <f ca="true">+IF(OFFSET('Hygiene Data'!$I$12,0,10*ROW('Hygiene Data'!I79))="","",OFFSET('Hygiene Data'!$I$12,0,10*ROW('Hygiene Data'!I79)))</f>
        <v/>
      </c>
      <c r="EF85" s="290"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46"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90"/>
      <c r="BS86" s="290" t="str">
        <f ca="true">+IF(OFFSET('Water Data'!$D$27,0,10*ROW('Water Data'!D80))="","",OFFSET('Water Data'!$D$27,0,10*ROW('Water Data'!D80)))</f>
        <v/>
      </c>
      <c r="BT86" s="290" t="str">
        <f ca="true">+IF(OFFSET('Water Data'!$D$28,0,10*ROW('Water Data'!D80))="","",OFFSET('Water Data'!$D$28,0,10*ROW('Water Data'!D80)))</f>
        <v/>
      </c>
      <c r="BU86" s="290" t="str">
        <f ca="true">+IF(OFFSET('Water Data'!$D$29,0,10*ROW('Water Data'!D80))="","",OFFSET('Water Data'!$D$29,0,10*ROW('Water Data'!D80)))</f>
        <v/>
      </c>
      <c r="BV86" s="290" t="str">
        <f ca="true">+IF(OFFSET('Water Data'!$E$27,0,10*ROW('Water Data'!E80))="","",OFFSET('Water Data'!$E$27,0,10*ROW('Water Data'!E80)))</f>
        <v/>
      </c>
      <c r="BW86" s="290" t="str">
        <f ca="true">+IF(OFFSET('Water Data'!$E$28,0,10*ROW('Water Data'!E80))="","",OFFSET('Water Data'!$E$28,0,10*ROW('Water Data'!E80)))</f>
        <v/>
      </c>
      <c r="BX86" s="290" t="str">
        <f ca="true">+IF(OFFSET('Water Data'!$E$29,0,10*ROW('Water Data'!E80))="","",OFFSET('Water Data'!$E$29,0,10*ROW('Water Data'!E80)))</f>
        <v/>
      </c>
      <c r="BY86" s="290" t="str">
        <f ca="true">+IF(OFFSET('Water Data'!$F$27,0,10*ROW('Water Data'!F80))="","",OFFSET('Water Data'!$F$27,0,10*ROW('Water Data'!F80)))</f>
        <v/>
      </c>
      <c r="BZ86" s="290" t="str">
        <f ca="true">+IF(OFFSET('Water Data'!$F$28,0,10*ROW('Water Data'!F80))="","",OFFSET('Water Data'!$F$28,0,10*ROW('Water Data'!F80)))</f>
        <v/>
      </c>
      <c r="CA86" s="290" t="str">
        <f ca="true">+IF(OFFSET('Water Data'!$F$29,0,10*ROW('Water Data'!F80))="","",OFFSET('Water Data'!$F$29,0,10*ROW('Water Data'!F80)))</f>
        <v/>
      </c>
      <c r="CB86" s="290" t="str">
        <f ca="true">+IF(OFFSET('Water Data'!$G$27,0,10*ROW('Water Data'!G80))="","",OFFSET('Water Data'!$G$27,0,10*ROW('Water Data'!G80)))</f>
        <v/>
      </c>
      <c r="CC86" s="290" t="str">
        <f ca="true">+IF(OFFSET('Water Data'!$G$28,0,10*ROW('Water Data'!G80))="","",OFFSET('Water Data'!$G$28,0,10*ROW('Water Data'!G80)))</f>
        <v/>
      </c>
      <c r="CD86" s="290" t="str">
        <f ca="true">+IF(OFFSET('Water Data'!$G$29,0,10*ROW('Water Data'!G80))="","",OFFSET('Water Data'!$G$29,0,10*ROW('Water Data'!G80)))</f>
        <v/>
      </c>
      <c r="CE86" s="290" t="str">
        <f ca="true">+IF(OFFSET('Water Data'!$H$27,0,10*ROW('Water Data'!H80))="","",OFFSET('Water Data'!$H$27,0,10*ROW('Water Data'!H80)))</f>
        <v/>
      </c>
      <c r="CF86" s="290" t="str">
        <f ca="true">+IF(OFFSET('Water Data'!$H$28,0,10*ROW('Water Data'!H80))="","",OFFSET('Water Data'!$H$28,0,10*ROW('Water Data'!H80)))</f>
        <v/>
      </c>
      <c r="CG86" s="290" t="str">
        <f ca="true">+IF(OFFSET('Water Data'!$H$29,0,10*ROW('Water Data'!H80))="","",OFFSET('Water Data'!$H$29,0,10*ROW('Water Data'!H80)))</f>
        <v/>
      </c>
      <c r="CH86" s="290" t="str">
        <f ca="true">+IF(OFFSET('Water Data'!$I$27,0,10*ROW('Water Data'!I80))="","",OFFSET('Water Data'!$I$27,0,10*ROW('Water Data'!I80)))</f>
        <v/>
      </c>
      <c r="CI86" s="290" t="str">
        <f ca="true">+IF(OFFSET('Water Data'!$I$28,0,10*ROW('Water Data'!I80))="","",OFFSET('Water Data'!$I$28,0,10*ROW('Water Data'!I80)))</f>
        <v/>
      </c>
      <c r="CJ86" s="290" t="str">
        <f ca="true">+IF(OFFSET('Water Data'!$I$29,0,10*ROW('Water Data'!I80))="","",OFFSET('Water Data'!$I$29,0,10*ROW('Water Data'!I80)))</f>
        <v/>
      </c>
      <c r="CK86" s="290" t="str">
        <f ca="true">+IF(OFFSET('Sanitation Data'!$D$28,0,10*ROW('Sanitation Data'!D80))="","",OFFSET('Sanitation Data'!$D$28,0,10*ROW('Sanitation Data'!D80)))</f>
        <v/>
      </c>
      <c r="CL86" s="290" t="str">
        <f ca="true">+IF(OFFSET('Sanitation Data'!$D$29,0,10*ROW('Sanitation Data'!D80))="","",OFFSET('Sanitation Data'!$D$29,0,10*ROW('Sanitation Data'!D80)))</f>
        <v/>
      </c>
      <c r="CM86" s="290" t="str">
        <f ca="true">+IF(OFFSET('Sanitation Data'!$D$30,0,10*ROW('Sanitation Data'!D80))="","",OFFSET('Sanitation Data'!$D$30,0,10*ROW('Sanitation Data'!D80)))</f>
        <v/>
      </c>
      <c r="CN86" s="290" t="str">
        <f ca="true">+IF(OFFSET('Sanitation Data'!$D$31,0,10*ROW('Sanitation Data'!D80))="","",OFFSET('Sanitation Data'!$D$31,0,10*ROW('Sanitation Data'!D80)))</f>
        <v/>
      </c>
      <c r="CO86" s="290" t="str">
        <f ca="true">+IF(OFFSET('Sanitation Data'!$D$32,0,10*ROW('Sanitation Data'!D80))="","",OFFSET('Sanitation Data'!$D$32,0,10*ROW('Sanitation Data'!D80)))</f>
        <v/>
      </c>
      <c r="CP86" s="290" t="str">
        <f ca="true">+IF(OFFSET('Sanitation Data'!$E$28,0,10*ROW('Sanitation Data'!E80))="","",OFFSET('Sanitation Data'!$E$28,0,10*ROW('Sanitation Data'!E80)))</f>
        <v/>
      </c>
      <c r="CQ86" s="290" t="str">
        <f ca="true">+IF(OFFSET('Sanitation Data'!$E$29,0,10*ROW('Sanitation Data'!E80))="","",OFFSET('Sanitation Data'!$E$29,0,10*ROW('Sanitation Data'!E80)))</f>
        <v/>
      </c>
      <c r="CR86" s="290" t="str">
        <f ca="true">+IF(OFFSET('Sanitation Data'!$E$30,0,10*ROW('Sanitation Data'!E80))="","",OFFSET('Sanitation Data'!$E$30,0,10*ROW('Sanitation Data'!E80)))</f>
        <v/>
      </c>
      <c r="CS86" s="290" t="str">
        <f ca="true">+IF(OFFSET('Sanitation Data'!$E$31,0,10*ROW('Sanitation Data'!E80))="","",OFFSET('Sanitation Data'!$E$31,0,10*ROW('Sanitation Data'!E80)))</f>
        <v/>
      </c>
      <c r="CT86" s="290" t="str">
        <f ca="true">+IF(OFFSET('Sanitation Data'!$E$32,0,10*ROW('Sanitation Data'!E80))="","",OFFSET('Sanitation Data'!$E$32,0,10*ROW('Sanitation Data'!E80)))</f>
        <v/>
      </c>
      <c r="CU86" s="290" t="str">
        <f ca="true">+IF(OFFSET('Sanitation Data'!$F$28,0,10*ROW('Sanitation Data'!F80))="","",OFFSET('Sanitation Data'!$F$28,0,10*ROW('Sanitation Data'!F80)))</f>
        <v/>
      </c>
      <c r="CV86" s="290" t="str">
        <f ca="true">+IF(OFFSET('Sanitation Data'!$F$29,0,10*ROW('Sanitation Data'!F80))="","",OFFSET('Sanitation Data'!$F$29,0,10*ROW('Sanitation Data'!F80)))</f>
        <v/>
      </c>
      <c r="CW86" s="290" t="str">
        <f ca="true">+IF(OFFSET('Sanitation Data'!$F$30,0,10*ROW('Sanitation Data'!F80))="","",OFFSET('Sanitation Data'!$F$30,0,10*ROW('Sanitation Data'!F80)))</f>
        <v/>
      </c>
      <c r="CX86" s="290" t="str">
        <f ca="true">+IF(OFFSET('Sanitation Data'!$F$31,0,10*ROW('Sanitation Data'!F80))="","",OFFSET('Sanitation Data'!$F$31,0,10*ROW('Sanitation Data'!F80)))</f>
        <v/>
      </c>
      <c r="CY86" s="290" t="str">
        <f ca="true">+IF(OFFSET('Sanitation Data'!$F$32,0,10*ROW('Sanitation Data'!F80))="","",OFFSET('Sanitation Data'!$F$32,0,10*ROW('Sanitation Data'!F80)))</f>
        <v/>
      </c>
      <c r="CZ86" s="290" t="str">
        <f ca="true">+IF(OFFSET('Sanitation Data'!$G$28,0,10*ROW('Sanitation Data'!G80))="","",OFFSET('Sanitation Data'!$G$28,0,10*ROW('Sanitation Data'!G80)))</f>
        <v/>
      </c>
      <c r="DA86" s="290" t="str">
        <f ca="true">+IF(OFFSET('Sanitation Data'!$G$29,0,10*ROW('Sanitation Data'!G80))="","",OFFSET('Sanitation Data'!$G$29,0,10*ROW('Sanitation Data'!G80)))</f>
        <v/>
      </c>
      <c r="DB86" s="290" t="str">
        <f ca="true">+IF(OFFSET('Sanitation Data'!$G$30,0,10*ROW('Sanitation Data'!G80))="","",OFFSET('Sanitation Data'!$G$30,0,10*ROW('Sanitation Data'!G80)))</f>
        <v/>
      </c>
      <c r="DC86" s="290" t="str">
        <f ca="true">+IF(OFFSET('Sanitation Data'!$G$31,0,10*ROW('Sanitation Data'!G80))="","",OFFSET('Sanitation Data'!$G$31,0,10*ROW('Sanitation Data'!G80)))</f>
        <v/>
      </c>
      <c r="DD86" s="290" t="str">
        <f ca="true">+IF(OFFSET('Sanitation Data'!$G$32,0,10*ROW('Sanitation Data'!G80))="","",OFFSET('Sanitation Data'!$G$32,0,10*ROW('Sanitation Data'!G80)))</f>
        <v/>
      </c>
      <c r="DE86" s="290" t="str">
        <f ca="true">+IF(OFFSET('Sanitation Data'!$H$28,0,10*ROW('Sanitation Data'!H80))="","",OFFSET('Sanitation Data'!$H$28,0,10*ROW('Sanitation Data'!H80)))</f>
        <v/>
      </c>
      <c r="DF86" s="290" t="str">
        <f ca="true">+IF(OFFSET('Sanitation Data'!$H$29,0,10*ROW('Sanitation Data'!H80))="","",OFFSET('Sanitation Data'!$H$29,0,10*ROW('Sanitation Data'!H80)))</f>
        <v/>
      </c>
      <c r="DG86" s="290" t="str">
        <f ca="true">+IF(OFFSET('Sanitation Data'!$H$30,0,10*ROW('Sanitation Data'!H80))="","",OFFSET('Sanitation Data'!$H$30,0,10*ROW('Sanitation Data'!H80)))</f>
        <v/>
      </c>
      <c r="DH86" s="290" t="str">
        <f ca="true">+IF(OFFSET('Sanitation Data'!$H$31,0,10*ROW('Sanitation Data'!H80))="","",OFFSET('Sanitation Data'!$H$31,0,10*ROW('Sanitation Data'!H80)))</f>
        <v/>
      </c>
      <c r="DI86" s="290" t="str">
        <f ca="true">+IF(OFFSET('Sanitation Data'!$H$32,0,10*ROW('Sanitation Data'!H80))="","",OFFSET('Sanitation Data'!$H$32,0,10*ROW('Sanitation Data'!H80)))</f>
        <v/>
      </c>
      <c r="DJ86" s="290" t="str">
        <f ca="true">+IF(OFFSET('Sanitation Data'!$I$28,0,10*ROW('Sanitation Data'!I80))="","",OFFSET('Sanitation Data'!$I$28,0,10*ROW('Sanitation Data'!I80)))</f>
        <v/>
      </c>
      <c r="DK86" s="290" t="str">
        <f ca="true">+IF(OFFSET('Sanitation Data'!$I$29,0,10*ROW('Sanitation Data'!I80))="","",OFFSET('Sanitation Data'!$I$29,0,10*ROW('Sanitation Data'!I80)))</f>
        <v/>
      </c>
      <c r="DL86" s="290" t="str">
        <f ca="true">+IF(OFFSET('Sanitation Data'!$I$30,0,10*ROW('Sanitation Data'!I80))="","",OFFSET('Sanitation Data'!$I$30,0,10*ROW('Sanitation Data'!I80)))</f>
        <v/>
      </c>
      <c r="DM86" s="290" t="str">
        <f ca="true">+IF(OFFSET('Sanitation Data'!$I$31,0,10*ROW('Sanitation Data'!I80))="","",OFFSET('Sanitation Data'!$I$31,0,10*ROW('Sanitation Data'!I80)))</f>
        <v/>
      </c>
      <c r="DN86" s="290" t="str">
        <f ca="true">+IF(OFFSET('Sanitation Data'!$I$32,0,10*ROW('Sanitation Data'!I80))="","",OFFSET('Sanitation Data'!$I$32,0,10*ROW('Sanitation Data'!I80)))</f>
        <v/>
      </c>
      <c r="DO86" s="290" t="str">
        <f ca="true">+IF(OFFSET('Hygiene Data'!$D$11,0,10*ROW('Hygiene Data'!D80))="","",OFFSET('Hygiene Data'!$D$11,0,10*ROW('Hygiene Data'!D80)))</f>
        <v/>
      </c>
      <c r="DP86" s="290" t="str">
        <f ca="true">+IF(OFFSET('Hygiene Data'!$D$12,0,10*ROW('Hygiene Data'!D80))="","",OFFSET('Hygiene Data'!$D$12,0,10*ROW('Hygiene Data'!D80)))</f>
        <v/>
      </c>
      <c r="DQ86" s="290" t="str">
        <f ca="true">+IF(OFFSET('Hygiene Data'!$D$13,0,10*ROW('Hygiene Data'!D80))="","",OFFSET('Hygiene Data'!$D$13,0,10*ROW('Hygiene Data'!D80)))</f>
        <v/>
      </c>
      <c r="DR86" s="290" t="str">
        <f ca="true">+IF(OFFSET('Hygiene Data'!$E$11,0,10*ROW('Hygiene Data'!E80))="","",OFFSET('Hygiene Data'!$E$11,0,10*ROW('Hygiene Data'!E80)))</f>
        <v/>
      </c>
      <c r="DS86" s="290" t="str">
        <f ca="true">+IF(OFFSET('Hygiene Data'!$E$12,0,10*ROW('Hygiene Data'!E80))="","",OFFSET('Hygiene Data'!$E$12,0,10*ROW('Hygiene Data'!E80)))</f>
        <v/>
      </c>
      <c r="DT86" s="290" t="str">
        <f ca="true">+IF(OFFSET('Hygiene Data'!$E$13,0,10*ROW('Hygiene Data'!E80))="","",OFFSET('Hygiene Data'!$E$13,0,10*ROW('Hygiene Data'!E80)))</f>
        <v/>
      </c>
      <c r="DU86" s="290" t="str">
        <f ca="true">+IF(OFFSET('Hygiene Data'!$F$11,0,10*ROW('Hygiene Data'!F80))="","",OFFSET('Hygiene Data'!$F$11,0,10*ROW('Hygiene Data'!F80)))</f>
        <v/>
      </c>
      <c r="DV86" s="290" t="str">
        <f ca="true">+IF(OFFSET('Hygiene Data'!$F$12,0,10*ROW('Hygiene Data'!F80))="","",OFFSET('Hygiene Data'!$F$12,0,10*ROW('Hygiene Data'!F80)))</f>
        <v/>
      </c>
      <c r="DW86" s="290" t="str">
        <f ca="true">+IF(OFFSET('Hygiene Data'!$F$13,0,10*ROW('Hygiene Data'!F80))="","",OFFSET('Hygiene Data'!$F$13,0,10*ROW('Hygiene Data'!F80)))</f>
        <v/>
      </c>
      <c r="DX86" s="290" t="str">
        <f ca="true">+IF(OFFSET('Hygiene Data'!$G$11,0,10*ROW('Hygiene Data'!G80))="","",OFFSET('Hygiene Data'!$G$11,0,10*ROW('Hygiene Data'!G80)))</f>
        <v/>
      </c>
      <c r="DY86" s="290" t="str">
        <f ca="true">+IF(OFFSET('Hygiene Data'!$G$12,0,10*ROW('Hygiene Data'!G80))="","",OFFSET('Hygiene Data'!$G$12,0,10*ROW('Hygiene Data'!G80)))</f>
        <v/>
      </c>
      <c r="DZ86" s="290" t="str">
        <f ca="true">+IF(OFFSET('Hygiene Data'!$G$13,0,10*ROW('Hygiene Data'!G80))="","",OFFSET('Hygiene Data'!$G$13,0,10*ROW('Hygiene Data'!G80)))</f>
        <v/>
      </c>
      <c r="EA86" s="290" t="str">
        <f ca="true">+IF(OFFSET('Hygiene Data'!$H$11,0,10*ROW('Hygiene Data'!H80))="","",OFFSET('Hygiene Data'!$H$11,0,10*ROW('Hygiene Data'!H80)))</f>
        <v/>
      </c>
      <c r="EB86" s="290" t="str">
        <f ca="true">+IF(OFFSET('Hygiene Data'!$H$12,0,10*ROW('Hygiene Data'!H80))="","",OFFSET('Hygiene Data'!$H$12,0,10*ROW('Hygiene Data'!H80)))</f>
        <v/>
      </c>
      <c r="EC86" s="290" t="str">
        <f ca="true">+IF(OFFSET('Hygiene Data'!$H$13,0,10*ROW('Hygiene Data'!H80))="","",OFFSET('Hygiene Data'!$H$13,0,10*ROW('Hygiene Data'!H80)))</f>
        <v/>
      </c>
      <c r="ED86" s="290" t="str">
        <f ca="true">+IF(OFFSET('Hygiene Data'!$I$11,0,10*ROW('Hygiene Data'!I80))="","",OFFSET('Hygiene Data'!$I$11,0,10*ROW('Hygiene Data'!I80)))</f>
        <v/>
      </c>
      <c r="EE86" s="290" t="str">
        <f ca="true">+IF(OFFSET('Hygiene Data'!$I$12,0,10*ROW('Hygiene Data'!I80))="","",OFFSET('Hygiene Data'!$I$12,0,10*ROW('Hygiene Data'!I80)))</f>
        <v/>
      </c>
      <c r="EF86" s="290"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46"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90"/>
      <c r="BS87" s="290" t="str">
        <f ca="true">+IF(OFFSET('Water Data'!$D$27,0,10*ROW('Water Data'!D81))="","",OFFSET('Water Data'!$D$27,0,10*ROW('Water Data'!D81)))</f>
        <v/>
      </c>
      <c r="BT87" s="290" t="str">
        <f ca="true">+IF(OFFSET('Water Data'!$D$28,0,10*ROW('Water Data'!D81))="","",OFFSET('Water Data'!$D$28,0,10*ROW('Water Data'!D81)))</f>
        <v/>
      </c>
      <c r="BU87" s="290" t="str">
        <f ca="true">+IF(OFFSET('Water Data'!$D$29,0,10*ROW('Water Data'!D81))="","",OFFSET('Water Data'!$D$29,0,10*ROW('Water Data'!D81)))</f>
        <v/>
      </c>
      <c r="BV87" s="290" t="str">
        <f ca="true">+IF(OFFSET('Water Data'!$E$27,0,10*ROW('Water Data'!E81))="","",OFFSET('Water Data'!$E$27,0,10*ROW('Water Data'!E81)))</f>
        <v/>
      </c>
      <c r="BW87" s="290" t="str">
        <f ca="true">+IF(OFFSET('Water Data'!$E$28,0,10*ROW('Water Data'!E81))="","",OFFSET('Water Data'!$E$28,0,10*ROW('Water Data'!E81)))</f>
        <v/>
      </c>
      <c r="BX87" s="290" t="str">
        <f ca="true">+IF(OFFSET('Water Data'!$E$29,0,10*ROW('Water Data'!E81))="","",OFFSET('Water Data'!$E$29,0,10*ROW('Water Data'!E81)))</f>
        <v/>
      </c>
      <c r="BY87" s="290" t="str">
        <f ca="true">+IF(OFFSET('Water Data'!$F$27,0,10*ROW('Water Data'!F81))="","",OFFSET('Water Data'!$F$27,0,10*ROW('Water Data'!F81)))</f>
        <v/>
      </c>
      <c r="BZ87" s="290" t="str">
        <f ca="true">+IF(OFFSET('Water Data'!$F$28,0,10*ROW('Water Data'!F81))="","",OFFSET('Water Data'!$F$28,0,10*ROW('Water Data'!F81)))</f>
        <v/>
      </c>
      <c r="CA87" s="290" t="str">
        <f ca="true">+IF(OFFSET('Water Data'!$F$29,0,10*ROW('Water Data'!F81))="","",OFFSET('Water Data'!$F$29,0,10*ROW('Water Data'!F81)))</f>
        <v/>
      </c>
      <c r="CB87" s="290" t="str">
        <f ca="true">+IF(OFFSET('Water Data'!$G$27,0,10*ROW('Water Data'!G81))="","",OFFSET('Water Data'!$G$27,0,10*ROW('Water Data'!G81)))</f>
        <v/>
      </c>
      <c r="CC87" s="290" t="str">
        <f ca="true">+IF(OFFSET('Water Data'!$G$28,0,10*ROW('Water Data'!G81))="","",OFFSET('Water Data'!$G$28,0,10*ROW('Water Data'!G81)))</f>
        <v/>
      </c>
      <c r="CD87" s="290" t="str">
        <f ca="true">+IF(OFFSET('Water Data'!$G$29,0,10*ROW('Water Data'!G81))="","",OFFSET('Water Data'!$G$29,0,10*ROW('Water Data'!G81)))</f>
        <v/>
      </c>
      <c r="CE87" s="290" t="str">
        <f ca="true">+IF(OFFSET('Water Data'!$H$27,0,10*ROW('Water Data'!H81))="","",OFFSET('Water Data'!$H$27,0,10*ROW('Water Data'!H81)))</f>
        <v/>
      </c>
      <c r="CF87" s="290" t="str">
        <f ca="true">+IF(OFFSET('Water Data'!$H$28,0,10*ROW('Water Data'!H81))="","",OFFSET('Water Data'!$H$28,0,10*ROW('Water Data'!H81)))</f>
        <v/>
      </c>
      <c r="CG87" s="290" t="str">
        <f ca="true">+IF(OFFSET('Water Data'!$H$29,0,10*ROW('Water Data'!H81))="","",OFFSET('Water Data'!$H$29,0,10*ROW('Water Data'!H81)))</f>
        <v/>
      </c>
      <c r="CH87" s="290" t="str">
        <f ca="true">+IF(OFFSET('Water Data'!$I$27,0,10*ROW('Water Data'!I81))="","",OFFSET('Water Data'!$I$27,0,10*ROW('Water Data'!I81)))</f>
        <v/>
      </c>
      <c r="CI87" s="290" t="str">
        <f ca="true">+IF(OFFSET('Water Data'!$I$28,0,10*ROW('Water Data'!I81))="","",OFFSET('Water Data'!$I$28,0,10*ROW('Water Data'!I81)))</f>
        <v/>
      </c>
      <c r="CJ87" s="290" t="str">
        <f ca="true">+IF(OFFSET('Water Data'!$I$29,0,10*ROW('Water Data'!I81))="","",OFFSET('Water Data'!$I$29,0,10*ROW('Water Data'!I81)))</f>
        <v/>
      </c>
      <c r="CK87" s="290" t="str">
        <f ca="true">+IF(OFFSET('Sanitation Data'!$D$28,0,10*ROW('Sanitation Data'!D81))="","",OFFSET('Sanitation Data'!$D$28,0,10*ROW('Sanitation Data'!D81)))</f>
        <v/>
      </c>
      <c r="CL87" s="290" t="str">
        <f ca="true">+IF(OFFSET('Sanitation Data'!$D$29,0,10*ROW('Sanitation Data'!D81))="","",OFFSET('Sanitation Data'!$D$29,0,10*ROW('Sanitation Data'!D81)))</f>
        <v/>
      </c>
      <c r="CM87" s="290" t="str">
        <f ca="true">+IF(OFFSET('Sanitation Data'!$D$30,0,10*ROW('Sanitation Data'!D81))="","",OFFSET('Sanitation Data'!$D$30,0,10*ROW('Sanitation Data'!D81)))</f>
        <v/>
      </c>
      <c r="CN87" s="290" t="str">
        <f ca="true">+IF(OFFSET('Sanitation Data'!$D$31,0,10*ROW('Sanitation Data'!D81))="","",OFFSET('Sanitation Data'!$D$31,0,10*ROW('Sanitation Data'!D81)))</f>
        <v/>
      </c>
      <c r="CO87" s="290" t="str">
        <f ca="true">+IF(OFFSET('Sanitation Data'!$D$32,0,10*ROW('Sanitation Data'!D81))="","",OFFSET('Sanitation Data'!$D$32,0,10*ROW('Sanitation Data'!D81)))</f>
        <v/>
      </c>
      <c r="CP87" s="290" t="str">
        <f ca="true">+IF(OFFSET('Sanitation Data'!$E$28,0,10*ROW('Sanitation Data'!E81))="","",OFFSET('Sanitation Data'!$E$28,0,10*ROW('Sanitation Data'!E81)))</f>
        <v/>
      </c>
      <c r="CQ87" s="290" t="str">
        <f ca="true">+IF(OFFSET('Sanitation Data'!$E$29,0,10*ROW('Sanitation Data'!E81))="","",OFFSET('Sanitation Data'!$E$29,0,10*ROW('Sanitation Data'!E81)))</f>
        <v/>
      </c>
      <c r="CR87" s="290" t="str">
        <f ca="true">+IF(OFFSET('Sanitation Data'!$E$30,0,10*ROW('Sanitation Data'!E81))="","",OFFSET('Sanitation Data'!$E$30,0,10*ROW('Sanitation Data'!E81)))</f>
        <v/>
      </c>
      <c r="CS87" s="290" t="str">
        <f ca="true">+IF(OFFSET('Sanitation Data'!$E$31,0,10*ROW('Sanitation Data'!E81))="","",OFFSET('Sanitation Data'!$E$31,0,10*ROW('Sanitation Data'!E81)))</f>
        <v/>
      </c>
      <c r="CT87" s="290" t="str">
        <f ca="true">+IF(OFFSET('Sanitation Data'!$E$32,0,10*ROW('Sanitation Data'!E81))="","",OFFSET('Sanitation Data'!$E$32,0,10*ROW('Sanitation Data'!E81)))</f>
        <v/>
      </c>
      <c r="CU87" s="290" t="str">
        <f ca="true">+IF(OFFSET('Sanitation Data'!$F$28,0,10*ROW('Sanitation Data'!F81))="","",OFFSET('Sanitation Data'!$F$28,0,10*ROW('Sanitation Data'!F81)))</f>
        <v/>
      </c>
      <c r="CV87" s="290" t="str">
        <f ca="true">+IF(OFFSET('Sanitation Data'!$F$29,0,10*ROW('Sanitation Data'!F81))="","",OFFSET('Sanitation Data'!$F$29,0,10*ROW('Sanitation Data'!F81)))</f>
        <v/>
      </c>
      <c r="CW87" s="290" t="str">
        <f ca="true">+IF(OFFSET('Sanitation Data'!$F$30,0,10*ROW('Sanitation Data'!F81))="","",OFFSET('Sanitation Data'!$F$30,0,10*ROW('Sanitation Data'!F81)))</f>
        <v/>
      </c>
      <c r="CX87" s="290" t="str">
        <f ca="true">+IF(OFFSET('Sanitation Data'!$F$31,0,10*ROW('Sanitation Data'!F81))="","",OFFSET('Sanitation Data'!$F$31,0,10*ROW('Sanitation Data'!F81)))</f>
        <v/>
      </c>
      <c r="CY87" s="290" t="str">
        <f ca="true">+IF(OFFSET('Sanitation Data'!$F$32,0,10*ROW('Sanitation Data'!F81))="","",OFFSET('Sanitation Data'!$F$32,0,10*ROW('Sanitation Data'!F81)))</f>
        <v/>
      </c>
      <c r="CZ87" s="290" t="str">
        <f ca="true">+IF(OFFSET('Sanitation Data'!$G$28,0,10*ROW('Sanitation Data'!G81))="","",OFFSET('Sanitation Data'!$G$28,0,10*ROW('Sanitation Data'!G81)))</f>
        <v/>
      </c>
      <c r="DA87" s="290" t="str">
        <f ca="true">+IF(OFFSET('Sanitation Data'!$G$29,0,10*ROW('Sanitation Data'!G81))="","",OFFSET('Sanitation Data'!$G$29,0,10*ROW('Sanitation Data'!G81)))</f>
        <v/>
      </c>
      <c r="DB87" s="290" t="str">
        <f ca="true">+IF(OFFSET('Sanitation Data'!$G$30,0,10*ROW('Sanitation Data'!G81))="","",OFFSET('Sanitation Data'!$G$30,0,10*ROW('Sanitation Data'!G81)))</f>
        <v/>
      </c>
      <c r="DC87" s="290" t="str">
        <f ca="true">+IF(OFFSET('Sanitation Data'!$G$31,0,10*ROW('Sanitation Data'!G81))="","",OFFSET('Sanitation Data'!$G$31,0,10*ROW('Sanitation Data'!G81)))</f>
        <v/>
      </c>
      <c r="DD87" s="290" t="str">
        <f ca="true">+IF(OFFSET('Sanitation Data'!$G$32,0,10*ROW('Sanitation Data'!G81))="","",OFFSET('Sanitation Data'!$G$32,0,10*ROW('Sanitation Data'!G81)))</f>
        <v/>
      </c>
      <c r="DE87" s="290" t="str">
        <f ca="true">+IF(OFFSET('Sanitation Data'!$H$28,0,10*ROW('Sanitation Data'!H81))="","",OFFSET('Sanitation Data'!$H$28,0,10*ROW('Sanitation Data'!H81)))</f>
        <v/>
      </c>
      <c r="DF87" s="290" t="str">
        <f ca="true">+IF(OFFSET('Sanitation Data'!$H$29,0,10*ROW('Sanitation Data'!H81))="","",OFFSET('Sanitation Data'!$H$29,0,10*ROW('Sanitation Data'!H81)))</f>
        <v/>
      </c>
      <c r="DG87" s="290" t="str">
        <f ca="true">+IF(OFFSET('Sanitation Data'!$H$30,0,10*ROW('Sanitation Data'!H81))="","",OFFSET('Sanitation Data'!$H$30,0,10*ROW('Sanitation Data'!H81)))</f>
        <v/>
      </c>
      <c r="DH87" s="290" t="str">
        <f ca="true">+IF(OFFSET('Sanitation Data'!$H$31,0,10*ROW('Sanitation Data'!H81))="","",OFFSET('Sanitation Data'!$H$31,0,10*ROW('Sanitation Data'!H81)))</f>
        <v/>
      </c>
      <c r="DI87" s="290" t="str">
        <f ca="true">+IF(OFFSET('Sanitation Data'!$H$32,0,10*ROW('Sanitation Data'!H81))="","",OFFSET('Sanitation Data'!$H$32,0,10*ROW('Sanitation Data'!H81)))</f>
        <v/>
      </c>
      <c r="DJ87" s="290" t="str">
        <f ca="true">+IF(OFFSET('Sanitation Data'!$I$28,0,10*ROW('Sanitation Data'!I81))="","",OFFSET('Sanitation Data'!$I$28,0,10*ROW('Sanitation Data'!I81)))</f>
        <v/>
      </c>
      <c r="DK87" s="290" t="str">
        <f ca="true">+IF(OFFSET('Sanitation Data'!$I$29,0,10*ROW('Sanitation Data'!I81))="","",OFFSET('Sanitation Data'!$I$29,0,10*ROW('Sanitation Data'!I81)))</f>
        <v/>
      </c>
      <c r="DL87" s="290" t="str">
        <f ca="true">+IF(OFFSET('Sanitation Data'!$I$30,0,10*ROW('Sanitation Data'!I81))="","",OFFSET('Sanitation Data'!$I$30,0,10*ROW('Sanitation Data'!I81)))</f>
        <v/>
      </c>
      <c r="DM87" s="290" t="str">
        <f ca="true">+IF(OFFSET('Sanitation Data'!$I$31,0,10*ROW('Sanitation Data'!I81))="","",OFFSET('Sanitation Data'!$I$31,0,10*ROW('Sanitation Data'!I81)))</f>
        <v/>
      </c>
      <c r="DN87" s="290" t="str">
        <f ca="true">+IF(OFFSET('Sanitation Data'!$I$32,0,10*ROW('Sanitation Data'!I81))="","",OFFSET('Sanitation Data'!$I$32,0,10*ROW('Sanitation Data'!I81)))</f>
        <v/>
      </c>
      <c r="DO87" s="290" t="str">
        <f ca="true">+IF(OFFSET('Hygiene Data'!$D$11,0,10*ROW('Hygiene Data'!D81))="","",OFFSET('Hygiene Data'!$D$11,0,10*ROW('Hygiene Data'!D81)))</f>
        <v/>
      </c>
      <c r="DP87" s="290" t="str">
        <f ca="true">+IF(OFFSET('Hygiene Data'!$D$12,0,10*ROW('Hygiene Data'!D81))="","",OFFSET('Hygiene Data'!$D$12,0,10*ROW('Hygiene Data'!D81)))</f>
        <v/>
      </c>
      <c r="DQ87" s="290" t="str">
        <f ca="true">+IF(OFFSET('Hygiene Data'!$D$13,0,10*ROW('Hygiene Data'!D81))="","",OFFSET('Hygiene Data'!$D$13,0,10*ROW('Hygiene Data'!D81)))</f>
        <v/>
      </c>
      <c r="DR87" s="290" t="str">
        <f ca="true">+IF(OFFSET('Hygiene Data'!$E$11,0,10*ROW('Hygiene Data'!E81))="","",OFFSET('Hygiene Data'!$E$11,0,10*ROW('Hygiene Data'!E81)))</f>
        <v/>
      </c>
      <c r="DS87" s="290" t="str">
        <f ca="true">+IF(OFFSET('Hygiene Data'!$E$12,0,10*ROW('Hygiene Data'!E81))="","",OFFSET('Hygiene Data'!$E$12,0,10*ROW('Hygiene Data'!E81)))</f>
        <v/>
      </c>
      <c r="DT87" s="290" t="str">
        <f ca="true">+IF(OFFSET('Hygiene Data'!$E$13,0,10*ROW('Hygiene Data'!E81))="","",OFFSET('Hygiene Data'!$E$13,0,10*ROW('Hygiene Data'!E81)))</f>
        <v/>
      </c>
      <c r="DU87" s="290" t="str">
        <f ca="true">+IF(OFFSET('Hygiene Data'!$F$11,0,10*ROW('Hygiene Data'!F81))="","",OFFSET('Hygiene Data'!$F$11,0,10*ROW('Hygiene Data'!F81)))</f>
        <v/>
      </c>
      <c r="DV87" s="290" t="str">
        <f ca="true">+IF(OFFSET('Hygiene Data'!$F$12,0,10*ROW('Hygiene Data'!F81))="","",OFFSET('Hygiene Data'!$F$12,0,10*ROW('Hygiene Data'!F81)))</f>
        <v/>
      </c>
      <c r="DW87" s="290" t="str">
        <f ca="true">+IF(OFFSET('Hygiene Data'!$F$13,0,10*ROW('Hygiene Data'!F81))="","",OFFSET('Hygiene Data'!$F$13,0,10*ROW('Hygiene Data'!F81)))</f>
        <v/>
      </c>
      <c r="DX87" s="290" t="str">
        <f ca="true">+IF(OFFSET('Hygiene Data'!$G$11,0,10*ROW('Hygiene Data'!G81))="","",OFFSET('Hygiene Data'!$G$11,0,10*ROW('Hygiene Data'!G81)))</f>
        <v/>
      </c>
      <c r="DY87" s="290" t="str">
        <f ca="true">+IF(OFFSET('Hygiene Data'!$G$12,0,10*ROW('Hygiene Data'!G81))="","",OFFSET('Hygiene Data'!$G$12,0,10*ROW('Hygiene Data'!G81)))</f>
        <v/>
      </c>
      <c r="DZ87" s="290" t="str">
        <f ca="true">+IF(OFFSET('Hygiene Data'!$G$13,0,10*ROW('Hygiene Data'!G81))="","",OFFSET('Hygiene Data'!$G$13,0,10*ROW('Hygiene Data'!G81)))</f>
        <v/>
      </c>
      <c r="EA87" s="290" t="str">
        <f ca="true">+IF(OFFSET('Hygiene Data'!$H$11,0,10*ROW('Hygiene Data'!H81))="","",OFFSET('Hygiene Data'!$H$11,0,10*ROW('Hygiene Data'!H81)))</f>
        <v/>
      </c>
      <c r="EB87" s="290" t="str">
        <f ca="true">+IF(OFFSET('Hygiene Data'!$H$12,0,10*ROW('Hygiene Data'!H81))="","",OFFSET('Hygiene Data'!$H$12,0,10*ROW('Hygiene Data'!H81)))</f>
        <v/>
      </c>
      <c r="EC87" s="290" t="str">
        <f ca="true">+IF(OFFSET('Hygiene Data'!$H$13,0,10*ROW('Hygiene Data'!H81))="","",OFFSET('Hygiene Data'!$H$13,0,10*ROW('Hygiene Data'!H81)))</f>
        <v/>
      </c>
      <c r="ED87" s="290" t="str">
        <f ca="true">+IF(OFFSET('Hygiene Data'!$I$11,0,10*ROW('Hygiene Data'!I81))="","",OFFSET('Hygiene Data'!$I$11,0,10*ROW('Hygiene Data'!I81)))</f>
        <v/>
      </c>
      <c r="EE87" s="290" t="str">
        <f ca="true">+IF(OFFSET('Hygiene Data'!$I$12,0,10*ROW('Hygiene Data'!I81))="","",OFFSET('Hygiene Data'!$I$12,0,10*ROW('Hygiene Data'!I81)))</f>
        <v/>
      </c>
      <c r="EF87" s="290"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46"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90"/>
      <c r="BS88" s="290" t="str">
        <f ca="true">+IF(OFFSET('Water Data'!$D$27,0,10*ROW('Water Data'!D82))="","",OFFSET('Water Data'!$D$27,0,10*ROW('Water Data'!D82)))</f>
        <v/>
      </c>
      <c r="BT88" s="290" t="str">
        <f ca="true">+IF(OFFSET('Water Data'!$D$28,0,10*ROW('Water Data'!D82))="","",OFFSET('Water Data'!$D$28,0,10*ROW('Water Data'!D82)))</f>
        <v/>
      </c>
      <c r="BU88" s="290" t="str">
        <f ca="true">+IF(OFFSET('Water Data'!$D$29,0,10*ROW('Water Data'!D82))="","",OFFSET('Water Data'!$D$29,0,10*ROW('Water Data'!D82)))</f>
        <v/>
      </c>
      <c r="BV88" s="290" t="str">
        <f ca="true">+IF(OFFSET('Water Data'!$E$27,0,10*ROW('Water Data'!E82))="","",OFFSET('Water Data'!$E$27,0,10*ROW('Water Data'!E82)))</f>
        <v/>
      </c>
      <c r="BW88" s="290" t="str">
        <f ca="true">+IF(OFFSET('Water Data'!$E$28,0,10*ROW('Water Data'!E82))="","",OFFSET('Water Data'!$E$28,0,10*ROW('Water Data'!E82)))</f>
        <v/>
      </c>
      <c r="BX88" s="290" t="str">
        <f ca="true">+IF(OFFSET('Water Data'!$E$29,0,10*ROW('Water Data'!E82))="","",OFFSET('Water Data'!$E$29,0,10*ROW('Water Data'!E82)))</f>
        <v/>
      </c>
      <c r="BY88" s="290" t="str">
        <f ca="true">+IF(OFFSET('Water Data'!$F$27,0,10*ROW('Water Data'!F82))="","",OFFSET('Water Data'!$F$27,0,10*ROW('Water Data'!F82)))</f>
        <v/>
      </c>
      <c r="BZ88" s="290" t="str">
        <f ca="true">+IF(OFFSET('Water Data'!$F$28,0,10*ROW('Water Data'!F82))="","",OFFSET('Water Data'!$F$28,0,10*ROW('Water Data'!F82)))</f>
        <v/>
      </c>
      <c r="CA88" s="290" t="str">
        <f ca="true">+IF(OFFSET('Water Data'!$F$29,0,10*ROW('Water Data'!F82))="","",OFFSET('Water Data'!$F$29,0,10*ROW('Water Data'!F82)))</f>
        <v/>
      </c>
      <c r="CB88" s="290" t="str">
        <f ca="true">+IF(OFFSET('Water Data'!$G$27,0,10*ROW('Water Data'!G82))="","",OFFSET('Water Data'!$G$27,0,10*ROW('Water Data'!G82)))</f>
        <v/>
      </c>
      <c r="CC88" s="290" t="str">
        <f ca="true">+IF(OFFSET('Water Data'!$G$28,0,10*ROW('Water Data'!G82))="","",OFFSET('Water Data'!$G$28,0,10*ROW('Water Data'!G82)))</f>
        <v/>
      </c>
      <c r="CD88" s="290" t="str">
        <f ca="true">+IF(OFFSET('Water Data'!$G$29,0,10*ROW('Water Data'!G82))="","",OFFSET('Water Data'!$G$29,0,10*ROW('Water Data'!G82)))</f>
        <v/>
      </c>
      <c r="CE88" s="290" t="str">
        <f ca="true">+IF(OFFSET('Water Data'!$H$27,0,10*ROW('Water Data'!H82))="","",OFFSET('Water Data'!$H$27,0,10*ROW('Water Data'!H82)))</f>
        <v/>
      </c>
      <c r="CF88" s="290" t="str">
        <f ca="true">+IF(OFFSET('Water Data'!$H$28,0,10*ROW('Water Data'!H82))="","",OFFSET('Water Data'!$H$28,0,10*ROW('Water Data'!H82)))</f>
        <v/>
      </c>
      <c r="CG88" s="290" t="str">
        <f ca="true">+IF(OFFSET('Water Data'!$H$29,0,10*ROW('Water Data'!H82))="","",OFFSET('Water Data'!$H$29,0,10*ROW('Water Data'!H82)))</f>
        <v/>
      </c>
      <c r="CH88" s="290" t="str">
        <f ca="true">+IF(OFFSET('Water Data'!$I$27,0,10*ROW('Water Data'!I82))="","",OFFSET('Water Data'!$I$27,0,10*ROW('Water Data'!I82)))</f>
        <v/>
      </c>
      <c r="CI88" s="290" t="str">
        <f ca="true">+IF(OFFSET('Water Data'!$I$28,0,10*ROW('Water Data'!I82))="","",OFFSET('Water Data'!$I$28,0,10*ROW('Water Data'!I82)))</f>
        <v/>
      </c>
      <c r="CJ88" s="290" t="str">
        <f ca="true">+IF(OFFSET('Water Data'!$I$29,0,10*ROW('Water Data'!I82))="","",OFFSET('Water Data'!$I$29,0,10*ROW('Water Data'!I82)))</f>
        <v/>
      </c>
      <c r="CK88" s="290" t="str">
        <f ca="true">+IF(OFFSET('Sanitation Data'!$D$28,0,10*ROW('Sanitation Data'!D82))="","",OFFSET('Sanitation Data'!$D$28,0,10*ROW('Sanitation Data'!D82)))</f>
        <v/>
      </c>
      <c r="CL88" s="290" t="str">
        <f ca="true">+IF(OFFSET('Sanitation Data'!$D$29,0,10*ROW('Sanitation Data'!D82))="","",OFFSET('Sanitation Data'!$D$29,0,10*ROW('Sanitation Data'!D82)))</f>
        <v/>
      </c>
      <c r="CM88" s="290" t="str">
        <f ca="true">+IF(OFFSET('Sanitation Data'!$D$30,0,10*ROW('Sanitation Data'!D82))="","",OFFSET('Sanitation Data'!$D$30,0,10*ROW('Sanitation Data'!D82)))</f>
        <v/>
      </c>
      <c r="CN88" s="290" t="str">
        <f ca="true">+IF(OFFSET('Sanitation Data'!$D$31,0,10*ROW('Sanitation Data'!D82))="","",OFFSET('Sanitation Data'!$D$31,0,10*ROW('Sanitation Data'!D82)))</f>
        <v/>
      </c>
      <c r="CO88" s="290" t="str">
        <f ca="true">+IF(OFFSET('Sanitation Data'!$D$32,0,10*ROW('Sanitation Data'!D82))="","",OFFSET('Sanitation Data'!$D$32,0,10*ROW('Sanitation Data'!D82)))</f>
        <v/>
      </c>
      <c r="CP88" s="290" t="str">
        <f ca="true">+IF(OFFSET('Sanitation Data'!$E$28,0,10*ROW('Sanitation Data'!E82))="","",OFFSET('Sanitation Data'!$E$28,0,10*ROW('Sanitation Data'!E82)))</f>
        <v/>
      </c>
      <c r="CQ88" s="290" t="str">
        <f ca="true">+IF(OFFSET('Sanitation Data'!$E$29,0,10*ROW('Sanitation Data'!E82))="","",OFFSET('Sanitation Data'!$E$29,0,10*ROW('Sanitation Data'!E82)))</f>
        <v/>
      </c>
      <c r="CR88" s="290" t="str">
        <f ca="true">+IF(OFFSET('Sanitation Data'!$E$30,0,10*ROW('Sanitation Data'!E82))="","",OFFSET('Sanitation Data'!$E$30,0,10*ROW('Sanitation Data'!E82)))</f>
        <v/>
      </c>
      <c r="CS88" s="290" t="str">
        <f ca="true">+IF(OFFSET('Sanitation Data'!$E$31,0,10*ROW('Sanitation Data'!E82))="","",OFFSET('Sanitation Data'!$E$31,0,10*ROW('Sanitation Data'!E82)))</f>
        <v/>
      </c>
      <c r="CT88" s="290" t="str">
        <f ca="true">+IF(OFFSET('Sanitation Data'!$E$32,0,10*ROW('Sanitation Data'!E82))="","",OFFSET('Sanitation Data'!$E$32,0,10*ROW('Sanitation Data'!E82)))</f>
        <v/>
      </c>
      <c r="CU88" s="290" t="str">
        <f ca="true">+IF(OFFSET('Sanitation Data'!$F$28,0,10*ROW('Sanitation Data'!F82))="","",OFFSET('Sanitation Data'!$F$28,0,10*ROW('Sanitation Data'!F82)))</f>
        <v/>
      </c>
      <c r="CV88" s="290" t="str">
        <f ca="true">+IF(OFFSET('Sanitation Data'!$F$29,0,10*ROW('Sanitation Data'!F82))="","",OFFSET('Sanitation Data'!$F$29,0,10*ROW('Sanitation Data'!F82)))</f>
        <v/>
      </c>
      <c r="CW88" s="290" t="str">
        <f ca="true">+IF(OFFSET('Sanitation Data'!$F$30,0,10*ROW('Sanitation Data'!F82))="","",OFFSET('Sanitation Data'!$F$30,0,10*ROW('Sanitation Data'!F82)))</f>
        <v/>
      </c>
      <c r="CX88" s="290" t="str">
        <f ca="true">+IF(OFFSET('Sanitation Data'!$F$31,0,10*ROW('Sanitation Data'!F82))="","",OFFSET('Sanitation Data'!$F$31,0,10*ROW('Sanitation Data'!F82)))</f>
        <v/>
      </c>
      <c r="CY88" s="290" t="str">
        <f ca="true">+IF(OFFSET('Sanitation Data'!$F$32,0,10*ROW('Sanitation Data'!F82))="","",OFFSET('Sanitation Data'!$F$32,0,10*ROW('Sanitation Data'!F82)))</f>
        <v/>
      </c>
      <c r="CZ88" s="290" t="str">
        <f ca="true">+IF(OFFSET('Sanitation Data'!$G$28,0,10*ROW('Sanitation Data'!G82))="","",OFFSET('Sanitation Data'!$G$28,0,10*ROW('Sanitation Data'!G82)))</f>
        <v/>
      </c>
      <c r="DA88" s="290" t="str">
        <f ca="true">+IF(OFFSET('Sanitation Data'!$G$29,0,10*ROW('Sanitation Data'!G82))="","",OFFSET('Sanitation Data'!$G$29,0,10*ROW('Sanitation Data'!G82)))</f>
        <v/>
      </c>
      <c r="DB88" s="290" t="str">
        <f ca="true">+IF(OFFSET('Sanitation Data'!$G$30,0,10*ROW('Sanitation Data'!G82))="","",OFFSET('Sanitation Data'!$G$30,0,10*ROW('Sanitation Data'!G82)))</f>
        <v/>
      </c>
      <c r="DC88" s="290" t="str">
        <f ca="true">+IF(OFFSET('Sanitation Data'!$G$31,0,10*ROW('Sanitation Data'!G82))="","",OFFSET('Sanitation Data'!$G$31,0,10*ROW('Sanitation Data'!G82)))</f>
        <v/>
      </c>
      <c r="DD88" s="290" t="str">
        <f ca="true">+IF(OFFSET('Sanitation Data'!$G$32,0,10*ROW('Sanitation Data'!G82))="","",OFFSET('Sanitation Data'!$G$32,0,10*ROW('Sanitation Data'!G82)))</f>
        <v/>
      </c>
      <c r="DE88" s="290" t="str">
        <f ca="true">+IF(OFFSET('Sanitation Data'!$H$28,0,10*ROW('Sanitation Data'!H82))="","",OFFSET('Sanitation Data'!$H$28,0,10*ROW('Sanitation Data'!H82)))</f>
        <v/>
      </c>
      <c r="DF88" s="290" t="str">
        <f ca="true">+IF(OFFSET('Sanitation Data'!$H$29,0,10*ROW('Sanitation Data'!H82))="","",OFFSET('Sanitation Data'!$H$29,0,10*ROW('Sanitation Data'!H82)))</f>
        <v/>
      </c>
      <c r="DG88" s="290" t="str">
        <f ca="true">+IF(OFFSET('Sanitation Data'!$H$30,0,10*ROW('Sanitation Data'!H82))="","",OFFSET('Sanitation Data'!$H$30,0,10*ROW('Sanitation Data'!H82)))</f>
        <v/>
      </c>
      <c r="DH88" s="290" t="str">
        <f ca="true">+IF(OFFSET('Sanitation Data'!$H$31,0,10*ROW('Sanitation Data'!H82))="","",OFFSET('Sanitation Data'!$H$31,0,10*ROW('Sanitation Data'!H82)))</f>
        <v/>
      </c>
      <c r="DI88" s="290" t="str">
        <f ca="true">+IF(OFFSET('Sanitation Data'!$H$32,0,10*ROW('Sanitation Data'!H82))="","",OFFSET('Sanitation Data'!$H$32,0,10*ROW('Sanitation Data'!H82)))</f>
        <v/>
      </c>
      <c r="DJ88" s="290" t="str">
        <f ca="true">+IF(OFFSET('Sanitation Data'!$I$28,0,10*ROW('Sanitation Data'!I82))="","",OFFSET('Sanitation Data'!$I$28,0,10*ROW('Sanitation Data'!I82)))</f>
        <v/>
      </c>
      <c r="DK88" s="290" t="str">
        <f ca="true">+IF(OFFSET('Sanitation Data'!$I$29,0,10*ROW('Sanitation Data'!I82))="","",OFFSET('Sanitation Data'!$I$29,0,10*ROW('Sanitation Data'!I82)))</f>
        <v/>
      </c>
      <c r="DL88" s="290" t="str">
        <f ca="true">+IF(OFFSET('Sanitation Data'!$I$30,0,10*ROW('Sanitation Data'!I82))="","",OFFSET('Sanitation Data'!$I$30,0,10*ROW('Sanitation Data'!I82)))</f>
        <v/>
      </c>
      <c r="DM88" s="290" t="str">
        <f ca="true">+IF(OFFSET('Sanitation Data'!$I$31,0,10*ROW('Sanitation Data'!I82))="","",OFFSET('Sanitation Data'!$I$31,0,10*ROW('Sanitation Data'!I82)))</f>
        <v/>
      </c>
      <c r="DN88" s="290" t="str">
        <f ca="true">+IF(OFFSET('Sanitation Data'!$I$32,0,10*ROW('Sanitation Data'!I82))="","",OFFSET('Sanitation Data'!$I$32,0,10*ROW('Sanitation Data'!I82)))</f>
        <v/>
      </c>
      <c r="DO88" s="290" t="str">
        <f ca="true">+IF(OFFSET('Hygiene Data'!$D$11,0,10*ROW('Hygiene Data'!D82))="","",OFFSET('Hygiene Data'!$D$11,0,10*ROW('Hygiene Data'!D82)))</f>
        <v/>
      </c>
      <c r="DP88" s="290" t="str">
        <f ca="true">+IF(OFFSET('Hygiene Data'!$D$12,0,10*ROW('Hygiene Data'!D82))="","",OFFSET('Hygiene Data'!$D$12,0,10*ROW('Hygiene Data'!D82)))</f>
        <v/>
      </c>
      <c r="DQ88" s="290" t="str">
        <f ca="true">+IF(OFFSET('Hygiene Data'!$D$13,0,10*ROW('Hygiene Data'!D82))="","",OFFSET('Hygiene Data'!$D$13,0,10*ROW('Hygiene Data'!D82)))</f>
        <v/>
      </c>
      <c r="DR88" s="290" t="str">
        <f ca="true">+IF(OFFSET('Hygiene Data'!$E$11,0,10*ROW('Hygiene Data'!E82))="","",OFFSET('Hygiene Data'!$E$11,0,10*ROW('Hygiene Data'!E82)))</f>
        <v/>
      </c>
      <c r="DS88" s="290" t="str">
        <f ca="true">+IF(OFFSET('Hygiene Data'!$E$12,0,10*ROW('Hygiene Data'!E82))="","",OFFSET('Hygiene Data'!$E$12,0,10*ROW('Hygiene Data'!E82)))</f>
        <v/>
      </c>
      <c r="DT88" s="290" t="str">
        <f ca="true">+IF(OFFSET('Hygiene Data'!$E$13,0,10*ROW('Hygiene Data'!E82))="","",OFFSET('Hygiene Data'!$E$13,0,10*ROW('Hygiene Data'!E82)))</f>
        <v/>
      </c>
      <c r="DU88" s="290" t="str">
        <f ca="true">+IF(OFFSET('Hygiene Data'!$F$11,0,10*ROW('Hygiene Data'!F82))="","",OFFSET('Hygiene Data'!$F$11,0,10*ROW('Hygiene Data'!F82)))</f>
        <v/>
      </c>
      <c r="DV88" s="290" t="str">
        <f ca="true">+IF(OFFSET('Hygiene Data'!$F$12,0,10*ROW('Hygiene Data'!F82))="","",OFFSET('Hygiene Data'!$F$12,0,10*ROW('Hygiene Data'!F82)))</f>
        <v/>
      </c>
      <c r="DW88" s="290" t="str">
        <f ca="true">+IF(OFFSET('Hygiene Data'!$F$13,0,10*ROW('Hygiene Data'!F82))="","",OFFSET('Hygiene Data'!$F$13,0,10*ROW('Hygiene Data'!F82)))</f>
        <v/>
      </c>
      <c r="DX88" s="290" t="str">
        <f ca="true">+IF(OFFSET('Hygiene Data'!$G$11,0,10*ROW('Hygiene Data'!G82))="","",OFFSET('Hygiene Data'!$G$11,0,10*ROW('Hygiene Data'!G82)))</f>
        <v/>
      </c>
      <c r="DY88" s="290" t="str">
        <f ca="true">+IF(OFFSET('Hygiene Data'!$G$12,0,10*ROW('Hygiene Data'!G82))="","",OFFSET('Hygiene Data'!$G$12,0,10*ROW('Hygiene Data'!G82)))</f>
        <v/>
      </c>
      <c r="DZ88" s="290" t="str">
        <f ca="true">+IF(OFFSET('Hygiene Data'!$G$13,0,10*ROW('Hygiene Data'!G82))="","",OFFSET('Hygiene Data'!$G$13,0,10*ROW('Hygiene Data'!G82)))</f>
        <v/>
      </c>
      <c r="EA88" s="290" t="str">
        <f ca="true">+IF(OFFSET('Hygiene Data'!$H$11,0,10*ROW('Hygiene Data'!H82))="","",OFFSET('Hygiene Data'!$H$11,0,10*ROW('Hygiene Data'!H82)))</f>
        <v/>
      </c>
      <c r="EB88" s="290" t="str">
        <f ca="true">+IF(OFFSET('Hygiene Data'!$H$12,0,10*ROW('Hygiene Data'!H82))="","",OFFSET('Hygiene Data'!$H$12,0,10*ROW('Hygiene Data'!H82)))</f>
        <v/>
      </c>
      <c r="EC88" s="290" t="str">
        <f ca="true">+IF(OFFSET('Hygiene Data'!$H$13,0,10*ROW('Hygiene Data'!H82))="","",OFFSET('Hygiene Data'!$H$13,0,10*ROW('Hygiene Data'!H82)))</f>
        <v/>
      </c>
      <c r="ED88" s="290" t="str">
        <f ca="true">+IF(OFFSET('Hygiene Data'!$I$11,0,10*ROW('Hygiene Data'!I82))="","",OFFSET('Hygiene Data'!$I$11,0,10*ROW('Hygiene Data'!I82)))</f>
        <v/>
      </c>
      <c r="EE88" s="290" t="str">
        <f ca="true">+IF(OFFSET('Hygiene Data'!$I$12,0,10*ROW('Hygiene Data'!I82))="","",OFFSET('Hygiene Data'!$I$12,0,10*ROW('Hygiene Data'!I82)))</f>
        <v/>
      </c>
      <c r="EF88" s="290"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46"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90"/>
      <c r="BS89" s="290" t="str">
        <f ca="true">+IF(OFFSET('Water Data'!$D$27,0,10*ROW('Water Data'!D83))="","",OFFSET('Water Data'!$D$27,0,10*ROW('Water Data'!D83)))</f>
        <v/>
      </c>
      <c r="BT89" s="290" t="str">
        <f ca="true">+IF(OFFSET('Water Data'!$D$28,0,10*ROW('Water Data'!D83))="","",OFFSET('Water Data'!$D$28,0,10*ROW('Water Data'!D83)))</f>
        <v/>
      </c>
      <c r="BU89" s="290" t="str">
        <f ca="true">+IF(OFFSET('Water Data'!$D$29,0,10*ROW('Water Data'!D83))="","",OFFSET('Water Data'!$D$29,0,10*ROW('Water Data'!D83)))</f>
        <v/>
      </c>
      <c r="BV89" s="290" t="str">
        <f ca="true">+IF(OFFSET('Water Data'!$E$27,0,10*ROW('Water Data'!E83))="","",OFFSET('Water Data'!$E$27,0,10*ROW('Water Data'!E83)))</f>
        <v/>
      </c>
      <c r="BW89" s="290" t="str">
        <f ca="true">+IF(OFFSET('Water Data'!$E$28,0,10*ROW('Water Data'!E83))="","",OFFSET('Water Data'!$E$28,0,10*ROW('Water Data'!E83)))</f>
        <v/>
      </c>
      <c r="BX89" s="290" t="str">
        <f ca="true">+IF(OFFSET('Water Data'!$E$29,0,10*ROW('Water Data'!E83))="","",OFFSET('Water Data'!$E$29,0,10*ROW('Water Data'!E83)))</f>
        <v/>
      </c>
      <c r="BY89" s="290" t="str">
        <f ca="true">+IF(OFFSET('Water Data'!$F$27,0,10*ROW('Water Data'!F83))="","",OFFSET('Water Data'!$F$27,0,10*ROW('Water Data'!F83)))</f>
        <v/>
      </c>
      <c r="BZ89" s="290" t="str">
        <f ca="true">+IF(OFFSET('Water Data'!$F$28,0,10*ROW('Water Data'!F83))="","",OFFSET('Water Data'!$F$28,0,10*ROW('Water Data'!F83)))</f>
        <v/>
      </c>
      <c r="CA89" s="290" t="str">
        <f ca="true">+IF(OFFSET('Water Data'!$F$29,0,10*ROW('Water Data'!F83))="","",OFFSET('Water Data'!$F$29,0,10*ROW('Water Data'!F83)))</f>
        <v/>
      </c>
      <c r="CB89" s="290" t="str">
        <f ca="true">+IF(OFFSET('Water Data'!$G$27,0,10*ROW('Water Data'!G83))="","",OFFSET('Water Data'!$G$27,0,10*ROW('Water Data'!G83)))</f>
        <v/>
      </c>
      <c r="CC89" s="290" t="str">
        <f ca="true">+IF(OFFSET('Water Data'!$G$28,0,10*ROW('Water Data'!G83))="","",OFFSET('Water Data'!$G$28,0,10*ROW('Water Data'!G83)))</f>
        <v/>
      </c>
      <c r="CD89" s="290" t="str">
        <f ca="true">+IF(OFFSET('Water Data'!$G$29,0,10*ROW('Water Data'!G83))="","",OFFSET('Water Data'!$G$29,0,10*ROW('Water Data'!G83)))</f>
        <v/>
      </c>
      <c r="CE89" s="290" t="str">
        <f ca="true">+IF(OFFSET('Water Data'!$H$27,0,10*ROW('Water Data'!H83))="","",OFFSET('Water Data'!$H$27,0,10*ROW('Water Data'!H83)))</f>
        <v/>
      </c>
      <c r="CF89" s="290" t="str">
        <f ca="true">+IF(OFFSET('Water Data'!$H$28,0,10*ROW('Water Data'!H83))="","",OFFSET('Water Data'!$H$28,0,10*ROW('Water Data'!H83)))</f>
        <v/>
      </c>
      <c r="CG89" s="290" t="str">
        <f ca="true">+IF(OFFSET('Water Data'!$H$29,0,10*ROW('Water Data'!H83))="","",OFFSET('Water Data'!$H$29,0,10*ROW('Water Data'!H83)))</f>
        <v/>
      </c>
      <c r="CH89" s="290" t="str">
        <f ca="true">+IF(OFFSET('Water Data'!$I$27,0,10*ROW('Water Data'!I83))="","",OFFSET('Water Data'!$I$27,0,10*ROW('Water Data'!I83)))</f>
        <v/>
      </c>
      <c r="CI89" s="290" t="str">
        <f ca="true">+IF(OFFSET('Water Data'!$I$28,0,10*ROW('Water Data'!I83))="","",OFFSET('Water Data'!$I$28,0,10*ROW('Water Data'!I83)))</f>
        <v/>
      </c>
      <c r="CJ89" s="290" t="str">
        <f ca="true">+IF(OFFSET('Water Data'!$I$29,0,10*ROW('Water Data'!I83))="","",OFFSET('Water Data'!$I$29,0,10*ROW('Water Data'!I83)))</f>
        <v/>
      </c>
      <c r="CK89" s="290" t="str">
        <f ca="true">+IF(OFFSET('Sanitation Data'!$D$28,0,10*ROW('Sanitation Data'!D83))="","",OFFSET('Sanitation Data'!$D$28,0,10*ROW('Sanitation Data'!D83)))</f>
        <v/>
      </c>
      <c r="CL89" s="290" t="str">
        <f ca="true">+IF(OFFSET('Sanitation Data'!$D$29,0,10*ROW('Sanitation Data'!D83))="","",OFFSET('Sanitation Data'!$D$29,0,10*ROW('Sanitation Data'!D83)))</f>
        <v/>
      </c>
      <c r="CM89" s="290" t="str">
        <f ca="true">+IF(OFFSET('Sanitation Data'!$D$30,0,10*ROW('Sanitation Data'!D83))="","",OFFSET('Sanitation Data'!$D$30,0,10*ROW('Sanitation Data'!D83)))</f>
        <v/>
      </c>
      <c r="CN89" s="290" t="str">
        <f ca="true">+IF(OFFSET('Sanitation Data'!$D$31,0,10*ROW('Sanitation Data'!D83))="","",OFFSET('Sanitation Data'!$D$31,0,10*ROW('Sanitation Data'!D83)))</f>
        <v/>
      </c>
      <c r="CO89" s="290" t="str">
        <f ca="true">+IF(OFFSET('Sanitation Data'!$D$32,0,10*ROW('Sanitation Data'!D83))="","",OFFSET('Sanitation Data'!$D$32,0,10*ROW('Sanitation Data'!D83)))</f>
        <v/>
      </c>
      <c r="CP89" s="290" t="str">
        <f ca="true">+IF(OFFSET('Sanitation Data'!$E$28,0,10*ROW('Sanitation Data'!E83))="","",OFFSET('Sanitation Data'!$E$28,0,10*ROW('Sanitation Data'!E83)))</f>
        <v/>
      </c>
      <c r="CQ89" s="290" t="str">
        <f ca="true">+IF(OFFSET('Sanitation Data'!$E$29,0,10*ROW('Sanitation Data'!E83))="","",OFFSET('Sanitation Data'!$E$29,0,10*ROW('Sanitation Data'!E83)))</f>
        <v/>
      </c>
      <c r="CR89" s="290" t="str">
        <f ca="true">+IF(OFFSET('Sanitation Data'!$E$30,0,10*ROW('Sanitation Data'!E83))="","",OFFSET('Sanitation Data'!$E$30,0,10*ROW('Sanitation Data'!E83)))</f>
        <v/>
      </c>
      <c r="CS89" s="290" t="str">
        <f ca="true">+IF(OFFSET('Sanitation Data'!$E$31,0,10*ROW('Sanitation Data'!E83))="","",OFFSET('Sanitation Data'!$E$31,0,10*ROW('Sanitation Data'!E83)))</f>
        <v/>
      </c>
      <c r="CT89" s="290" t="str">
        <f ca="true">+IF(OFFSET('Sanitation Data'!$E$32,0,10*ROW('Sanitation Data'!E83))="","",OFFSET('Sanitation Data'!$E$32,0,10*ROW('Sanitation Data'!E83)))</f>
        <v/>
      </c>
      <c r="CU89" s="290" t="str">
        <f ca="true">+IF(OFFSET('Sanitation Data'!$F$28,0,10*ROW('Sanitation Data'!F83))="","",OFFSET('Sanitation Data'!$F$28,0,10*ROW('Sanitation Data'!F83)))</f>
        <v/>
      </c>
      <c r="CV89" s="290" t="str">
        <f ca="true">+IF(OFFSET('Sanitation Data'!$F$29,0,10*ROW('Sanitation Data'!F83))="","",OFFSET('Sanitation Data'!$F$29,0,10*ROW('Sanitation Data'!F83)))</f>
        <v/>
      </c>
      <c r="CW89" s="290" t="str">
        <f ca="true">+IF(OFFSET('Sanitation Data'!$F$30,0,10*ROW('Sanitation Data'!F83))="","",OFFSET('Sanitation Data'!$F$30,0,10*ROW('Sanitation Data'!F83)))</f>
        <v/>
      </c>
      <c r="CX89" s="290" t="str">
        <f ca="true">+IF(OFFSET('Sanitation Data'!$F$31,0,10*ROW('Sanitation Data'!F83))="","",OFFSET('Sanitation Data'!$F$31,0,10*ROW('Sanitation Data'!F83)))</f>
        <v/>
      </c>
      <c r="CY89" s="290" t="str">
        <f ca="true">+IF(OFFSET('Sanitation Data'!$F$32,0,10*ROW('Sanitation Data'!F83))="","",OFFSET('Sanitation Data'!$F$32,0,10*ROW('Sanitation Data'!F83)))</f>
        <v/>
      </c>
      <c r="CZ89" s="290" t="str">
        <f ca="true">+IF(OFFSET('Sanitation Data'!$G$28,0,10*ROW('Sanitation Data'!G83))="","",OFFSET('Sanitation Data'!$G$28,0,10*ROW('Sanitation Data'!G83)))</f>
        <v/>
      </c>
      <c r="DA89" s="290" t="str">
        <f ca="true">+IF(OFFSET('Sanitation Data'!$G$29,0,10*ROW('Sanitation Data'!G83))="","",OFFSET('Sanitation Data'!$G$29,0,10*ROW('Sanitation Data'!G83)))</f>
        <v/>
      </c>
      <c r="DB89" s="290" t="str">
        <f ca="true">+IF(OFFSET('Sanitation Data'!$G$30,0,10*ROW('Sanitation Data'!G83))="","",OFFSET('Sanitation Data'!$G$30,0,10*ROW('Sanitation Data'!G83)))</f>
        <v/>
      </c>
      <c r="DC89" s="290" t="str">
        <f ca="true">+IF(OFFSET('Sanitation Data'!$G$31,0,10*ROW('Sanitation Data'!G83))="","",OFFSET('Sanitation Data'!$G$31,0,10*ROW('Sanitation Data'!G83)))</f>
        <v/>
      </c>
      <c r="DD89" s="290" t="str">
        <f ca="true">+IF(OFFSET('Sanitation Data'!$G$32,0,10*ROW('Sanitation Data'!G83))="","",OFFSET('Sanitation Data'!$G$32,0,10*ROW('Sanitation Data'!G83)))</f>
        <v/>
      </c>
      <c r="DE89" s="290" t="str">
        <f ca="true">+IF(OFFSET('Sanitation Data'!$H$28,0,10*ROW('Sanitation Data'!H83))="","",OFFSET('Sanitation Data'!$H$28,0,10*ROW('Sanitation Data'!H83)))</f>
        <v/>
      </c>
      <c r="DF89" s="290" t="str">
        <f ca="true">+IF(OFFSET('Sanitation Data'!$H$29,0,10*ROW('Sanitation Data'!H83))="","",OFFSET('Sanitation Data'!$H$29,0,10*ROW('Sanitation Data'!H83)))</f>
        <v/>
      </c>
      <c r="DG89" s="290" t="str">
        <f ca="true">+IF(OFFSET('Sanitation Data'!$H$30,0,10*ROW('Sanitation Data'!H83))="","",OFFSET('Sanitation Data'!$H$30,0,10*ROW('Sanitation Data'!H83)))</f>
        <v/>
      </c>
      <c r="DH89" s="290" t="str">
        <f ca="true">+IF(OFFSET('Sanitation Data'!$H$31,0,10*ROW('Sanitation Data'!H83))="","",OFFSET('Sanitation Data'!$H$31,0,10*ROW('Sanitation Data'!H83)))</f>
        <v/>
      </c>
      <c r="DI89" s="290" t="str">
        <f ca="true">+IF(OFFSET('Sanitation Data'!$H$32,0,10*ROW('Sanitation Data'!H83))="","",OFFSET('Sanitation Data'!$H$32,0,10*ROW('Sanitation Data'!H83)))</f>
        <v/>
      </c>
      <c r="DJ89" s="290" t="str">
        <f ca="true">+IF(OFFSET('Sanitation Data'!$I$28,0,10*ROW('Sanitation Data'!I83))="","",OFFSET('Sanitation Data'!$I$28,0,10*ROW('Sanitation Data'!I83)))</f>
        <v/>
      </c>
      <c r="DK89" s="290" t="str">
        <f ca="true">+IF(OFFSET('Sanitation Data'!$I$29,0,10*ROW('Sanitation Data'!I83))="","",OFFSET('Sanitation Data'!$I$29,0,10*ROW('Sanitation Data'!I83)))</f>
        <v/>
      </c>
      <c r="DL89" s="290" t="str">
        <f ca="true">+IF(OFFSET('Sanitation Data'!$I$30,0,10*ROW('Sanitation Data'!I83))="","",OFFSET('Sanitation Data'!$I$30,0,10*ROW('Sanitation Data'!I83)))</f>
        <v/>
      </c>
      <c r="DM89" s="290" t="str">
        <f ca="true">+IF(OFFSET('Sanitation Data'!$I$31,0,10*ROW('Sanitation Data'!I83))="","",OFFSET('Sanitation Data'!$I$31,0,10*ROW('Sanitation Data'!I83)))</f>
        <v/>
      </c>
      <c r="DN89" s="290" t="str">
        <f ca="true">+IF(OFFSET('Sanitation Data'!$I$32,0,10*ROW('Sanitation Data'!I83))="","",OFFSET('Sanitation Data'!$I$32,0,10*ROW('Sanitation Data'!I83)))</f>
        <v/>
      </c>
      <c r="DO89" s="290" t="str">
        <f ca="true">+IF(OFFSET('Hygiene Data'!$D$11,0,10*ROW('Hygiene Data'!D83))="","",OFFSET('Hygiene Data'!$D$11,0,10*ROW('Hygiene Data'!D83)))</f>
        <v/>
      </c>
      <c r="DP89" s="290" t="str">
        <f ca="true">+IF(OFFSET('Hygiene Data'!$D$12,0,10*ROW('Hygiene Data'!D83))="","",OFFSET('Hygiene Data'!$D$12,0,10*ROW('Hygiene Data'!D83)))</f>
        <v/>
      </c>
      <c r="DQ89" s="290" t="str">
        <f ca="true">+IF(OFFSET('Hygiene Data'!$D$13,0,10*ROW('Hygiene Data'!D83))="","",OFFSET('Hygiene Data'!$D$13,0,10*ROW('Hygiene Data'!D83)))</f>
        <v/>
      </c>
      <c r="DR89" s="290" t="str">
        <f ca="true">+IF(OFFSET('Hygiene Data'!$E$11,0,10*ROW('Hygiene Data'!E83))="","",OFFSET('Hygiene Data'!$E$11,0,10*ROW('Hygiene Data'!E83)))</f>
        <v/>
      </c>
      <c r="DS89" s="290" t="str">
        <f ca="true">+IF(OFFSET('Hygiene Data'!$E$12,0,10*ROW('Hygiene Data'!E83))="","",OFFSET('Hygiene Data'!$E$12,0,10*ROW('Hygiene Data'!E83)))</f>
        <v/>
      </c>
      <c r="DT89" s="290" t="str">
        <f ca="true">+IF(OFFSET('Hygiene Data'!$E$13,0,10*ROW('Hygiene Data'!E83))="","",OFFSET('Hygiene Data'!$E$13,0,10*ROW('Hygiene Data'!E83)))</f>
        <v/>
      </c>
      <c r="DU89" s="290" t="str">
        <f ca="true">+IF(OFFSET('Hygiene Data'!$F$11,0,10*ROW('Hygiene Data'!F83))="","",OFFSET('Hygiene Data'!$F$11,0,10*ROW('Hygiene Data'!F83)))</f>
        <v/>
      </c>
      <c r="DV89" s="290" t="str">
        <f ca="true">+IF(OFFSET('Hygiene Data'!$F$12,0,10*ROW('Hygiene Data'!F83))="","",OFFSET('Hygiene Data'!$F$12,0,10*ROW('Hygiene Data'!F83)))</f>
        <v/>
      </c>
      <c r="DW89" s="290" t="str">
        <f ca="true">+IF(OFFSET('Hygiene Data'!$F$13,0,10*ROW('Hygiene Data'!F83))="","",OFFSET('Hygiene Data'!$F$13,0,10*ROW('Hygiene Data'!F83)))</f>
        <v/>
      </c>
      <c r="DX89" s="290" t="str">
        <f ca="true">+IF(OFFSET('Hygiene Data'!$G$11,0,10*ROW('Hygiene Data'!G83))="","",OFFSET('Hygiene Data'!$G$11,0,10*ROW('Hygiene Data'!G83)))</f>
        <v/>
      </c>
      <c r="DY89" s="290" t="str">
        <f ca="true">+IF(OFFSET('Hygiene Data'!$G$12,0,10*ROW('Hygiene Data'!G83))="","",OFFSET('Hygiene Data'!$G$12,0,10*ROW('Hygiene Data'!G83)))</f>
        <v/>
      </c>
      <c r="DZ89" s="290" t="str">
        <f ca="true">+IF(OFFSET('Hygiene Data'!$G$13,0,10*ROW('Hygiene Data'!G83))="","",OFFSET('Hygiene Data'!$G$13,0,10*ROW('Hygiene Data'!G83)))</f>
        <v/>
      </c>
      <c r="EA89" s="290" t="str">
        <f ca="true">+IF(OFFSET('Hygiene Data'!$H$11,0,10*ROW('Hygiene Data'!H83))="","",OFFSET('Hygiene Data'!$H$11,0,10*ROW('Hygiene Data'!H83)))</f>
        <v/>
      </c>
      <c r="EB89" s="290" t="str">
        <f ca="true">+IF(OFFSET('Hygiene Data'!$H$12,0,10*ROW('Hygiene Data'!H83))="","",OFFSET('Hygiene Data'!$H$12,0,10*ROW('Hygiene Data'!H83)))</f>
        <v/>
      </c>
      <c r="EC89" s="290" t="str">
        <f ca="true">+IF(OFFSET('Hygiene Data'!$H$13,0,10*ROW('Hygiene Data'!H83))="","",OFFSET('Hygiene Data'!$H$13,0,10*ROW('Hygiene Data'!H83)))</f>
        <v/>
      </c>
      <c r="ED89" s="290" t="str">
        <f ca="true">+IF(OFFSET('Hygiene Data'!$I$11,0,10*ROW('Hygiene Data'!I83))="","",OFFSET('Hygiene Data'!$I$11,0,10*ROW('Hygiene Data'!I83)))</f>
        <v/>
      </c>
      <c r="EE89" s="290" t="str">
        <f ca="true">+IF(OFFSET('Hygiene Data'!$I$12,0,10*ROW('Hygiene Data'!I83))="","",OFFSET('Hygiene Data'!$I$12,0,10*ROW('Hygiene Data'!I83)))</f>
        <v/>
      </c>
      <c r="EF89" s="290"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46"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90"/>
      <c r="BS90" s="290" t="str">
        <f ca="true">+IF(OFFSET('Water Data'!$D$27,0,10*ROW('Water Data'!D84))="","",OFFSET('Water Data'!$D$27,0,10*ROW('Water Data'!D84)))</f>
        <v/>
      </c>
      <c r="BT90" s="290" t="str">
        <f ca="true">+IF(OFFSET('Water Data'!$D$28,0,10*ROW('Water Data'!D84))="","",OFFSET('Water Data'!$D$28,0,10*ROW('Water Data'!D84)))</f>
        <v/>
      </c>
      <c r="BU90" s="290" t="str">
        <f ca="true">+IF(OFFSET('Water Data'!$D$29,0,10*ROW('Water Data'!D84))="","",OFFSET('Water Data'!$D$29,0,10*ROW('Water Data'!D84)))</f>
        <v/>
      </c>
      <c r="BV90" s="290" t="str">
        <f ca="true">+IF(OFFSET('Water Data'!$E$27,0,10*ROW('Water Data'!E84))="","",OFFSET('Water Data'!$E$27,0,10*ROW('Water Data'!E84)))</f>
        <v/>
      </c>
      <c r="BW90" s="290" t="str">
        <f ca="true">+IF(OFFSET('Water Data'!$E$28,0,10*ROW('Water Data'!E84))="","",OFFSET('Water Data'!$E$28,0,10*ROW('Water Data'!E84)))</f>
        <v/>
      </c>
      <c r="BX90" s="290" t="str">
        <f ca="true">+IF(OFFSET('Water Data'!$E$29,0,10*ROW('Water Data'!E84))="","",OFFSET('Water Data'!$E$29,0,10*ROW('Water Data'!E84)))</f>
        <v/>
      </c>
      <c r="BY90" s="290" t="str">
        <f ca="true">+IF(OFFSET('Water Data'!$F$27,0,10*ROW('Water Data'!F84))="","",OFFSET('Water Data'!$F$27,0,10*ROW('Water Data'!F84)))</f>
        <v/>
      </c>
      <c r="BZ90" s="290" t="str">
        <f ca="true">+IF(OFFSET('Water Data'!$F$28,0,10*ROW('Water Data'!F84))="","",OFFSET('Water Data'!$F$28,0,10*ROW('Water Data'!F84)))</f>
        <v/>
      </c>
      <c r="CA90" s="290" t="str">
        <f ca="true">+IF(OFFSET('Water Data'!$F$29,0,10*ROW('Water Data'!F84))="","",OFFSET('Water Data'!$F$29,0,10*ROW('Water Data'!F84)))</f>
        <v/>
      </c>
      <c r="CB90" s="290" t="str">
        <f ca="true">+IF(OFFSET('Water Data'!$G$27,0,10*ROW('Water Data'!G84))="","",OFFSET('Water Data'!$G$27,0,10*ROW('Water Data'!G84)))</f>
        <v/>
      </c>
      <c r="CC90" s="290" t="str">
        <f ca="true">+IF(OFFSET('Water Data'!$G$28,0,10*ROW('Water Data'!G84))="","",OFFSET('Water Data'!$G$28,0,10*ROW('Water Data'!G84)))</f>
        <v/>
      </c>
      <c r="CD90" s="290" t="str">
        <f ca="true">+IF(OFFSET('Water Data'!$G$29,0,10*ROW('Water Data'!G84))="","",OFFSET('Water Data'!$G$29,0,10*ROW('Water Data'!G84)))</f>
        <v/>
      </c>
      <c r="CE90" s="290" t="str">
        <f ca="true">+IF(OFFSET('Water Data'!$H$27,0,10*ROW('Water Data'!H84))="","",OFFSET('Water Data'!$H$27,0,10*ROW('Water Data'!H84)))</f>
        <v/>
      </c>
      <c r="CF90" s="290" t="str">
        <f ca="true">+IF(OFFSET('Water Data'!$H$28,0,10*ROW('Water Data'!H84))="","",OFFSET('Water Data'!$H$28,0,10*ROW('Water Data'!H84)))</f>
        <v/>
      </c>
      <c r="CG90" s="290" t="str">
        <f ca="true">+IF(OFFSET('Water Data'!$H$29,0,10*ROW('Water Data'!H84))="","",OFFSET('Water Data'!$H$29,0,10*ROW('Water Data'!H84)))</f>
        <v/>
      </c>
      <c r="CH90" s="290" t="str">
        <f ca="true">+IF(OFFSET('Water Data'!$I$27,0,10*ROW('Water Data'!I84))="","",OFFSET('Water Data'!$I$27,0,10*ROW('Water Data'!I84)))</f>
        <v/>
      </c>
      <c r="CI90" s="290" t="str">
        <f ca="true">+IF(OFFSET('Water Data'!$I$28,0,10*ROW('Water Data'!I84))="","",OFFSET('Water Data'!$I$28,0,10*ROW('Water Data'!I84)))</f>
        <v/>
      </c>
      <c r="CJ90" s="290" t="str">
        <f ca="true">+IF(OFFSET('Water Data'!$I$29,0,10*ROW('Water Data'!I84))="","",OFFSET('Water Data'!$I$29,0,10*ROW('Water Data'!I84)))</f>
        <v/>
      </c>
      <c r="CK90" s="290" t="str">
        <f ca="true">+IF(OFFSET('Sanitation Data'!$D$28,0,10*ROW('Sanitation Data'!D84))="","",OFFSET('Sanitation Data'!$D$28,0,10*ROW('Sanitation Data'!D84)))</f>
        <v/>
      </c>
      <c r="CL90" s="290" t="str">
        <f ca="true">+IF(OFFSET('Sanitation Data'!$D$29,0,10*ROW('Sanitation Data'!D84))="","",OFFSET('Sanitation Data'!$D$29,0,10*ROW('Sanitation Data'!D84)))</f>
        <v/>
      </c>
      <c r="CM90" s="290" t="str">
        <f ca="true">+IF(OFFSET('Sanitation Data'!$D$30,0,10*ROW('Sanitation Data'!D84))="","",OFFSET('Sanitation Data'!$D$30,0,10*ROW('Sanitation Data'!D84)))</f>
        <v/>
      </c>
      <c r="CN90" s="290" t="str">
        <f ca="true">+IF(OFFSET('Sanitation Data'!$D$31,0,10*ROW('Sanitation Data'!D84))="","",OFFSET('Sanitation Data'!$D$31,0,10*ROW('Sanitation Data'!D84)))</f>
        <v/>
      </c>
      <c r="CO90" s="290" t="str">
        <f ca="true">+IF(OFFSET('Sanitation Data'!$D$32,0,10*ROW('Sanitation Data'!D84))="","",OFFSET('Sanitation Data'!$D$32,0,10*ROW('Sanitation Data'!D84)))</f>
        <v/>
      </c>
      <c r="CP90" s="290" t="str">
        <f ca="true">+IF(OFFSET('Sanitation Data'!$E$28,0,10*ROW('Sanitation Data'!E84))="","",OFFSET('Sanitation Data'!$E$28,0,10*ROW('Sanitation Data'!E84)))</f>
        <v/>
      </c>
      <c r="CQ90" s="290" t="str">
        <f ca="true">+IF(OFFSET('Sanitation Data'!$E$29,0,10*ROW('Sanitation Data'!E84))="","",OFFSET('Sanitation Data'!$E$29,0,10*ROW('Sanitation Data'!E84)))</f>
        <v/>
      </c>
      <c r="CR90" s="290" t="str">
        <f ca="true">+IF(OFFSET('Sanitation Data'!$E$30,0,10*ROW('Sanitation Data'!E84))="","",OFFSET('Sanitation Data'!$E$30,0,10*ROW('Sanitation Data'!E84)))</f>
        <v/>
      </c>
      <c r="CS90" s="290" t="str">
        <f ca="true">+IF(OFFSET('Sanitation Data'!$E$31,0,10*ROW('Sanitation Data'!E84))="","",OFFSET('Sanitation Data'!$E$31,0,10*ROW('Sanitation Data'!E84)))</f>
        <v/>
      </c>
      <c r="CT90" s="290" t="str">
        <f ca="true">+IF(OFFSET('Sanitation Data'!$E$32,0,10*ROW('Sanitation Data'!E84))="","",OFFSET('Sanitation Data'!$E$32,0,10*ROW('Sanitation Data'!E84)))</f>
        <v/>
      </c>
      <c r="CU90" s="290" t="str">
        <f ca="true">+IF(OFFSET('Sanitation Data'!$F$28,0,10*ROW('Sanitation Data'!F84))="","",OFFSET('Sanitation Data'!$F$28,0,10*ROW('Sanitation Data'!F84)))</f>
        <v/>
      </c>
      <c r="CV90" s="290" t="str">
        <f ca="true">+IF(OFFSET('Sanitation Data'!$F$29,0,10*ROW('Sanitation Data'!F84))="","",OFFSET('Sanitation Data'!$F$29,0,10*ROW('Sanitation Data'!F84)))</f>
        <v/>
      </c>
      <c r="CW90" s="290" t="str">
        <f ca="true">+IF(OFFSET('Sanitation Data'!$F$30,0,10*ROW('Sanitation Data'!F84))="","",OFFSET('Sanitation Data'!$F$30,0,10*ROW('Sanitation Data'!F84)))</f>
        <v/>
      </c>
      <c r="CX90" s="290" t="str">
        <f ca="true">+IF(OFFSET('Sanitation Data'!$F$31,0,10*ROW('Sanitation Data'!F84))="","",OFFSET('Sanitation Data'!$F$31,0,10*ROW('Sanitation Data'!F84)))</f>
        <v/>
      </c>
      <c r="CY90" s="290" t="str">
        <f ca="true">+IF(OFFSET('Sanitation Data'!$F$32,0,10*ROW('Sanitation Data'!F84))="","",OFFSET('Sanitation Data'!$F$32,0,10*ROW('Sanitation Data'!F84)))</f>
        <v/>
      </c>
      <c r="CZ90" s="290" t="str">
        <f ca="true">+IF(OFFSET('Sanitation Data'!$G$28,0,10*ROW('Sanitation Data'!G84))="","",OFFSET('Sanitation Data'!$G$28,0,10*ROW('Sanitation Data'!G84)))</f>
        <v/>
      </c>
      <c r="DA90" s="290" t="str">
        <f ca="true">+IF(OFFSET('Sanitation Data'!$G$29,0,10*ROW('Sanitation Data'!G84))="","",OFFSET('Sanitation Data'!$G$29,0,10*ROW('Sanitation Data'!G84)))</f>
        <v/>
      </c>
      <c r="DB90" s="290" t="str">
        <f ca="true">+IF(OFFSET('Sanitation Data'!$G$30,0,10*ROW('Sanitation Data'!G84))="","",OFFSET('Sanitation Data'!$G$30,0,10*ROW('Sanitation Data'!G84)))</f>
        <v/>
      </c>
      <c r="DC90" s="290" t="str">
        <f ca="true">+IF(OFFSET('Sanitation Data'!$G$31,0,10*ROW('Sanitation Data'!G84))="","",OFFSET('Sanitation Data'!$G$31,0,10*ROW('Sanitation Data'!G84)))</f>
        <v/>
      </c>
      <c r="DD90" s="290" t="str">
        <f ca="true">+IF(OFFSET('Sanitation Data'!$G$32,0,10*ROW('Sanitation Data'!G84))="","",OFFSET('Sanitation Data'!$G$32,0,10*ROW('Sanitation Data'!G84)))</f>
        <v/>
      </c>
      <c r="DE90" s="290" t="str">
        <f ca="true">+IF(OFFSET('Sanitation Data'!$H$28,0,10*ROW('Sanitation Data'!H84))="","",OFFSET('Sanitation Data'!$H$28,0,10*ROW('Sanitation Data'!H84)))</f>
        <v/>
      </c>
      <c r="DF90" s="290" t="str">
        <f ca="true">+IF(OFFSET('Sanitation Data'!$H$29,0,10*ROW('Sanitation Data'!H84))="","",OFFSET('Sanitation Data'!$H$29,0,10*ROW('Sanitation Data'!H84)))</f>
        <v/>
      </c>
      <c r="DG90" s="290" t="str">
        <f ca="true">+IF(OFFSET('Sanitation Data'!$H$30,0,10*ROW('Sanitation Data'!H84))="","",OFFSET('Sanitation Data'!$H$30,0,10*ROW('Sanitation Data'!H84)))</f>
        <v/>
      </c>
      <c r="DH90" s="290" t="str">
        <f ca="true">+IF(OFFSET('Sanitation Data'!$H$31,0,10*ROW('Sanitation Data'!H84))="","",OFFSET('Sanitation Data'!$H$31,0,10*ROW('Sanitation Data'!H84)))</f>
        <v/>
      </c>
      <c r="DI90" s="290" t="str">
        <f ca="true">+IF(OFFSET('Sanitation Data'!$H$32,0,10*ROW('Sanitation Data'!H84))="","",OFFSET('Sanitation Data'!$H$32,0,10*ROW('Sanitation Data'!H84)))</f>
        <v/>
      </c>
      <c r="DJ90" s="290" t="str">
        <f ca="true">+IF(OFFSET('Sanitation Data'!$I$28,0,10*ROW('Sanitation Data'!I84))="","",OFFSET('Sanitation Data'!$I$28,0,10*ROW('Sanitation Data'!I84)))</f>
        <v/>
      </c>
      <c r="DK90" s="290" t="str">
        <f ca="true">+IF(OFFSET('Sanitation Data'!$I$29,0,10*ROW('Sanitation Data'!I84))="","",OFFSET('Sanitation Data'!$I$29,0,10*ROW('Sanitation Data'!I84)))</f>
        <v/>
      </c>
      <c r="DL90" s="290" t="str">
        <f ca="true">+IF(OFFSET('Sanitation Data'!$I$30,0,10*ROW('Sanitation Data'!I84))="","",OFFSET('Sanitation Data'!$I$30,0,10*ROW('Sanitation Data'!I84)))</f>
        <v/>
      </c>
      <c r="DM90" s="290" t="str">
        <f ca="true">+IF(OFFSET('Sanitation Data'!$I$31,0,10*ROW('Sanitation Data'!I84))="","",OFFSET('Sanitation Data'!$I$31,0,10*ROW('Sanitation Data'!I84)))</f>
        <v/>
      </c>
      <c r="DN90" s="290" t="str">
        <f ca="true">+IF(OFFSET('Sanitation Data'!$I$32,0,10*ROW('Sanitation Data'!I84))="","",OFFSET('Sanitation Data'!$I$32,0,10*ROW('Sanitation Data'!I84)))</f>
        <v/>
      </c>
      <c r="DO90" s="290" t="str">
        <f ca="true">+IF(OFFSET('Hygiene Data'!$D$11,0,10*ROW('Hygiene Data'!D84))="","",OFFSET('Hygiene Data'!$D$11,0,10*ROW('Hygiene Data'!D84)))</f>
        <v/>
      </c>
      <c r="DP90" s="290" t="str">
        <f ca="true">+IF(OFFSET('Hygiene Data'!$D$12,0,10*ROW('Hygiene Data'!D84))="","",OFFSET('Hygiene Data'!$D$12,0,10*ROW('Hygiene Data'!D84)))</f>
        <v/>
      </c>
      <c r="DQ90" s="290" t="str">
        <f ca="true">+IF(OFFSET('Hygiene Data'!$D$13,0,10*ROW('Hygiene Data'!D84))="","",OFFSET('Hygiene Data'!$D$13,0,10*ROW('Hygiene Data'!D84)))</f>
        <v/>
      </c>
      <c r="DR90" s="290" t="str">
        <f ca="true">+IF(OFFSET('Hygiene Data'!$E$11,0,10*ROW('Hygiene Data'!E84))="","",OFFSET('Hygiene Data'!$E$11,0,10*ROW('Hygiene Data'!E84)))</f>
        <v/>
      </c>
      <c r="DS90" s="290" t="str">
        <f ca="true">+IF(OFFSET('Hygiene Data'!$E$12,0,10*ROW('Hygiene Data'!E84))="","",OFFSET('Hygiene Data'!$E$12,0,10*ROW('Hygiene Data'!E84)))</f>
        <v/>
      </c>
      <c r="DT90" s="290" t="str">
        <f ca="true">+IF(OFFSET('Hygiene Data'!$E$13,0,10*ROW('Hygiene Data'!E84))="","",OFFSET('Hygiene Data'!$E$13,0,10*ROW('Hygiene Data'!E84)))</f>
        <v/>
      </c>
      <c r="DU90" s="290" t="str">
        <f ca="true">+IF(OFFSET('Hygiene Data'!$F$11,0,10*ROW('Hygiene Data'!F84))="","",OFFSET('Hygiene Data'!$F$11,0,10*ROW('Hygiene Data'!F84)))</f>
        <v/>
      </c>
      <c r="DV90" s="290" t="str">
        <f ca="true">+IF(OFFSET('Hygiene Data'!$F$12,0,10*ROW('Hygiene Data'!F84))="","",OFFSET('Hygiene Data'!$F$12,0,10*ROW('Hygiene Data'!F84)))</f>
        <v/>
      </c>
      <c r="DW90" s="290" t="str">
        <f ca="true">+IF(OFFSET('Hygiene Data'!$F$13,0,10*ROW('Hygiene Data'!F84))="","",OFFSET('Hygiene Data'!$F$13,0,10*ROW('Hygiene Data'!F84)))</f>
        <v/>
      </c>
      <c r="DX90" s="290" t="str">
        <f ca="true">+IF(OFFSET('Hygiene Data'!$G$11,0,10*ROW('Hygiene Data'!G84))="","",OFFSET('Hygiene Data'!$G$11,0,10*ROW('Hygiene Data'!G84)))</f>
        <v/>
      </c>
      <c r="DY90" s="290" t="str">
        <f ca="true">+IF(OFFSET('Hygiene Data'!$G$12,0,10*ROW('Hygiene Data'!G84))="","",OFFSET('Hygiene Data'!$G$12,0,10*ROW('Hygiene Data'!G84)))</f>
        <v/>
      </c>
      <c r="DZ90" s="290" t="str">
        <f ca="true">+IF(OFFSET('Hygiene Data'!$G$13,0,10*ROW('Hygiene Data'!G84))="","",OFFSET('Hygiene Data'!$G$13,0,10*ROW('Hygiene Data'!G84)))</f>
        <v/>
      </c>
      <c r="EA90" s="290" t="str">
        <f ca="true">+IF(OFFSET('Hygiene Data'!$H$11,0,10*ROW('Hygiene Data'!H84))="","",OFFSET('Hygiene Data'!$H$11,0,10*ROW('Hygiene Data'!H84)))</f>
        <v/>
      </c>
      <c r="EB90" s="290" t="str">
        <f ca="true">+IF(OFFSET('Hygiene Data'!$H$12,0,10*ROW('Hygiene Data'!H84))="","",OFFSET('Hygiene Data'!$H$12,0,10*ROW('Hygiene Data'!H84)))</f>
        <v/>
      </c>
      <c r="EC90" s="290" t="str">
        <f ca="true">+IF(OFFSET('Hygiene Data'!$H$13,0,10*ROW('Hygiene Data'!H84))="","",OFFSET('Hygiene Data'!$H$13,0,10*ROW('Hygiene Data'!H84)))</f>
        <v/>
      </c>
      <c r="ED90" s="290" t="str">
        <f ca="true">+IF(OFFSET('Hygiene Data'!$I$11,0,10*ROW('Hygiene Data'!I84))="","",OFFSET('Hygiene Data'!$I$11,0,10*ROW('Hygiene Data'!I84)))</f>
        <v/>
      </c>
      <c r="EE90" s="290" t="str">
        <f ca="true">+IF(OFFSET('Hygiene Data'!$I$12,0,10*ROW('Hygiene Data'!I84))="","",OFFSET('Hygiene Data'!$I$12,0,10*ROW('Hygiene Data'!I84)))</f>
        <v/>
      </c>
      <c r="EF90" s="290"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46"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90"/>
      <c r="BS91" s="290" t="str">
        <f ca="true">+IF(OFFSET('Water Data'!$D$27,0,10*ROW('Water Data'!D85))="","",OFFSET('Water Data'!$D$27,0,10*ROW('Water Data'!D85)))</f>
        <v/>
      </c>
      <c r="BT91" s="290" t="str">
        <f ca="true">+IF(OFFSET('Water Data'!$D$28,0,10*ROW('Water Data'!D85))="","",OFFSET('Water Data'!$D$28,0,10*ROW('Water Data'!D85)))</f>
        <v/>
      </c>
      <c r="BU91" s="290" t="str">
        <f ca="true">+IF(OFFSET('Water Data'!$D$29,0,10*ROW('Water Data'!D85))="","",OFFSET('Water Data'!$D$29,0,10*ROW('Water Data'!D85)))</f>
        <v/>
      </c>
      <c r="BV91" s="290" t="str">
        <f ca="true">+IF(OFFSET('Water Data'!$E$27,0,10*ROW('Water Data'!E85))="","",OFFSET('Water Data'!$E$27,0,10*ROW('Water Data'!E85)))</f>
        <v/>
      </c>
      <c r="BW91" s="290" t="str">
        <f ca="true">+IF(OFFSET('Water Data'!$E$28,0,10*ROW('Water Data'!E85))="","",OFFSET('Water Data'!$E$28,0,10*ROW('Water Data'!E85)))</f>
        <v/>
      </c>
      <c r="BX91" s="290" t="str">
        <f ca="true">+IF(OFFSET('Water Data'!$E$29,0,10*ROW('Water Data'!E85))="","",OFFSET('Water Data'!$E$29,0,10*ROW('Water Data'!E85)))</f>
        <v/>
      </c>
      <c r="BY91" s="290" t="str">
        <f ca="true">+IF(OFFSET('Water Data'!$F$27,0,10*ROW('Water Data'!F85))="","",OFFSET('Water Data'!$F$27,0,10*ROW('Water Data'!F85)))</f>
        <v/>
      </c>
      <c r="BZ91" s="290" t="str">
        <f ca="true">+IF(OFFSET('Water Data'!$F$28,0,10*ROW('Water Data'!F85))="","",OFFSET('Water Data'!$F$28,0,10*ROW('Water Data'!F85)))</f>
        <v/>
      </c>
      <c r="CA91" s="290" t="str">
        <f ca="true">+IF(OFFSET('Water Data'!$F$29,0,10*ROW('Water Data'!F85))="","",OFFSET('Water Data'!$F$29,0,10*ROW('Water Data'!F85)))</f>
        <v/>
      </c>
      <c r="CB91" s="290" t="str">
        <f ca="true">+IF(OFFSET('Water Data'!$G$27,0,10*ROW('Water Data'!G85))="","",OFFSET('Water Data'!$G$27,0,10*ROW('Water Data'!G85)))</f>
        <v/>
      </c>
      <c r="CC91" s="290" t="str">
        <f ca="true">+IF(OFFSET('Water Data'!$G$28,0,10*ROW('Water Data'!G85))="","",OFFSET('Water Data'!$G$28,0,10*ROW('Water Data'!G85)))</f>
        <v/>
      </c>
      <c r="CD91" s="290" t="str">
        <f ca="true">+IF(OFFSET('Water Data'!$G$29,0,10*ROW('Water Data'!G85))="","",OFFSET('Water Data'!$G$29,0,10*ROW('Water Data'!G85)))</f>
        <v/>
      </c>
      <c r="CE91" s="290" t="str">
        <f ca="true">+IF(OFFSET('Water Data'!$H$27,0,10*ROW('Water Data'!H85))="","",OFFSET('Water Data'!$H$27,0,10*ROW('Water Data'!H85)))</f>
        <v/>
      </c>
      <c r="CF91" s="290" t="str">
        <f ca="true">+IF(OFFSET('Water Data'!$H$28,0,10*ROW('Water Data'!H85))="","",OFFSET('Water Data'!$H$28,0,10*ROW('Water Data'!H85)))</f>
        <v/>
      </c>
      <c r="CG91" s="290" t="str">
        <f ca="true">+IF(OFFSET('Water Data'!$H$29,0,10*ROW('Water Data'!H85))="","",OFFSET('Water Data'!$H$29,0,10*ROW('Water Data'!H85)))</f>
        <v/>
      </c>
      <c r="CH91" s="290" t="str">
        <f ca="true">+IF(OFFSET('Water Data'!$I$27,0,10*ROW('Water Data'!I85))="","",OFFSET('Water Data'!$I$27,0,10*ROW('Water Data'!I85)))</f>
        <v/>
      </c>
      <c r="CI91" s="290" t="str">
        <f ca="true">+IF(OFFSET('Water Data'!$I$28,0,10*ROW('Water Data'!I85))="","",OFFSET('Water Data'!$I$28,0,10*ROW('Water Data'!I85)))</f>
        <v/>
      </c>
      <c r="CJ91" s="290" t="str">
        <f ca="true">+IF(OFFSET('Water Data'!$I$29,0,10*ROW('Water Data'!I85))="","",OFFSET('Water Data'!$I$29,0,10*ROW('Water Data'!I85)))</f>
        <v/>
      </c>
      <c r="CK91" s="290" t="str">
        <f ca="true">+IF(OFFSET('Sanitation Data'!$D$28,0,10*ROW('Sanitation Data'!D85))="","",OFFSET('Sanitation Data'!$D$28,0,10*ROW('Sanitation Data'!D85)))</f>
        <v/>
      </c>
      <c r="CL91" s="290" t="str">
        <f ca="true">+IF(OFFSET('Sanitation Data'!$D$29,0,10*ROW('Sanitation Data'!D85))="","",OFFSET('Sanitation Data'!$D$29,0,10*ROW('Sanitation Data'!D85)))</f>
        <v/>
      </c>
      <c r="CM91" s="290" t="str">
        <f ca="true">+IF(OFFSET('Sanitation Data'!$D$30,0,10*ROW('Sanitation Data'!D85))="","",OFFSET('Sanitation Data'!$D$30,0,10*ROW('Sanitation Data'!D85)))</f>
        <v/>
      </c>
      <c r="CN91" s="290" t="str">
        <f ca="true">+IF(OFFSET('Sanitation Data'!$D$31,0,10*ROW('Sanitation Data'!D85))="","",OFFSET('Sanitation Data'!$D$31,0,10*ROW('Sanitation Data'!D85)))</f>
        <v/>
      </c>
      <c r="CO91" s="290" t="str">
        <f ca="true">+IF(OFFSET('Sanitation Data'!$D$32,0,10*ROW('Sanitation Data'!D85))="","",OFFSET('Sanitation Data'!$D$32,0,10*ROW('Sanitation Data'!D85)))</f>
        <v/>
      </c>
      <c r="CP91" s="290" t="str">
        <f ca="true">+IF(OFFSET('Sanitation Data'!$E$28,0,10*ROW('Sanitation Data'!E85))="","",OFFSET('Sanitation Data'!$E$28,0,10*ROW('Sanitation Data'!E85)))</f>
        <v/>
      </c>
      <c r="CQ91" s="290" t="str">
        <f ca="true">+IF(OFFSET('Sanitation Data'!$E$29,0,10*ROW('Sanitation Data'!E85))="","",OFFSET('Sanitation Data'!$E$29,0,10*ROW('Sanitation Data'!E85)))</f>
        <v/>
      </c>
      <c r="CR91" s="290" t="str">
        <f ca="true">+IF(OFFSET('Sanitation Data'!$E$30,0,10*ROW('Sanitation Data'!E85))="","",OFFSET('Sanitation Data'!$E$30,0,10*ROW('Sanitation Data'!E85)))</f>
        <v/>
      </c>
      <c r="CS91" s="290" t="str">
        <f ca="true">+IF(OFFSET('Sanitation Data'!$E$31,0,10*ROW('Sanitation Data'!E85))="","",OFFSET('Sanitation Data'!$E$31,0,10*ROW('Sanitation Data'!E85)))</f>
        <v/>
      </c>
      <c r="CT91" s="290" t="str">
        <f ca="true">+IF(OFFSET('Sanitation Data'!$E$32,0,10*ROW('Sanitation Data'!E85))="","",OFFSET('Sanitation Data'!$E$32,0,10*ROW('Sanitation Data'!E85)))</f>
        <v/>
      </c>
      <c r="CU91" s="290" t="str">
        <f ca="true">+IF(OFFSET('Sanitation Data'!$F$28,0,10*ROW('Sanitation Data'!F85))="","",OFFSET('Sanitation Data'!$F$28,0,10*ROW('Sanitation Data'!F85)))</f>
        <v/>
      </c>
      <c r="CV91" s="290" t="str">
        <f ca="true">+IF(OFFSET('Sanitation Data'!$F$29,0,10*ROW('Sanitation Data'!F85))="","",OFFSET('Sanitation Data'!$F$29,0,10*ROW('Sanitation Data'!F85)))</f>
        <v/>
      </c>
      <c r="CW91" s="290" t="str">
        <f ca="true">+IF(OFFSET('Sanitation Data'!$F$30,0,10*ROW('Sanitation Data'!F85))="","",OFFSET('Sanitation Data'!$F$30,0,10*ROW('Sanitation Data'!F85)))</f>
        <v/>
      </c>
      <c r="CX91" s="290" t="str">
        <f ca="true">+IF(OFFSET('Sanitation Data'!$F$31,0,10*ROW('Sanitation Data'!F85))="","",OFFSET('Sanitation Data'!$F$31,0,10*ROW('Sanitation Data'!F85)))</f>
        <v/>
      </c>
      <c r="CY91" s="290" t="str">
        <f ca="true">+IF(OFFSET('Sanitation Data'!$F$32,0,10*ROW('Sanitation Data'!F85))="","",OFFSET('Sanitation Data'!$F$32,0,10*ROW('Sanitation Data'!F85)))</f>
        <v/>
      </c>
      <c r="CZ91" s="290" t="str">
        <f ca="true">+IF(OFFSET('Sanitation Data'!$G$28,0,10*ROW('Sanitation Data'!G85))="","",OFFSET('Sanitation Data'!$G$28,0,10*ROW('Sanitation Data'!G85)))</f>
        <v/>
      </c>
      <c r="DA91" s="290" t="str">
        <f ca="true">+IF(OFFSET('Sanitation Data'!$G$29,0,10*ROW('Sanitation Data'!G85))="","",OFFSET('Sanitation Data'!$G$29,0,10*ROW('Sanitation Data'!G85)))</f>
        <v/>
      </c>
      <c r="DB91" s="290" t="str">
        <f ca="true">+IF(OFFSET('Sanitation Data'!$G$30,0,10*ROW('Sanitation Data'!G85))="","",OFFSET('Sanitation Data'!$G$30,0,10*ROW('Sanitation Data'!G85)))</f>
        <v/>
      </c>
      <c r="DC91" s="290" t="str">
        <f ca="true">+IF(OFFSET('Sanitation Data'!$G$31,0,10*ROW('Sanitation Data'!G85))="","",OFFSET('Sanitation Data'!$G$31,0,10*ROW('Sanitation Data'!G85)))</f>
        <v/>
      </c>
      <c r="DD91" s="290" t="str">
        <f ca="true">+IF(OFFSET('Sanitation Data'!$G$32,0,10*ROW('Sanitation Data'!G85))="","",OFFSET('Sanitation Data'!$G$32,0,10*ROW('Sanitation Data'!G85)))</f>
        <v/>
      </c>
      <c r="DE91" s="290" t="str">
        <f ca="true">+IF(OFFSET('Sanitation Data'!$H$28,0,10*ROW('Sanitation Data'!H85))="","",OFFSET('Sanitation Data'!$H$28,0,10*ROW('Sanitation Data'!H85)))</f>
        <v/>
      </c>
      <c r="DF91" s="290" t="str">
        <f ca="true">+IF(OFFSET('Sanitation Data'!$H$29,0,10*ROW('Sanitation Data'!H85))="","",OFFSET('Sanitation Data'!$H$29,0,10*ROW('Sanitation Data'!H85)))</f>
        <v/>
      </c>
      <c r="DG91" s="290" t="str">
        <f ca="true">+IF(OFFSET('Sanitation Data'!$H$30,0,10*ROW('Sanitation Data'!H85))="","",OFFSET('Sanitation Data'!$H$30,0,10*ROW('Sanitation Data'!H85)))</f>
        <v/>
      </c>
      <c r="DH91" s="290" t="str">
        <f ca="true">+IF(OFFSET('Sanitation Data'!$H$31,0,10*ROW('Sanitation Data'!H85))="","",OFFSET('Sanitation Data'!$H$31,0,10*ROW('Sanitation Data'!H85)))</f>
        <v/>
      </c>
      <c r="DI91" s="290" t="str">
        <f ca="true">+IF(OFFSET('Sanitation Data'!$H$32,0,10*ROW('Sanitation Data'!H85))="","",OFFSET('Sanitation Data'!$H$32,0,10*ROW('Sanitation Data'!H85)))</f>
        <v/>
      </c>
      <c r="DJ91" s="290" t="str">
        <f ca="true">+IF(OFFSET('Sanitation Data'!$I$28,0,10*ROW('Sanitation Data'!I85))="","",OFFSET('Sanitation Data'!$I$28,0,10*ROW('Sanitation Data'!I85)))</f>
        <v/>
      </c>
      <c r="DK91" s="290" t="str">
        <f ca="true">+IF(OFFSET('Sanitation Data'!$I$29,0,10*ROW('Sanitation Data'!I85))="","",OFFSET('Sanitation Data'!$I$29,0,10*ROW('Sanitation Data'!I85)))</f>
        <v/>
      </c>
      <c r="DL91" s="290" t="str">
        <f ca="true">+IF(OFFSET('Sanitation Data'!$I$30,0,10*ROW('Sanitation Data'!I85))="","",OFFSET('Sanitation Data'!$I$30,0,10*ROW('Sanitation Data'!I85)))</f>
        <v/>
      </c>
      <c r="DM91" s="290" t="str">
        <f ca="true">+IF(OFFSET('Sanitation Data'!$I$31,0,10*ROW('Sanitation Data'!I85))="","",OFFSET('Sanitation Data'!$I$31,0,10*ROW('Sanitation Data'!I85)))</f>
        <v/>
      </c>
      <c r="DN91" s="290" t="str">
        <f ca="true">+IF(OFFSET('Sanitation Data'!$I$32,0,10*ROW('Sanitation Data'!I85))="","",OFFSET('Sanitation Data'!$I$32,0,10*ROW('Sanitation Data'!I85)))</f>
        <v/>
      </c>
      <c r="DO91" s="290" t="str">
        <f ca="true">+IF(OFFSET('Hygiene Data'!$D$11,0,10*ROW('Hygiene Data'!D85))="","",OFFSET('Hygiene Data'!$D$11,0,10*ROW('Hygiene Data'!D85)))</f>
        <v/>
      </c>
      <c r="DP91" s="290" t="str">
        <f ca="true">+IF(OFFSET('Hygiene Data'!$D$12,0,10*ROW('Hygiene Data'!D85))="","",OFFSET('Hygiene Data'!$D$12,0,10*ROW('Hygiene Data'!D85)))</f>
        <v/>
      </c>
      <c r="DQ91" s="290" t="str">
        <f ca="true">+IF(OFFSET('Hygiene Data'!$D$13,0,10*ROW('Hygiene Data'!D85))="","",OFFSET('Hygiene Data'!$D$13,0,10*ROW('Hygiene Data'!D85)))</f>
        <v/>
      </c>
      <c r="DR91" s="290" t="str">
        <f ca="true">+IF(OFFSET('Hygiene Data'!$E$11,0,10*ROW('Hygiene Data'!E85))="","",OFFSET('Hygiene Data'!$E$11,0,10*ROW('Hygiene Data'!E85)))</f>
        <v/>
      </c>
      <c r="DS91" s="290" t="str">
        <f ca="true">+IF(OFFSET('Hygiene Data'!$E$12,0,10*ROW('Hygiene Data'!E85))="","",OFFSET('Hygiene Data'!$E$12,0,10*ROW('Hygiene Data'!E85)))</f>
        <v/>
      </c>
      <c r="DT91" s="290" t="str">
        <f ca="true">+IF(OFFSET('Hygiene Data'!$E$13,0,10*ROW('Hygiene Data'!E85))="","",OFFSET('Hygiene Data'!$E$13,0,10*ROW('Hygiene Data'!E85)))</f>
        <v/>
      </c>
      <c r="DU91" s="290" t="str">
        <f ca="true">+IF(OFFSET('Hygiene Data'!$F$11,0,10*ROW('Hygiene Data'!F85))="","",OFFSET('Hygiene Data'!$F$11,0,10*ROW('Hygiene Data'!F85)))</f>
        <v/>
      </c>
      <c r="DV91" s="290" t="str">
        <f ca="true">+IF(OFFSET('Hygiene Data'!$F$12,0,10*ROW('Hygiene Data'!F85))="","",OFFSET('Hygiene Data'!$F$12,0,10*ROW('Hygiene Data'!F85)))</f>
        <v/>
      </c>
      <c r="DW91" s="290" t="str">
        <f ca="true">+IF(OFFSET('Hygiene Data'!$F$13,0,10*ROW('Hygiene Data'!F85))="","",OFFSET('Hygiene Data'!$F$13,0,10*ROW('Hygiene Data'!F85)))</f>
        <v/>
      </c>
      <c r="DX91" s="290" t="str">
        <f ca="true">+IF(OFFSET('Hygiene Data'!$G$11,0,10*ROW('Hygiene Data'!G85))="","",OFFSET('Hygiene Data'!$G$11,0,10*ROW('Hygiene Data'!G85)))</f>
        <v/>
      </c>
      <c r="DY91" s="290" t="str">
        <f ca="true">+IF(OFFSET('Hygiene Data'!$G$12,0,10*ROW('Hygiene Data'!G85))="","",OFFSET('Hygiene Data'!$G$12,0,10*ROW('Hygiene Data'!G85)))</f>
        <v/>
      </c>
      <c r="DZ91" s="290" t="str">
        <f ca="true">+IF(OFFSET('Hygiene Data'!$G$13,0,10*ROW('Hygiene Data'!G85))="","",OFFSET('Hygiene Data'!$G$13,0,10*ROW('Hygiene Data'!G85)))</f>
        <v/>
      </c>
      <c r="EA91" s="290" t="str">
        <f ca="true">+IF(OFFSET('Hygiene Data'!$H$11,0,10*ROW('Hygiene Data'!H85))="","",OFFSET('Hygiene Data'!$H$11,0,10*ROW('Hygiene Data'!H85)))</f>
        <v/>
      </c>
      <c r="EB91" s="290" t="str">
        <f ca="true">+IF(OFFSET('Hygiene Data'!$H$12,0,10*ROW('Hygiene Data'!H85))="","",OFFSET('Hygiene Data'!$H$12,0,10*ROW('Hygiene Data'!H85)))</f>
        <v/>
      </c>
      <c r="EC91" s="290" t="str">
        <f ca="true">+IF(OFFSET('Hygiene Data'!$H$13,0,10*ROW('Hygiene Data'!H85))="","",OFFSET('Hygiene Data'!$H$13,0,10*ROW('Hygiene Data'!H85)))</f>
        <v/>
      </c>
      <c r="ED91" s="290" t="str">
        <f ca="true">+IF(OFFSET('Hygiene Data'!$I$11,0,10*ROW('Hygiene Data'!I85))="","",OFFSET('Hygiene Data'!$I$11,0,10*ROW('Hygiene Data'!I85)))</f>
        <v/>
      </c>
      <c r="EE91" s="290" t="str">
        <f ca="true">+IF(OFFSET('Hygiene Data'!$I$12,0,10*ROW('Hygiene Data'!I85))="","",OFFSET('Hygiene Data'!$I$12,0,10*ROW('Hygiene Data'!I85)))</f>
        <v/>
      </c>
      <c r="EF91" s="290"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46"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90"/>
      <c r="BS92" s="290" t="str">
        <f ca="true">+IF(OFFSET('Water Data'!$D$27,0,10*ROW('Water Data'!D86))="","",OFFSET('Water Data'!$D$27,0,10*ROW('Water Data'!D86)))</f>
        <v/>
      </c>
      <c r="BT92" s="290" t="str">
        <f ca="true">+IF(OFFSET('Water Data'!$D$28,0,10*ROW('Water Data'!D86))="","",OFFSET('Water Data'!$D$28,0,10*ROW('Water Data'!D86)))</f>
        <v/>
      </c>
      <c r="BU92" s="290" t="str">
        <f ca="true">+IF(OFFSET('Water Data'!$D$29,0,10*ROW('Water Data'!D86))="","",OFFSET('Water Data'!$D$29,0,10*ROW('Water Data'!D86)))</f>
        <v/>
      </c>
      <c r="BV92" s="290" t="str">
        <f ca="true">+IF(OFFSET('Water Data'!$E$27,0,10*ROW('Water Data'!E86))="","",OFFSET('Water Data'!$E$27,0,10*ROW('Water Data'!E86)))</f>
        <v/>
      </c>
      <c r="BW92" s="290" t="str">
        <f ca="true">+IF(OFFSET('Water Data'!$E$28,0,10*ROW('Water Data'!E86))="","",OFFSET('Water Data'!$E$28,0,10*ROW('Water Data'!E86)))</f>
        <v/>
      </c>
      <c r="BX92" s="290" t="str">
        <f ca="true">+IF(OFFSET('Water Data'!$E$29,0,10*ROW('Water Data'!E86))="","",OFFSET('Water Data'!$E$29,0,10*ROW('Water Data'!E86)))</f>
        <v/>
      </c>
      <c r="BY92" s="290" t="str">
        <f ca="true">+IF(OFFSET('Water Data'!$F$27,0,10*ROW('Water Data'!F86))="","",OFFSET('Water Data'!$F$27,0,10*ROW('Water Data'!F86)))</f>
        <v/>
      </c>
      <c r="BZ92" s="290" t="str">
        <f ca="true">+IF(OFFSET('Water Data'!$F$28,0,10*ROW('Water Data'!F86))="","",OFFSET('Water Data'!$F$28,0,10*ROW('Water Data'!F86)))</f>
        <v/>
      </c>
      <c r="CA92" s="290" t="str">
        <f ca="true">+IF(OFFSET('Water Data'!$F$29,0,10*ROW('Water Data'!F86))="","",OFFSET('Water Data'!$F$29,0,10*ROW('Water Data'!F86)))</f>
        <v/>
      </c>
      <c r="CB92" s="290" t="str">
        <f ca="true">+IF(OFFSET('Water Data'!$G$27,0,10*ROW('Water Data'!G86))="","",OFFSET('Water Data'!$G$27,0,10*ROW('Water Data'!G86)))</f>
        <v/>
      </c>
      <c r="CC92" s="290" t="str">
        <f ca="true">+IF(OFFSET('Water Data'!$G$28,0,10*ROW('Water Data'!G86))="","",OFFSET('Water Data'!$G$28,0,10*ROW('Water Data'!G86)))</f>
        <v/>
      </c>
      <c r="CD92" s="290" t="str">
        <f ca="true">+IF(OFFSET('Water Data'!$G$29,0,10*ROW('Water Data'!G86))="","",OFFSET('Water Data'!$G$29,0,10*ROW('Water Data'!G86)))</f>
        <v/>
      </c>
      <c r="CE92" s="290" t="str">
        <f ca="true">+IF(OFFSET('Water Data'!$H$27,0,10*ROW('Water Data'!H86))="","",OFFSET('Water Data'!$H$27,0,10*ROW('Water Data'!H86)))</f>
        <v/>
      </c>
      <c r="CF92" s="290" t="str">
        <f ca="true">+IF(OFFSET('Water Data'!$H$28,0,10*ROW('Water Data'!H86))="","",OFFSET('Water Data'!$H$28,0,10*ROW('Water Data'!H86)))</f>
        <v/>
      </c>
      <c r="CG92" s="290" t="str">
        <f ca="true">+IF(OFFSET('Water Data'!$H$29,0,10*ROW('Water Data'!H86))="","",OFFSET('Water Data'!$H$29,0,10*ROW('Water Data'!H86)))</f>
        <v/>
      </c>
      <c r="CH92" s="290" t="str">
        <f ca="true">+IF(OFFSET('Water Data'!$I$27,0,10*ROW('Water Data'!I86))="","",OFFSET('Water Data'!$I$27,0,10*ROW('Water Data'!I86)))</f>
        <v/>
      </c>
      <c r="CI92" s="290" t="str">
        <f ca="true">+IF(OFFSET('Water Data'!$I$28,0,10*ROW('Water Data'!I86))="","",OFFSET('Water Data'!$I$28,0,10*ROW('Water Data'!I86)))</f>
        <v/>
      </c>
      <c r="CJ92" s="290" t="str">
        <f ca="true">+IF(OFFSET('Water Data'!$I$29,0,10*ROW('Water Data'!I86))="","",OFFSET('Water Data'!$I$29,0,10*ROW('Water Data'!I86)))</f>
        <v/>
      </c>
      <c r="CK92" s="290" t="str">
        <f ca="true">+IF(OFFSET('Sanitation Data'!$D$28,0,10*ROW('Sanitation Data'!D86))="","",OFFSET('Sanitation Data'!$D$28,0,10*ROW('Sanitation Data'!D86)))</f>
        <v/>
      </c>
      <c r="CL92" s="290" t="str">
        <f ca="true">+IF(OFFSET('Sanitation Data'!$D$29,0,10*ROW('Sanitation Data'!D86))="","",OFFSET('Sanitation Data'!$D$29,0,10*ROW('Sanitation Data'!D86)))</f>
        <v/>
      </c>
      <c r="CM92" s="290" t="str">
        <f ca="true">+IF(OFFSET('Sanitation Data'!$D$30,0,10*ROW('Sanitation Data'!D86))="","",OFFSET('Sanitation Data'!$D$30,0,10*ROW('Sanitation Data'!D86)))</f>
        <v/>
      </c>
      <c r="CN92" s="290" t="str">
        <f ca="true">+IF(OFFSET('Sanitation Data'!$D$31,0,10*ROW('Sanitation Data'!D86))="","",OFFSET('Sanitation Data'!$D$31,0,10*ROW('Sanitation Data'!D86)))</f>
        <v/>
      </c>
      <c r="CO92" s="290" t="str">
        <f ca="true">+IF(OFFSET('Sanitation Data'!$D$32,0,10*ROW('Sanitation Data'!D86))="","",OFFSET('Sanitation Data'!$D$32,0,10*ROW('Sanitation Data'!D86)))</f>
        <v/>
      </c>
      <c r="CP92" s="290" t="str">
        <f ca="true">+IF(OFFSET('Sanitation Data'!$E$28,0,10*ROW('Sanitation Data'!E86))="","",OFFSET('Sanitation Data'!$E$28,0,10*ROW('Sanitation Data'!E86)))</f>
        <v/>
      </c>
      <c r="CQ92" s="290" t="str">
        <f ca="true">+IF(OFFSET('Sanitation Data'!$E$29,0,10*ROW('Sanitation Data'!E86))="","",OFFSET('Sanitation Data'!$E$29,0,10*ROW('Sanitation Data'!E86)))</f>
        <v/>
      </c>
      <c r="CR92" s="290" t="str">
        <f ca="true">+IF(OFFSET('Sanitation Data'!$E$30,0,10*ROW('Sanitation Data'!E86))="","",OFFSET('Sanitation Data'!$E$30,0,10*ROW('Sanitation Data'!E86)))</f>
        <v/>
      </c>
      <c r="CS92" s="290" t="str">
        <f ca="true">+IF(OFFSET('Sanitation Data'!$E$31,0,10*ROW('Sanitation Data'!E86))="","",OFFSET('Sanitation Data'!$E$31,0,10*ROW('Sanitation Data'!E86)))</f>
        <v/>
      </c>
      <c r="CT92" s="290" t="str">
        <f ca="true">+IF(OFFSET('Sanitation Data'!$E$32,0,10*ROW('Sanitation Data'!E86))="","",OFFSET('Sanitation Data'!$E$32,0,10*ROW('Sanitation Data'!E86)))</f>
        <v/>
      </c>
      <c r="CU92" s="290" t="str">
        <f ca="true">+IF(OFFSET('Sanitation Data'!$F$28,0,10*ROW('Sanitation Data'!F86))="","",OFFSET('Sanitation Data'!$F$28,0,10*ROW('Sanitation Data'!F86)))</f>
        <v/>
      </c>
      <c r="CV92" s="290" t="str">
        <f ca="true">+IF(OFFSET('Sanitation Data'!$F$29,0,10*ROW('Sanitation Data'!F86))="","",OFFSET('Sanitation Data'!$F$29,0,10*ROW('Sanitation Data'!F86)))</f>
        <v/>
      </c>
      <c r="CW92" s="290" t="str">
        <f ca="true">+IF(OFFSET('Sanitation Data'!$F$30,0,10*ROW('Sanitation Data'!F86))="","",OFFSET('Sanitation Data'!$F$30,0,10*ROW('Sanitation Data'!F86)))</f>
        <v/>
      </c>
      <c r="CX92" s="290" t="str">
        <f ca="true">+IF(OFFSET('Sanitation Data'!$F$31,0,10*ROW('Sanitation Data'!F86))="","",OFFSET('Sanitation Data'!$F$31,0,10*ROW('Sanitation Data'!F86)))</f>
        <v/>
      </c>
      <c r="CY92" s="290" t="str">
        <f ca="true">+IF(OFFSET('Sanitation Data'!$F$32,0,10*ROW('Sanitation Data'!F86))="","",OFFSET('Sanitation Data'!$F$32,0,10*ROW('Sanitation Data'!F86)))</f>
        <v/>
      </c>
      <c r="CZ92" s="290" t="str">
        <f ca="true">+IF(OFFSET('Sanitation Data'!$G$28,0,10*ROW('Sanitation Data'!G86))="","",OFFSET('Sanitation Data'!$G$28,0,10*ROW('Sanitation Data'!G86)))</f>
        <v/>
      </c>
      <c r="DA92" s="290" t="str">
        <f ca="true">+IF(OFFSET('Sanitation Data'!$G$29,0,10*ROW('Sanitation Data'!G86))="","",OFFSET('Sanitation Data'!$G$29,0,10*ROW('Sanitation Data'!G86)))</f>
        <v/>
      </c>
      <c r="DB92" s="290" t="str">
        <f ca="true">+IF(OFFSET('Sanitation Data'!$G$30,0,10*ROW('Sanitation Data'!G86))="","",OFFSET('Sanitation Data'!$G$30,0,10*ROW('Sanitation Data'!G86)))</f>
        <v/>
      </c>
      <c r="DC92" s="290" t="str">
        <f ca="true">+IF(OFFSET('Sanitation Data'!$G$31,0,10*ROW('Sanitation Data'!G86))="","",OFFSET('Sanitation Data'!$G$31,0,10*ROW('Sanitation Data'!G86)))</f>
        <v/>
      </c>
      <c r="DD92" s="290" t="str">
        <f ca="true">+IF(OFFSET('Sanitation Data'!$G$32,0,10*ROW('Sanitation Data'!G86))="","",OFFSET('Sanitation Data'!$G$32,0,10*ROW('Sanitation Data'!G86)))</f>
        <v/>
      </c>
      <c r="DE92" s="290" t="str">
        <f ca="true">+IF(OFFSET('Sanitation Data'!$H$28,0,10*ROW('Sanitation Data'!H86))="","",OFFSET('Sanitation Data'!$H$28,0,10*ROW('Sanitation Data'!H86)))</f>
        <v/>
      </c>
      <c r="DF92" s="290" t="str">
        <f ca="true">+IF(OFFSET('Sanitation Data'!$H$29,0,10*ROW('Sanitation Data'!H86))="","",OFFSET('Sanitation Data'!$H$29,0,10*ROW('Sanitation Data'!H86)))</f>
        <v/>
      </c>
      <c r="DG92" s="290" t="str">
        <f ca="true">+IF(OFFSET('Sanitation Data'!$H$30,0,10*ROW('Sanitation Data'!H86))="","",OFFSET('Sanitation Data'!$H$30,0,10*ROW('Sanitation Data'!H86)))</f>
        <v/>
      </c>
      <c r="DH92" s="290" t="str">
        <f ca="true">+IF(OFFSET('Sanitation Data'!$H$31,0,10*ROW('Sanitation Data'!H86))="","",OFFSET('Sanitation Data'!$H$31,0,10*ROW('Sanitation Data'!H86)))</f>
        <v/>
      </c>
      <c r="DI92" s="290" t="str">
        <f ca="true">+IF(OFFSET('Sanitation Data'!$H$32,0,10*ROW('Sanitation Data'!H86))="","",OFFSET('Sanitation Data'!$H$32,0,10*ROW('Sanitation Data'!H86)))</f>
        <v/>
      </c>
      <c r="DJ92" s="290" t="str">
        <f ca="true">+IF(OFFSET('Sanitation Data'!$I$28,0,10*ROW('Sanitation Data'!I86))="","",OFFSET('Sanitation Data'!$I$28,0,10*ROW('Sanitation Data'!I86)))</f>
        <v/>
      </c>
      <c r="DK92" s="290" t="str">
        <f ca="true">+IF(OFFSET('Sanitation Data'!$I$29,0,10*ROW('Sanitation Data'!I86))="","",OFFSET('Sanitation Data'!$I$29,0,10*ROW('Sanitation Data'!I86)))</f>
        <v/>
      </c>
      <c r="DL92" s="290" t="str">
        <f ca="true">+IF(OFFSET('Sanitation Data'!$I$30,0,10*ROW('Sanitation Data'!I86))="","",OFFSET('Sanitation Data'!$I$30,0,10*ROW('Sanitation Data'!I86)))</f>
        <v/>
      </c>
      <c r="DM92" s="290" t="str">
        <f ca="true">+IF(OFFSET('Sanitation Data'!$I$31,0,10*ROW('Sanitation Data'!I86))="","",OFFSET('Sanitation Data'!$I$31,0,10*ROW('Sanitation Data'!I86)))</f>
        <v/>
      </c>
      <c r="DN92" s="290" t="str">
        <f ca="true">+IF(OFFSET('Sanitation Data'!$I$32,0,10*ROW('Sanitation Data'!I86))="","",OFFSET('Sanitation Data'!$I$32,0,10*ROW('Sanitation Data'!I86)))</f>
        <v/>
      </c>
      <c r="DO92" s="290" t="str">
        <f ca="true">+IF(OFFSET('Hygiene Data'!$D$11,0,10*ROW('Hygiene Data'!D86))="","",OFFSET('Hygiene Data'!$D$11,0,10*ROW('Hygiene Data'!D86)))</f>
        <v/>
      </c>
      <c r="DP92" s="290" t="str">
        <f ca="true">+IF(OFFSET('Hygiene Data'!$D$12,0,10*ROW('Hygiene Data'!D86))="","",OFFSET('Hygiene Data'!$D$12,0,10*ROW('Hygiene Data'!D86)))</f>
        <v/>
      </c>
      <c r="DQ92" s="290" t="str">
        <f ca="true">+IF(OFFSET('Hygiene Data'!$D$13,0,10*ROW('Hygiene Data'!D86))="","",OFFSET('Hygiene Data'!$D$13,0,10*ROW('Hygiene Data'!D86)))</f>
        <v/>
      </c>
      <c r="DR92" s="290" t="str">
        <f ca="true">+IF(OFFSET('Hygiene Data'!$E$11,0,10*ROW('Hygiene Data'!E86))="","",OFFSET('Hygiene Data'!$E$11,0,10*ROW('Hygiene Data'!E86)))</f>
        <v/>
      </c>
      <c r="DS92" s="290" t="str">
        <f ca="true">+IF(OFFSET('Hygiene Data'!$E$12,0,10*ROW('Hygiene Data'!E86))="","",OFFSET('Hygiene Data'!$E$12,0,10*ROW('Hygiene Data'!E86)))</f>
        <v/>
      </c>
      <c r="DT92" s="290" t="str">
        <f ca="true">+IF(OFFSET('Hygiene Data'!$E$13,0,10*ROW('Hygiene Data'!E86))="","",OFFSET('Hygiene Data'!$E$13,0,10*ROW('Hygiene Data'!E86)))</f>
        <v/>
      </c>
      <c r="DU92" s="290" t="str">
        <f ca="true">+IF(OFFSET('Hygiene Data'!$F$11,0,10*ROW('Hygiene Data'!F86))="","",OFFSET('Hygiene Data'!$F$11,0,10*ROW('Hygiene Data'!F86)))</f>
        <v/>
      </c>
      <c r="DV92" s="290" t="str">
        <f ca="true">+IF(OFFSET('Hygiene Data'!$F$12,0,10*ROW('Hygiene Data'!F86))="","",OFFSET('Hygiene Data'!$F$12,0,10*ROW('Hygiene Data'!F86)))</f>
        <v/>
      </c>
      <c r="DW92" s="290" t="str">
        <f ca="true">+IF(OFFSET('Hygiene Data'!$F$13,0,10*ROW('Hygiene Data'!F86))="","",OFFSET('Hygiene Data'!$F$13,0,10*ROW('Hygiene Data'!F86)))</f>
        <v/>
      </c>
      <c r="DX92" s="290" t="str">
        <f ca="true">+IF(OFFSET('Hygiene Data'!$G$11,0,10*ROW('Hygiene Data'!G86))="","",OFFSET('Hygiene Data'!$G$11,0,10*ROW('Hygiene Data'!G86)))</f>
        <v/>
      </c>
      <c r="DY92" s="290" t="str">
        <f ca="true">+IF(OFFSET('Hygiene Data'!$G$12,0,10*ROW('Hygiene Data'!G86))="","",OFFSET('Hygiene Data'!$G$12,0,10*ROW('Hygiene Data'!G86)))</f>
        <v/>
      </c>
      <c r="DZ92" s="290" t="str">
        <f ca="true">+IF(OFFSET('Hygiene Data'!$G$13,0,10*ROW('Hygiene Data'!G86))="","",OFFSET('Hygiene Data'!$G$13,0,10*ROW('Hygiene Data'!G86)))</f>
        <v/>
      </c>
      <c r="EA92" s="290" t="str">
        <f ca="true">+IF(OFFSET('Hygiene Data'!$H$11,0,10*ROW('Hygiene Data'!H86))="","",OFFSET('Hygiene Data'!$H$11,0,10*ROW('Hygiene Data'!H86)))</f>
        <v/>
      </c>
      <c r="EB92" s="290" t="str">
        <f ca="true">+IF(OFFSET('Hygiene Data'!$H$12,0,10*ROW('Hygiene Data'!H86))="","",OFFSET('Hygiene Data'!$H$12,0,10*ROW('Hygiene Data'!H86)))</f>
        <v/>
      </c>
      <c r="EC92" s="290" t="str">
        <f ca="true">+IF(OFFSET('Hygiene Data'!$H$13,0,10*ROW('Hygiene Data'!H86))="","",OFFSET('Hygiene Data'!$H$13,0,10*ROW('Hygiene Data'!H86)))</f>
        <v/>
      </c>
      <c r="ED92" s="290" t="str">
        <f ca="true">+IF(OFFSET('Hygiene Data'!$I$11,0,10*ROW('Hygiene Data'!I86))="","",OFFSET('Hygiene Data'!$I$11,0,10*ROW('Hygiene Data'!I86)))</f>
        <v/>
      </c>
      <c r="EE92" s="290" t="str">
        <f ca="true">+IF(OFFSET('Hygiene Data'!$I$12,0,10*ROW('Hygiene Data'!I86))="","",OFFSET('Hygiene Data'!$I$12,0,10*ROW('Hygiene Data'!I86)))</f>
        <v/>
      </c>
      <c r="EF92" s="290"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46"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90"/>
      <c r="BS93" s="290" t="str">
        <f ca="true">+IF(OFFSET('Water Data'!$D$27,0,10*ROW('Water Data'!D87))="","",OFFSET('Water Data'!$D$27,0,10*ROW('Water Data'!D87)))</f>
        <v/>
      </c>
      <c r="BT93" s="290" t="str">
        <f ca="true">+IF(OFFSET('Water Data'!$D$28,0,10*ROW('Water Data'!D87))="","",OFFSET('Water Data'!$D$28,0,10*ROW('Water Data'!D87)))</f>
        <v/>
      </c>
      <c r="BU93" s="290" t="str">
        <f ca="true">+IF(OFFSET('Water Data'!$D$29,0,10*ROW('Water Data'!D87))="","",OFFSET('Water Data'!$D$29,0,10*ROW('Water Data'!D87)))</f>
        <v/>
      </c>
      <c r="BV93" s="290" t="str">
        <f ca="true">+IF(OFFSET('Water Data'!$E$27,0,10*ROW('Water Data'!E87))="","",OFFSET('Water Data'!$E$27,0,10*ROW('Water Data'!E87)))</f>
        <v/>
      </c>
      <c r="BW93" s="290" t="str">
        <f ca="true">+IF(OFFSET('Water Data'!$E$28,0,10*ROW('Water Data'!E87))="","",OFFSET('Water Data'!$E$28,0,10*ROW('Water Data'!E87)))</f>
        <v/>
      </c>
      <c r="BX93" s="290" t="str">
        <f ca="true">+IF(OFFSET('Water Data'!$E$29,0,10*ROW('Water Data'!E87))="","",OFFSET('Water Data'!$E$29,0,10*ROW('Water Data'!E87)))</f>
        <v/>
      </c>
      <c r="BY93" s="290" t="str">
        <f ca="true">+IF(OFFSET('Water Data'!$F$27,0,10*ROW('Water Data'!F87))="","",OFFSET('Water Data'!$F$27,0,10*ROW('Water Data'!F87)))</f>
        <v/>
      </c>
      <c r="BZ93" s="290" t="str">
        <f ca="true">+IF(OFFSET('Water Data'!$F$28,0,10*ROW('Water Data'!F87))="","",OFFSET('Water Data'!$F$28,0,10*ROW('Water Data'!F87)))</f>
        <v/>
      </c>
      <c r="CA93" s="290" t="str">
        <f ca="true">+IF(OFFSET('Water Data'!$F$29,0,10*ROW('Water Data'!F87))="","",OFFSET('Water Data'!$F$29,0,10*ROW('Water Data'!F87)))</f>
        <v/>
      </c>
      <c r="CB93" s="290" t="str">
        <f ca="true">+IF(OFFSET('Water Data'!$G$27,0,10*ROW('Water Data'!G87))="","",OFFSET('Water Data'!$G$27,0,10*ROW('Water Data'!G87)))</f>
        <v/>
      </c>
      <c r="CC93" s="290" t="str">
        <f ca="true">+IF(OFFSET('Water Data'!$G$28,0,10*ROW('Water Data'!G87))="","",OFFSET('Water Data'!$G$28,0,10*ROW('Water Data'!G87)))</f>
        <v/>
      </c>
      <c r="CD93" s="290" t="str">
        <f ca="true">+IF(OFFSET('Water Data'!$G$29,0,10*ROW('Water Data'!G87))="","",OFFSET('Water Data'!$G$29,0,10*ROW('Water Data'!G87)))</f>
        <v/>
      </c>
      <c r="CE93" s="290" t="str">
        <f ca="true">+IF(OFFSET('Water Data'!$H$27,0,10*ROW('Water Data'!H87))="","",OFFSET('Water Data'!$H$27,0,10*ROW('Water Data'!H87)))</f>
        <v/>
      </c>
      <c r="CF93" s="290" t="str">
        <f ca="true">+IF(OFFSET('Water Data'!$H$28,0,10*ROW('Water Data'!H87))="","",OFFSET('Water Data'!$H$28,0,10*ROW('Water Data'!H87)))</f>
        <v/>
      </c>
      <c r="CG93" s="290" t="str">
        <f ca="true">+IF(OFFSET('Water Data'!$H$29,0,10*ROW('Water Data'!H87))="","",OFFSET('Water Data'!$H$29,0,10*ROW('Water Data'!H87)))</f>
        <v/>
      </c>
      <c r="CH93" s="290" t="str">
        <f ca="true">+IF(OFFSET('Water Data'!$I$27,0,10*ROW('Water Data'!I87))="","",OFFSET('Water Data'!$I$27,0,10*ROW('Water Data'!I87)))</f>
        <v/>
      </c>
      <c r="CI93" s="290" t="str">
        <f ca="true">+IF(OFFSET('Water Data'!$I$28,0,10*ROW('Water Data'!I87))="","",OFFSET('Water Data'!$I$28,0,10*ROW('Water Data'!I87)))</f>
        <v/>
      </c>
      <c r="CJ93" s="290" t="str">
        <f ca="true">+IF(OFFSET('Water Data'!$I$29,0,10*ROW('Water Data'!I87))="","",OFFSET('Water Data'!$I$29,0,10*ROW('Water Data'!I87)))</f>
        <v/>
      </c>
      <c r="CK93" s="290" t="str">
        <f ca="true">+IF(OFFSET('Sanitation Data'!$D$28,0,10*ROW('Sanitation Data'!D87))="","",OFFSET('Sanitation Data'!$D$28,0,10*ROW('Sanitation Data'!D87)))</f>
        <v/>
      </c>
      <c r="CL93" s="290" t="str">
        <f ca="true">+IF(OFFSET('Sanitation Data'!$D$29,0,10*ROW('Sanitation Data'!D87))="","",OFFSET('Sanitation Data'!$D$29,0,10*ROW('Sanitation Data'!D87)))</f>
        <v/>
      </c>
      <c r="CM93" s="290" t="str">
        <f ca="true">+IF(OFFSET('Sanitation Data'!$D$30,0,10*ROW('Sanitation Data'!D87))="","",OFFSET('Sanitation Data'!$D$30,0,10*ROW('Sanitation Data'!D87)))</f>
        <v/>
      </c>
      <c r="CN93" s="290" t="str">
        <f ca="true">+IF(OFFSET('Sanitation Data'!$D$31,0,10*ROW('Sanitation Data'!D87))="","",OFFSET('Sanitation Data'!$D$31,0,10*ROW('Sanitation Data'!D87)))</f>
        <v/>
      </c>
      <c r="CO93" s="290" t="str">
        <f ca="true">+IF(OFFSET('Sanitation Data'!$D$32,0,10*ROW('Sanitation Data'!D87))="","",OFFSET('Sanitation Data'!$D$32,0,10*ROW('Sanitation Data'!D87)))</f>
        <v/>
      </c>
      <c r="CP93" s="290" t="str">
        <f ca="true">+IF(OFFSET('Sanitation Data'!$E$28,0,10*ROW('Sanitation Data'!E87))="","",OFFSET('Sanitation Data'!$E$28,0,10*ROW('Sanitation Data'!E87)))</f>
        <v/>
      </c>
      <c r="CQ93" s="290" t="str">
        <f ca="true">+IF(OFFSET('Sanitation Data'!$E$29,0,10*ROW('Sanitation Data'!E87))="","",OFFSET('Sanitation Data'!$E$29,0,10*ROW('Sanitation Data'!E87)))</f>
        <v/>
      </c>
      <c r="CR93" s="290" t="str">
        <f ca="true">+IF(OFFSET('Sanitation Data'!$E$30,0,10*ROW('Sanitation Data'!E87))="","",OFFSET('Sanitation Data'!$E$30,0,10*ROW('Sanitation Data'!E87)))</f>
        <v/>
      </c>
      <c r="CS93" s="290" t="str">
        <f ca="true">+IF(OFFSET('Sanitation Data'!$E$31,0,10*ROW('Sanitation Data'!E87))="","",OFFSET('Sanitation Data'!$E$31,0,10*ROW('Sanitation Data'!E87)))</f>
        <v/>
      </c>
      <c r="CT93" s="290" t="str">
        <f ca="true">+IF(OFFSET('Sanitation Data'!$E$32,0,10*ROW('Sanitation Data'!E87))="","",OFFSET('Sanitation Data'!$E$32,0,10*ROW('Sanitation Data'!E87)))</f>
        <v/>
      </c>
      <c r="CU93" s="290" t="str">
        <f ca="true">+IF(OFFSET('Sanitation Data'!$F$28,0,10*ROW('Sanitation Data'!F87))="","",OFFSET('Sanitation Data'!$F$28,0,10*ROW('Sanitation Data'!F87)))</f>
        <v/>
      </c>
      <c r="CV93" s="290" t="str">
        <f ca="true">+IF(OFFSET('Sanitation Data'!$F$29,0,10*ROW('Sanitation Data'!F87))="","",OFFSET('Sanitation Data'!$F$29,0,10*ROW('Sanitation Data'!F87)))</f>
        <v/>
      </c>
      <c r="CW93" s="290" t="str">
        <f ca="true">+IF(OFFSET('Sanitation Data'!$F$30,0,10*ROW('Sanitation Data'!F87))="","",OFFSET('Sanitation Data'!$F$30,0,10*ROW('Sanitation Data'!F87)))</f>
        <v/>
      </c>
      <c r="CX93" s="290" t="str">
        <f ca="true">+IF(OFFSET('Sanitation Data'!$F$31,0,10*ROW('Sanitation Data'!F87))="","",OFFSET('Sanitation Data'!$F$31,0,10*ROW('Sanitation Data'!F87)))</f>
        <v/>
      </c>
      <c r="CY93" s="290" t="str">
        <f ca="true">+IF(OFFSET('Sanitation Data'!$F$32,0,10*ROW('Sanitation Data'!F87))="","",OFFSET('Sanitation Data'!$F$32,0,10*ROW('Sanitation Data'!F87)))</f>
        <v/>
      </c>
      <c r="CZ93" s="290" t="str">
        <f ca="true">+IF(OFFSET('Sanitation Data'!$G$28,0,10*ROW('Sanitation Data'!G87))="","",OFFSET('Sanitation Data'!$G$28,0,10*ROW('Sanitation Data'!G87)))</f>
        <v/>
      </c>
      <c r="DA93" s="290" t="str">
        <f ca="true">+IF(OFFSET('Sanitation Data'!$G$29,0,10*ROW('Sanitation Data'!G87))="","",OFFSET('Sanitation Data'!$G$29,0,10*ROW('Sanitation Data'!G87)))</f>
        <v/>
      </c>
      <c r="DB93" s="290" t="str">
        <f ca="true">+IF(OFFSET('Sanitation Data'!$G$30,0,10*ROW('Sanitation Data'!G87))="","",OFFSET('Sanitation Data'!$G$30,0,10*ROW('Sanitation Data'!G87)))</f>
        <v/>
      </c>
      <c r="DC93" s="290" t="str">
        <f ca="true">+IF(OFFSET('Sanitation Data'!$G$31,0,10*ROW('Sanitation Data'!G87))="","",OFFSET('Sanitation Data'!$G$31,0,10*ROW('Sanitation Data'!G87)))</f>
        <v/>
      </c>
      <c r="DD93" s="290" t="str">
        <f ca="true">+IF(OFFSET('Sanitation Data'!$G$32,0,10*ROW('Sanitation Data'!G87))="","",OFFSET('Sanitation Data'!$G$32,0,10*ROW('Sanitation Data'!G87)))</f>
        <v/>
      </c>
      <c r="DE93" s="290" t="str">
        <f ca="true">+IF(OFFSET('Sanitation Data'!$H$28,0,10*ROW('Sanitation Data'!H87))="","",OFFSET('Sanitation Data'!$H$28,0,10*ROW('Sanitation Data'!H87)))</f>
        <v/>
      </c>
      <c r="DF93" s="290" t="str">
        <f ca="true">+IF(OFFSET('Sanitation Data'!$H$29,0,10*ROW('Sanitation Data'!H87))="","",OFFSET('Sanitation Data'!$H$29,0,10*ROW('Sanitation Data'!H87)))</f>
        <v/>
      </c>
      <c r="DG93" s="290" t="str">
        <f ca="true">+IF(OFFSET('Sanitation Data'!$H$30,0,10*ROW('Sanitation Data'!H87))="","",OFFSET('Sanitation Data'!$H$30,0,10*ROW('Sanitation Data'!H87)))</f>
        <v/>
      </c>
      <c r="DH93" s="290" t="str">
        <f ca="true">+IF(OFFSET('Sanitation Data'!$H$31,0,10*ROW('Sanitation Data'!H87))="","",OFFSET('Sanitation Data'!$H$31,0,10*ROW('Sanitation Data'!H87)))</f>
        <v/>
      </c>
      <c r="DI93" s="290" t="str">
        <f ca="true">+IF(OFFSET('Sanitation Data'!$H$32,0,10*ROW('Sanitation Data'!H87))="","",OFFSET('Sanitation Data'!$H$32,0,10*ROW('Sanitation Data'!H87)))</f>
        <v/>
      </c>
      <c r="DJ93" s="290" t="str">
        <f ca="true">+IF(OFFSET('Sanitation Data'!$I$28,0,10*ROW('Sanitation Data'!I87))="","",OFFSET('Sanitation Data'!$I$28,0,10*ROW('Sanitation Data'!I87)))</f>
        <v/>
      </c>
      <c r="DK93" s="290" t="str">
        <f ca="true">+IF(OFFSET('Sanitation Data'!$I$29,0,10*ROW('Sanitation Data'!I87))="","",OFFSET('Sanitation Data'!$I$29,0,10*ROW('Sanitation Data'!I87)))</f>
        <v/>
      </c>
      <c r="DL93" s="290" t="str">
        <f ca="true">+IF(OFFSET('Sanitation Data'!$I$30,0,10*ROW('Sanitation Data'!I87))="","",OFFSET('Sanitation Data'!$I$30,0,10*ROW('Sanitation Data'!I87)))</f>
        <v/>
      </c>
      <c r="DM93" s="290" t="str">
        <f ca="true">+IF(OFFSET('Sanitation Data'!$I$31,0,10*ROW('Sanitation Data'!I87))="","",OFFSET('Sanitation Data'!$I$31,0,10*ROW('Sanitation Data'!I87)))</f>
        <v/>
      </c>
      <c r="DN93" s="290" t="str">
        <f ca="true">+IF(OFFSET('Sanitation Data'!$I$32,0,10*ROW('Sanitation Data'!I87))="","",OFFSET('Sanitation Data'!$I$32,0,10*ROW('Sanitation Data'!I87)))</f>
        <v/>
      </c>
      <c r="DO93" s="290" t="str">
        <f ca="true">+IF(OFFSET('Hygiene Data'!$D$11,0,10*ROW('Hygiene Data'!D87))="","",OFFSET('Hygiene Data'!$D$11,0,10*ROW('Hygiene Data'!D87)))</f>
        <v/>
      </c>
      <c r="DP93" s="290" t="str">
        <f ca="true">+IF(OFFSET('Hygiene Data'!$D$12,0,10*ROW('Hygiene Data'!D87))="","",OFFSET('Hygiene Data'!$D$12,0,10*ROW('Hygiene Data'!D87)))</f>
        <v/>
      </c>
      <c r="DQ93" s="290" t="str">
        <f ca="true">+IF(OFFSET('Hygiene Data'!$D$13,0,10*ROW('Hygiene Data'!D87))="","",OFFSET('Hygiene Data'!$D$13,0,10*ROW('Hygiene Data'!D87)))</f>
        <v/>
      </c>
      <c r="DR93" s="290" t="str">
        <f ca="true">+IF(OFFSET('Hygiene Data'!$E$11,0,10*ROW('Hygiene Data'!E87))="","",OFFSET('Hygiene Data'!$E$11,0,10*ROW('Hygiene Data'!E87)))</f>
        <v/>
      </c>
      <c r="DS93" s="290" t="str">
        <f ca="true">+IF(OFFSET('Hygiene Data'!$E$12,0,10*ROW('Hygiene Data'!E87))="","",OFFSET('Hygiene Data'!$E$12,0,10*ROW('Hygiene Data'!E87)))</f>
        <v/>
      </c>
      <c r="DT93" s="290" t="str">
        <f ca="true">+IF(OFFSET('Hygiene Data'!$E$13,0,10*ROW('Hygiene Data'!E87))="","",OFFSET('Hygiene Data'!$E$13,0,10*ROW('Hygiene Data'!E87)))</f>
        <v/>
      </c>
      <c r="DU93" s="290" t="str">
        <f ca="true">+IF(OFFSET('Hygiene Data'!$F$11,0,10*ROW('Hygiene Data'!F87))="","",OFFSET('Hygiene Data'!$F$11,0,10*ROW('Hygiene Data'!F87)))</f>
        <v/>
      </c>
      <c r="DV93" s="290" t="str">
        <f ca="true">+IF(OFFSET('Hygiene Data'!$F$12,0,10*ROW('Hygiene Data'!F87))="","",OFFSET('Hygiene Data'!$F$12,0,10*ROW('Hygiene Data'!F87)))</f>
        <v/>
      </c>
      <c r="DW93" s="290" t="str">
        <f ca="true">+IF(OFFSET('Hygiene Data'!$F$13,0,10*ROW('Hygiene Data'!F87))="","",OFFSET('Hygiene Data'!$F$13,0,10*ROW('Hygiene Data'!F87)))</f>
        <v/>
      </c>
      <c r="DX93" s="290" t="str">
        <f ca="true">+IF(OFFSET('Hygiene Data'!$G$11,0,10*ROW('Hygiene Data'!G87))="","",OFFSET('Hygiene Data'!$G$11,0,10*ROW('Hygiene Data'!G87)))</f>
        <v/>
      </c>
      <c r="DY93" s="290" t="str">
        <f ca="true">+IF(OFFSET('Hygiene Data'!$G$12,0,10*ROW('Hygiene Data'!G87))="","",OFFSET('Hygiene Data'!$G$12,0,10*ROW('Hygiene Data'!G87)))</f>
        <v/>
      </c>
      <c r="DZ93" s="290" t="str">
        <f ca="true">+IF(OFFSET('Hygiene Data'!$G$13,0,10*ROW('Hygiene Data'!G87))="","",OFFSET('Hygiene Data'!$G$13,0,10*ROW('Hygiene Data'!G87)))</f>
        <v/>
      </c>
      <c r="EA93" s="290" t="str">
        <f ca="true">+IF(OFFSET('Hygiene Data'!$H$11,0,10*ROW('Hygiene Data'!H87))="","",OFFSET('Hygiene Data'!$H$11,0,10*ROW('Hygiene Data'!H87)))</f>
        <v/>
      </c>
      <c r="EB93" s="290" t="str">
        <f ca="true">+IF(OFFSET('Hygiene Data'!$H$12,0,10*ROW('Hygiene Data'!H87))="","",OFFSET('Hygiene Data'!$H$12,0,10*ROW('Hygiene Data'!H87)))</f>
        <v/>
      </c>
      <c r="EC93" s="290" t="str">
        <f ca="true">+IF(OFFSET('Hygiene Data'!$H$13,0,10*ROW('Hygiene Data'!H87))="","",OFFSET('Hygiene Data'!$H$13,0,10*ROW('Hygiene Data'!H87)))</f>
        <v/>
      </c>
      <c r="ED93" s="290" t="str">
        <f ca="true">+IF(OFFSET('Hygiene Data'!$I$11,0,10*ROW('Hygiene Data'!I87))="","",OFFSET('Hygiene Data'!$I$11,0,10*ROW('Hygiene Data'!I87)))</f>
        <v/>
      </c>
      <c r="EE93" s="290" t="str">
        <f ca="true">+IF(OFFSET('Hygiene Data'!$I$12,0,10*ROW('Hygiene Data'!I87))="","",OFFSET('Hygiene Data'!$I$12,0,10*ROW('Hygiene Data'!I87)))</f>
        <v/>
      </c>
      <c r="EF93" s="290"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46"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90"/>
      <c r="BS94" s="290" t="str">
        <f ca="true">+IF(OFFSET('Water Data'!$D$27,0,10*ROW('Water Data'!D88))="","",OFFSET('Water Data'!$D$27,0,10*ROW('Water Data'!D88)))</f>
        <v/>
      </c>
      <c r="BT94" s="290" t="str">
        <f ca="true">+IF(OFFSET('Water Data'!$D$28,0,10*ROW('Water Data'!D88))="","",OFFSET('Water Data'!$D$28,0,10*ROW('Water Data'!D88)))</f>
        <v/>
      </c>
      <c r="BU94" s="290" t="str">
        <f ca="true">+IF(OFFSET('Water Data'!$D$29,0,10*ROW('Water Data'!D88))="","",OFFSET('Water Data'!$D$29,0,10*ROW('Water Data'!D88)))</f>
        <v/>
      </c>
      <c r="BV94" s="290" t="str">
        <f ca="true">+IF(OFFSET('Water Data'!$E$27,0,10*ROW('Water Data'!E88))="","",OFFSET('Water Data'!$E$27,0,10*ROW('Water Data'!E88)))</f>
        <v/>
      </c>
      <c r="BW94" s="290" t="str">
        <f ca="true">+IF(OFFSET('Water Data'!$E$28,0,10*ROW('Water Data'!E88))="","",OFFSET('Water Data'!$E$28,0,10*ROW('Water Data'!E88)))</f>
        <v/>
      </c>
      <c r="BX94" s="290" t="str">
        <f ca="true">+IF(OFFSET('Water Data'!$E$29,0,10*ROW('Water Data'!E88))="","",OFFSET('Water Data'!$E$29,0,10*ROW('Water Data'!E88)))</f>
        <v/>
      </c>
      <c r="BY94" s="290" t="str">
        <f ca="true">+IF(OFFSET('Water Data'!$F$27,0,10*ROW('Water Data'!F88))="","",OFFSET('Water Data'!$F$27,0,10*ROW('Water Data'!F88)))</f>
        <v/>
      </c>
      <c r="BZ94" s="290" t="str">
        <f ca="true">+IF(OFFSET('Water Data'!$F$28,0,10*ROW('Water Data'!F88))="","",OFFSET('Water Data'!$F$28,0,10*ROW('Water Data'!F88)))</f>
        <v/>
      </c>
      <c r="CA94" s="290" t="str">
        <f ca="true">+IF(OFFSET('Water Data'!$F$29,0,10*ROW('Water Data'!F88))="","",OFFSET('Water Data'!$F$29,0,10*ROW('Water Data'!F88)))</f>
        <v/>
      </c>
      <c r="CB94" s="290" t="str">
        <f ca="true">+IF(OFFSET('Water Data'!$G$27,0,10*ROW('Water Data'!G88))="","",OFFSET('Water Data'!$G$27,0,10*ROW('Water Data'!G88)))</f>
        <v/>
      </c>
      <c r="CC94" s="290" t="str">
        <f ca="true">+IF(OFFSET('Water Data'!$G$28,0,10*ROW('Water Data'!G88))="","",OFFSET('Water Data'!$G$28,0,10*ROW('Water Data'!G88)))</f>
        <v/>
      </c>
      <c r="CD94" s="290" t="str">
        <f ca="true">+IF(OFFSET('Water Data'!$G$29,0,10*ROW('Water Data'!G88))="","",OFFSET('Water Data'!$G$29,0,10*ROW('Water Data'!G88)))</f>
        <v/>
      </c>
      <c r="CE94" s="290" t="str">
        <f ca="true">+IF(OFFSET('Water Data'!$H$27,0,10*ROW('Water Data'!H88))="","",OFFSET('Water Data'!$H$27,0,10*ROW('Water Data'!H88)))</f>
        <v/>
      </c>
      <c r="CF94" s="290" t="str">
        <f ca="true">+IF(OFFSET('Water Data'!$H$28,0,10*ROW('Water Data'!H88))="","",OFFSET('Water Data'!$H$28,0,10*ROW('Water Data'!H88)))</f>
        <v/>
      </c>
      <c r="CG94" s="290" t="str">
        <f ca="true">+IF(OFFSET('Water Data'!$H$29,0,10*ROW('Water Data'!H88))="","",OFFSET('Water Data'!$H$29,0,10*ROW('Water Data'!H88)))</f>
        <v/>
      </c>
      <c r="CH94" s="290" t="str">
        <f ca="true">+IF(OFFSET('Water Data'!$I$27,0,10*ROW('Water Data'!I88))="","",OFFSET('Water Data'!$I$27,0,10*ROW('Water Data'!I88)))</f>
        <v/>
      </c>
      <c r="CI94" s="290" t="str">
        <f ca="true">+IF(OFFSET('Water Data'!$I$28,0,10*ROW('Water Data'!I88))="","",OFFSET('Water Data'!$I$28,0,10*ROW('Water Data'!I88)))</f>
        <v/>
      </c>
      <c r="CJ94" s="290" t="str">
        <f ca="true">+IF(OFFSET('Water Data'!$I$29,0,10*ROW('Water Data'!I88))="","",OFFSET('Water Data'!$I$29,0,10*ROW('Water Data'!I88)))</f>
        <v/>
      </c>
      <c r="CK94" s="290" t="str">
        <f ca="true">+IF(OFFSET('Sanitation Data'!$D$28,0,10*ROW('Sanitation Data'!D88))="","",OFFSET('Sanitation Data'!$D$28,0,10*ROW('Sanitation Data'!D88)))</f>
        <v/>
      </c>
      <c r="CL94" s="290" t="str">
        <f ca="true">+IF(OFFSET('Sanitation Data'!$D$29,0,10*ROW('Sanitation Data'!D88))="","",OFFSET('Sanitation Data'!$D$29,0,10*ROW('Sanitation Data'!D88)))</f>
        <v/>
      </c>
      <c r="CM94" s="290" t="str">
        <f ca="true">+IF(OFFSET('Sanitation Data'!$D$30,0,10*ROW('Sanitation Data'!D88))="","",OFFSET('Sanitation Data'!$D$30,0,10*ROW('Sanitation Data'!D88)))</f>
        <v/>
      </c>
      <c r="CN94" s="290" t="str">
        <f ca="true">+IF(OFFSET('Sanitation Data'!$D$31,0,10*ROW('Sanitation Data'!D88))="","",OFFSET('Sanitation Data'!$D$31,0,10*ROW('Sanitation Data'!D88)))</f>
        <v/>
      </c>
      <c r="CO94" s="290" t="str">
        <f ca="true">+IF(OFFSET('Sanitation Data'!$D$32,0,10*ROW('Sanitation Data'!D88))="","",OFFSET('Sanitation Data'!$D$32,0,10*ROW('Sanitation Data'!D88)))</f>
        <v/>
      </c>
      <c r="CP94" s="290" t="str">
        <f ca="true">+IF(OFFSET('Sanitation Data'!$E$28,0,10*ROW('Sanitation Data'!E88))="","",OFFSET('Sanitation Data'!$E$28,0,10*ROW('Sanitation Data'!E88)))</f>
        <v/>
      </c>
      <c r="CQ94" s="290" t="str">
        <f ca="true">+IF(OFFSET('Sanitation Data'!$E$29,0,10*ROW('Sanitation Data'!E88))="","",OFFSET('Sanitation Data'!$E$29,0,10*ROW('Sanitation Data'!E88)))</f>
        <v/>
      </c>
      <c r="CR94" s="290" t="str">
        <f ca="true">+IF(OFFSET('Sanitation Data'!$E$30,0,10*ROW('Sanitation Data'!E88))="","",OFFSET('Sanitation Data'!$E$30,0,10*ROW('Sanitation Data'!E88)))</f>
        <v/>
      </c>
      <c r="CS94" s="290" t="str">
        <f ca="true">+IF(OFFSET('Sanitation Data'!$E$31,0,10*ROW('Sanitation Data'!E88))="","",OFFSET('Sanitation Data'!$E$31,0,10*ROW('Sanitation Data'!E88)))</f>
        <v/>
      </c>
      <c r="CT94" s="290" t="str">
        <f ca="true">+IF(OFFSET('Sanitation Data'!$E$32,0,10*ROW('Sanitation Data'!E88))="","",OFFSET('Sanitation Data'!$E$32,0,10*ROW('Sanitation Data'!E88)))</f>
        <v/>
      </c>
      <c r="CU94" s="290" t="str">
        <f ca="true">+IF(OFFSET('Sanitation Data'!$F$28,0,10*ROW('Sanitation Data'!F88))="","",OFFSET('Sanitation Data'!$F$28,0,10*ROW('Sanitation Data'!F88)))</f>
        <v/>
      </c>
      <c r="CV94" s="290" t="str">
        <f ca="true">+IF(OFFSET('Sanitation Data'!$F$29,0,10*ROW('Sanitation Data'!F88))="","",OFFSET('Sanitation Data'!$F$29,0,10*ROW('Sanitation Data'!F88)))</f>
        <v/>
      </c>
      <c r="CW94" s="290" t="str">
        <f ca="true">+IF(OFFSET('Sanitation Data'!$F$30,0,10*ROW('Sanitation Data'!F88))="","",OFFSET('Sanitation Data'!$F$30,0,10*ROW('Sanitation Data'!F88)))</f>
        <v/>
      </c>
      <c r="CX94" s="290" t="str">
        <f ca="true">+IF(OFFSET('Sanitation Data'!$F$31,0,10*ROW('Sanitation Data'!F88))="","",OFFSET('Sanitation Data'!$F$31,0,10*ROW('Sanitation Data'!F88)))</f>
        <v/>
      </c>
      <c r="CY94" s="290" t="str">
        <f ca="true">+IF(OFFSET('Sanitation Data'!$F$32,0,10*ROW('Sanitation Data'!F88))="","",OFFSET('Sanitation Data'!$F$32,0,10*ROW('Sanitation Data'!F88)))</f>
        <v/>
      </c>
      <c r="CZ94" s="290" t="str">
        <f ca="true">+IF(OFFSET('Sanitation Data'!$G$28,0,10*ROW('Sanitation Data'!G88))="","",OFFSET('Sanitation Data'!$G$28,0,10*ROW('Sanitation Data'!G88)))</f>
        <v/>
      </c>
      <c r="DA94" s="290" t="str">
        <f ca="true">+IF(OFFSET('Sanitation Data'!$G$29,0,10*ROW('Sanitation Data'!G88))="","",OFFSET('Sanitation Data'!$G$29,0,10*ROW('Sanitation Data'!G88)))</f>
        <v/>
      </c>
      <c r="DB94" s="290" t="str">
        <f ca="true">+IF(OFFSET('Sanitation Data'!$G$30,0,10*ROW('Sanitation Data'!G88))="","",OFFSET('Sanitation Data'!$G$30,0,10*ROW('Sanitation Data'!G88)))</f>
        <v/>
      </c>
      <c r="DC94" s="290" t="str">
        <f ca="true">+IF(OFFSET('Sanitation Data'!$G$31,0,10*ROW('Sanitation Data'!G88))="","",OFFSET('Sanitation Data'!$G$31,0,10*ROW('Sanitation Data'!G88)))</f>
        <v/>
      </c>
      <c r="DD94" s="290" t="str">
        <f ca="true">+IF(OFFSET('Sanitation Data'!$G$32,0,10*ROW('Sanitation Data'!G88))="","",OFFSET('Sanitation Data'!$G$32,0,10*ROW('Sanitation Data'!G88)))</f>
        <v/>
      </c>
      <c r="DE94" s="290" t="str">
        <f ca="true">+IF(OFFSET('Sanitation Data'!$H$28,0,10*ROW('Sanitation Data'!H88))="","",OFFSET('Sanitation Data'!$H$28,0,10*ROW('Sanitation Data'!H88)))</f>
        <v/>
      </c>
      <c r="DF94" s="290" t="str">
        <f ca="true">+IF(OFFSET('Sanitation Data'!$H$29,0,10*ROW('Sanitation Data'!H88))="","",OFFSET('Sanitation Data'!$H$29,0,10*ROW('Sanitation Data'!H88)))</f>
        <v/>
      </c>
      <c r="DG94" s="290" t="str">
        <f ca="true">+IF(OFFSET('Sanitation Data'!$H$30,0,10*ROW('Sanitation Data'!H88))="","",OFFSET('Sanitation Data'!$H$30,0,10*ROW('Sanitation Data'!H88)))</f>
        <v/>
      </c>
      <c r="DH94" s="290" t="str">
        <f ca="true">+IF(OFFSET('Sanitation Data'!$H$31,0,10*ROW('Sanitation Data'!H88))="","",OFFSET('Sanitation Data'!$H$31,0,10*ROW('Sanitation Data'!H88)))</f>
        <v/>
      </c>
      <c r="DI94" s="290" t="str">
        <f ca="true">+IF(OFFSET('Sanitation Data'!$H$32,0,10*ROW('Sanitation Data'!H88))="","",OFFSET('Sanitation Data'!$H$32,0,10*ROW('Sanitation Data'!H88)))</f>
        <v/>
      </c>
      <c r="DJ94" s="290" t="str">
        <f ca="true">+IF(OFFSET('Sanitation Data'!$I$28,0,10*ROW('Sanitation Data'!I88))="","",OFFSET('Sanitation Data'!$I$28,0,10*ROW('Sanitation Data'!I88)))</f>
        <v/>
      </c>
      <c r="DK94" s="290" t="str">
        <f ca="true">+IF(OFFSET('Sanitation Data'!$I$29,0,10*ROW('Sanitation Data'!I88))="","",OFFSET('Sanitation Data'!$I$29,0,10*ROW('Sanitation Data'!I88)))</f>
        <v/>
      </c>
      <c r="DL94" s="290" t="str">
        <f ca="true">+IF(OFFSET('Sanitation Data'!$I$30,0,10*ROW('Sanitation Data'!I88))="","",OFFSET('Sanitation Data'!$I$30,0,10*ROW('Sanitation Data'!I88)))</f>
        <v/>
      </c>
      <c r="DM94" s="290" t="str">
        <f ca="true">+IF(OFFSET('Sanitation Data'!$I$31,0,10*ROW('Sanitation Data'!I88))="","",OFFSET('Sanitation Data'!$I$31,0,10*ROW('Sanitation Data'!I88)))</f>
        <v/>
      </c>
      <c r="DN94" s="290" t="str">
        <f ca="true">+IF(OFFSET('Sanitation Data'!$I$32,0,10*ROW('Sanitation Data'!I88))="","",OFFSET('Sanitation Data'!$I$32,0,10*ROW('Sanitation Data'!I88)))</f>
        <v/>
      </c>
      <c r="DO94" s="290" t="str">
        <f ca="true">+IF(OFFSET('Hygiene Data'!$D$11,0,10*ROW('Hygiene Data'!D88))="","",OFFSET('Hygiene Data'!$D$11,0,10*ROW('Hygiene Data'!D88)))</f>
        <v/>
      </c>
      <c r="DP94" s="290" t="str">
        <f ca="true">+IF(OFFSET('Hygiene Data'!$D$12,0,10*ROW('Hygiene Data'!D88))="","",OFFSET('Hygiene Data'!$D$12,0,10*ROW('Hygiene Data'!D88)))</f>
        <v/>
      </c>
      <c r="DQ94" s="290" t="str">
        <f ca="true">+IF(OFFSET('Hygiene Data'!$D$13,0,10*ROW('Hygiene Data'!D88))="","",OFFSET('Hygiene Data'!$D$13,0,10*ROW('Hygiene Data'!D88)))</f>
        <v/>
      </c>
      <c r="DR94" s="290" t="str">
        <f ca="true">+IF(OFFSET('Hygiene Data'!$E$11,0,10*ROW('Hygiene Data'!E88))="","",OFFSET('Hygiene Data'!$E$11,0,10*ROW('Hygiene Data'!E88)))</f>
        <v/>
      </c>
      <c r="DS94" s="290" t="str">
        <f ca="true">+IF(OFFSET('Hygiene Data'!$E$12,0,10*ROW('Hygiene Data'!E88))="","",OFFSET('Hygiene Data'!$E$12,0,10*ROW('Hygiene Data'!E88)))</f>
        <v/>
      </c>
      <c r="DT94" s="290" t="str">
        <f ca="true">+IF(OFFSET('Hygiene Data'!$E$13,0,10*ROW('Hygiene Data'!E88))="","",OFFSET('Hygiene Data'!$E$13,0,10*ROW('Hygiene Data'!E88)))</f>
        <v/>
      </c>
      <c r="DU94" s="290" t="str">
        <f ca="true">+IF(OFFSET('Hygiene Data'!$F$11,0,10*ROW('Hygiene Data'!F88))="","",OFFSET('Hygiene Data'!$F$11,0,10*ROW('Hygiene Data'!F88)))</f>
        <v/>
      </c>
      <c r="DV94" s="290" t="str">
        <f ca="true">+IF(OFFSET('Hygiene Data'!$F$12,0,10*ROW('Hygiene Data'!F88))="","",OFFSET('Hygiene Data'!$F$12,0,10*ROW('Hygiene Data'!F88)))</f>
        <v/>
      </c>
      <c r="DW94" s="290" t="str">
        <f ca="true">+IF(OFFSET('Hygiene Data'!$F$13,0,10*ROW('Hygiene Data'!F88))="","",OFFSET('Hygiene Data'!$F$13,0,10*ROW('Hygiene Data'!F88)))</f>
        <v/>
      </c>
      <c r="DX94" s="290" t="str">
        <f ca="true">+IF(OFFSET('Hygiene Data'!$G$11,0,10*ROW('Hygiene Data'!G88))="","",OFFSET('Hygiene Data'!$G$11,0,10*ROW('Hygiene Data'!G88)))</f>
        <v/>
      </c>
      <c r="DY94" s="290" t="str">
        <f ca="true">+IF(OFFSET('Hygiene Data'!$G$12,0,10*ROW('Hygiene Data'!G88))="","",OFFSET('Hygiene Data'!$G$12,0,10*ROW('Hygiene Data'!G88)))</f>
        <v/>
      </c>
      <c r="DZ94" s="290" t="str">
        <f ca="true">+IF(OFFSET('Hygiene Data'!$G$13,0,10*ROW('Hygiene Data'!G88))="","",OFFSET('Hygiene Data'!$G$13,0,10*ROW('Hygiene Data'!G88)))</f>
        <v/>
      </c>
      <c r="EA94" s="290" t="str">
        <f ca="true">+IF(OFFSET('Hygiene Data'!$H$11,0,10*ROW('Hygiene Data'!H88))="","",OFFSET('Hygiene Data'!$H$11,0,10*ROW('Hygiene Data'!H88)))</f>
        <v/>
      </c>
      <c r="EB94" s="290" t="str">
        <f ca="true">+IF(OFFSET('Hygiene Data'!$H$12,0,10*ROW('Hygiene Data'!H88))="","",OFFSET('Hygiene Data'!$H$12,0,10*ROW('Hygiene Data'!H88)))</f>
        <v/>
      </c>
      <c r="EC94" s="290" t="str">
        <f ca="true">+IF(OFFSET('Hygiene Data'!$H$13,0,10*ROW('Hygiene Data'!H88))="","",OFFSET('Hygiene Data'!$H$13,0,10*ROW('Hygiene Data'!H88)))</f>
        <v/>
      </c>
      <c r="ED94" s="290" t="str">
        <f ca="true">+IF(OFFSET('Hygiene Data'!$I$11,0,10*ROW('Hygiene Data'!I88))="","",OFFSET('Hygiene Data'!$I$11,0,10*ROW('Hygiene Data'!I88)))</f>
        <v/>
      </c>
      <c r="EE94" s="290" t="str">
        <f ca="true">+IF(OFFSET('Hygiene Data'!$I$12,0,10*ROW('Hygiene Data'!I88))="","",OFFSET('Hygiene Data'!$I$12,0,10*ROW('Hygiene Data'!I88)))</f>
        <v/>
      </c>
      <c r="EF94" s="290"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46"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90"/>
      <c r="BS95" s="290" t="str">
        <f ca="true">+IF(OFFSET('Water Data'!$D$27,0,10*ROW('Water Data'!D89))="","",OFFSET('Water Data'!$D$27,0,10*ROW('Water Data'!D89)))</f>
        <v/>
      </c>
      <c r="BT95" s="290" t="str">
        <f ca="true">+IF(OFFSET('Water Data'!$D$28,0,10*ROW('Water Data'!D89))="","",OFFSET('Water Data'!$D$28,0,10*ROW('Water Data'!D89)))</f>
        <v/>
      </c>
      <c r="BU95" s="290" t="str">
        <f ca="true">+IF(OFFSET('Water Data'!$D$29,0,10*ROW('Water Data'!D89))="","",OFFSET('Water Data'!$D$29,0,10*ROW('Water Data'!D89)))</f>
        <v/>
      </c>
      <c r="BV95" s="290" t="str">
        <f ca="true">+IF(OFFSET('Water Data'!$E$27,0,10*ROW('Water Data'!E89))="","",OFFSET('Water Data'!$E$27,0,10*ROW('Water Data'!E89)))</f>
        <v/>
      </c>
      <c r="BW95" s="290" t="str">
        <f ca="true">+IF(OFFSET('Water Data'!$E$28,0,10*ROW('Water Data'!E89))="","",OFFSET('Water Data'!$E$28,0,10*ROW('Water Data'!E89)))</f>
        <v/>
      </c>
      <c r="BX95" s="290" t="str">
        <f ca="true">+IF(OFFSET('Water Data'!$E$29,0,10*ROW('Water Data'!E89))="","",OFFSET('Water Data'!$E$29,0,10*ROW('Water Data'!E89)))</f>
        <v/>
      </c>
      <c r="BY95" s="290" t="str">
        <f ca="true">+IF(OFFSET('Water Data'!$F$27,0,10*ROW('Water Data'!F89))="","",OFFSET('Water Data'!$F$27,0,10*ROW('Water Data'!F89)))</f>
        <v/>
      </c>
      <c r="BZ95" s="290" t="str">
        <f ca="true">+IF(OFFSET('Water Data'!$F$28,0,10*ROW('Water Data'!F89))="","",OFFSET('Water Data'!$F$28,0,10*ROW('Water Data'!F89)))</f>
        <v/>
      </c>
      <c r="CA95" s="290" t="str">
        <f ca="true">+IF(OFFSET('Water Data'!$F$29,0,10*ROW('Water Data'!F89))="","",OFFSET('Water Data'!$F$29,0,10*ROW('Water Data'!F89)))</f>
        <v/>
      </c>
      <c r="CB95" s="290" t="str">
        <f ca="true">+IF(OFFSET('Water Data'!$G$27,0,10*ROW('Water Data'!G89))="","",OFFSET('Water Data'!$G$27,0,10*ROW('Water Data'!G89)))</f>
        <v/>
      </c>
      <c r="CC95" s="290" t="str">
        <f ca="true">+IF(OFFSET('Water Data'!$G$28,0,10*ROW('Water Data'!G89))="","",OFFSET('Water Data'!$G$28,0,10*ROW('Water Data'!G89)))</f>
        <v/>
      </c>
      <c r="CD95" s="290" t="str">
        <f ca="true">+IF(OFFSET('Water Data'!$G$29,0,10*ROW('Water Data'!G89))="","",OFFSET('Water Data'!$G$29,0,10*ROW('Water Data'!G89)))</f>
        <v/>
      </c>
      <c r="CE95" s="290" t="str">
        <f ca="true">+IF(OFFSET('Water Data'!$H$27,0,10*ROW('Water Data'!H89))="","",OFFSET('Water Data'!$H$27,0,10*ROW('Water Data'!H89)))</f>
        <v/>
      </c>
      <c r="CF95" s="290" t="str">
        <f ca="true">+IF(OFFSET('Water Data'!$H$28,0,10*ROW('Water Data'!H89))="","",OFFSET('Water Data'!$H$28,0,10*ROW('Water Data'!H89)))</f>
        <v/>
      </c>
      <c r="CG95" s="290" t="str">
        <f ca="true">+IF(OFFSET('Water Data'!$H$29,0,10*ROW('Water Data'!H89))="","",OFFSET('Water Data'!$H$29,0,10*ROW('Water Data'!H89)))</f>
        <v/>
      </c>
      <c r="CH95" s="290" t="str">
        <f ca="true">+IF(OFFSET('Water Data'!$I$27,0,10*ROW('Water Data'!I89))="","",OFFSET('Water Data'!$I$27,0,10*ROW('Water Data'!I89)))</f>
        <v/>
      </c>
      <c r="CI95" s="290" t="str">
        <f ca="true">+IF(OFFSET('Water Data'!$I$28,0,10*ROW('Water Data'!I89))="","",OFFSET('Water Data'!$I$28,0,10*ROW('Water Data'!I89)))</f>
        <v/>
      </c>
      <c r="CJ95" s="290" t="str">
        <f ca="true">+IF(OFFSET('Water Data'!$I$29,0,10*ROW('Water Data'!I89))="","",OFFSET('Water Data'!$I$29,0,10*ROW('Water Data'!I89)))</f>
        <v/>
      </c>
      <c r="CK95" s="290" t="str">
        <f ca="true">+IF(OFFSET('Sanitation Data'!$D$28,0,10*ROW('Sanitation Data'!D89))="","",OFFSET('Sanitation Data'!$D$28,0,10*ROW('Sanitation Data'!D89)))</f>
        <v/>
      </c>
      <c r="CL95" s="290" t="str">
        <f ca="true">+IF(OFFSET('Sanitation Data'!$D$29,0,10*ROW('Sanitation Data'!D89))="","",OFFSET('Sanitation Data'!$D$29,0,10*ROW('Sanitation Data'!D89)))</f>
        <v/>
      </c>
      <c r="CM95" s="290" t="str">
        <f ca="true">+IF(OFFSET('Sanitation Data'!$D$30,0,10*ROW('Sanitation Data'!D89))="","",OFFSET('Sanitation Data'!$D$30,0,10*ROW('Sanitation Data'!D89)))</f>
        <v/>
      </c>
      <c r="CN95" s="290" t="str">
        <f ca="true">+IF(OFFSET('Sanitation Data'!$D$31,0,10*ROW('Sanitation Data'!D89))="","",OFFSET('Sanitation Data'!$D$31,0,10*ROW('Sanitation Data'!D89)))</f>
        <v/>
      </c>
      <c r="CO95" s="290" t="str">
        <f ca="true">+IF(OFFSET('Sanitation Data'!$D$32,0,10*ROW('Sanitation Data'!D89))="","",OFFSET('Sanitation Data'!$D$32,0,10*ROW('Sanitation Data'!D89)))</f>
        <v/>
      </c>
      <c r="CP95" s="290" t="str">
        <f ca="true">+IF(OFFSET('Sanitation Data'!$E$28,0,10*ROW('Sanitation Data'!E89))="","",OFFSET('Sanitation Data'!$E$28,0,10*ROW('Sanitation Data'!E89)))</f>
        <v/>
      </c>
      <c r="CQ95" s="290" t="str">
        <f ca="true">+IF(OFFSET('Sanitation Data'!$E$29,0,10*ROW('Sanitation Data'!E89))="","",OFFSET('Sanitation Data'!$E$29,0,10*ROW('Sanitation Data'!E89)))</f>
        <v/>
      </c>
      <c r="CR95" s="290" t="str">
        <f ca="true">+IF(OFFSET('Sanitation Data'!$E$30,0,10*ROW('Sanitation Data'!E89))="","",OFFSET('Sanitation Data'!$E$30,0,10*ROW('Sanitation Data'!E89)))</f>
        <v/>
      </c>
      <c r="CS95" s="290" t="str">
        <f ca="true">+IF(OFFSET('Sanitation Data'!$E$31,0,10*ROW('Sanitation Data'!E89))="","",OFFSET('Sanitation Data'!$E$31,0,10*ROW('Sanitation Data'!E89)))</f>
        <v/>
      </c>
      <c r="CT95" s="290" t="str">
        <f ca="true">+IF(OFFSET('Sanitation Data'!$E$32,0,10*ROW('Sanitation Data'!E89))="","",OFFSET('Sanitation Data'!$E$32,0,10*ROW('Sanitation Data'!E89)))</f>
        <v/>
      </c>
      <c r="CU95" s="290" t="str">
        <f ca="true">+IF(OFFSET('Sanitation Data'!$F$28,0,10*ROW('Sanitation Data'!F89))="","",OFFSET('Sanitation Data'!$F$28,0,10*ROW('Sanitation Data'!F89)))</f>
        <v/>
      </c>
      <c r="CV95" s="290" t="str">
        <f ca="true">+IF(OFFSET('Sanitation Data'!$F$29,0,10*ROW('Sanitation Data'!F89))="","",OFFSET('Sanitation Data'!$F$29,0,10*ROW('Sanitation Data'!F89)))</f>
        <v/>
      </c>
      <c r="CW95" s="290" t="str">
        <f ca="true">+IF(OFFSET('Sanitation Data'!$F$30,0,10*ROW('Sanitation Data'!F89))="","",OFFSET('Sanitation Data'!$F$30,0,10*ROW('Sanitation Data'!F89)))</f>
        <v/>
      </c>
      <c r="CX95" s="290" t="str">
        <f ca="true">+IF(OFFSET('Sanitation Data'!$F$31,0,10*ROW('Sanitation Data'!F89))="","",OFFSET('Sanitation Data'!$F$31,0,10*ROW('Sanitation Data'!F89)))</f>
        <v/>
      </c>
      <c r="CY95" s="290" t="str">
        <f ca="true">+IF(OFFSET('Sanitation Data'!$F$32,0,10*ROW('Sanitation Data'!F89))="","",OFFSET('Sanitation Data'!$F$32,0,10*ROW('Sanitation Data'!F89)))</f>
        <v/>
      </c>
      <c r="CZ95" s="290" t="str">
        <f ca="true">+IF(OFFSET('Sanitation Data'!$G$28,0,10*ROW('Sanitation Data'!G89))="","",OFFSET('Sanitation Data'!$G$28,0,10*ROW('Sanitation Data'!G89)))</f>
        <v/>
      </c>
      <c r="DA95" s="290" t="str">
        <f ca="true">+IF(OFFSET('Sanitation Data'!$G$29,0,10*ROW('Sanitation Data'!G89))="","",OFFSET('Sanitation Data'!$G$29,0,10*ROW('Sanitation Data'!G89)))</f>
        <v/>
      </c>
      <c r="DB95" s="290" t="str">
        <f ca="true">+IF(OFFSET('Sanitation Data'!$G$30,0,10*ROW('Sanitation Data'!G89))="","",OFFSET('Sanitation Data'!$G$30,0,10*ROW('Sanitation Data'!G89)))</f>
        <v/>
      </c>
      <c r="DC95" s="290" t="str">
        <f ca="true">+IF(OFFSET('Sanitation Data'!$G$31,0,10*ROW('Sanitation Data'!G89))="","",OFFSET('Sanitation Data'!$G$31,0,10*ROW('Sanitation Data'!G89)))</f>
        <v/>
      </c>
      <c r="DD95" s="290" t="str">
        <f ca="true">+IF(OFFSET('Sanitation Data'!$G$32,0,10*ROW('Sanitation Data'!G89))="","",OFFSET('Sanitation Data'!$G$32,0,10*ROW('Sanitation Data'!G89)))</f>
        <v/>
      </c>
      <c r="DE95" s="290" t="str">
        <f ca="true">+IF(OFFSET('Sanitation Data'!$H$28,0,10*ROW('Sanitation Data'!H89))="","",OFFSET('Sanitation Data'!$H$28,0,10*ROW('Sanitation Data'!H89)))</f>
        <v/>
      </c>
      <c r="DF95" s="290" t="str">
        <f ca="true">+IF(OFFSET('Sanitation Data'!$H$29,0,10*ROW('Sanitation Data'!H89))="","",OFFSET('Sanitation Data'!$H$29,0,10*ROW('Sanitation Data'!H89)))</f>
        <v/>
      </c>
      <c r="DG95" s="290" t="str">
        <f ca="true">+IF(OFFSET('Sanitation Data'!$H$30,0,10*ROW('Sanitation Data'!H89))="","",OFFSET('Sanitation Data'!$H$30,0,10*ROW('Sanitation Data'!H89)))</f>
        <v/>
      </c>
      <c r="DH95" s="290" t="str">
        <f ca="true">+IF(OFFSET('Sanitation Data'!$H$31,0,10*ROW('Sanitation Data'!H89))="","",OFFSET('Sanitation Data'!$H$31,0,10*ROW('Sanitation Data'!H89)))</f>
        <v/>
      </c>
      <c r="DI95" s="290" t="str">
        <f ca="true">+IF(OFFSET('Sanitation Data'!$H$32,0,10*ROW('Sanitation Data'!H89))="","",OFFSET('Sanitation Data'!$H$32,0,10*ROW('Sanitation Data'!H89)))</f>
        <v/>
      </c>
      <c r="DJ95" s="290" t="str">
        <f ca="true">+IF(OFFSET('Sanitation Data'!$I$28,0,10*ROW('Sanitation Data'!I89))="","",OFFSET('Sanitation Data'!$I$28,0,10*ROW('Sanitation Data'!I89)))</f>
        <v/>
      </c>
      <c r="DK95" s="290" t="str">
        <f ca="true">+IF(OFFSET('Sanitation Data'!$I$29,0,10*ROW('Sanitation Data'!I89))="","",OFFSET('Sanitation Data'!$I$29,0,10*ROW('Sanitation Data'!I89)))</f>
        <v/>
      </c>
      <c r="DL95" s="290" t="str">
        <f ca="true">+IF(OFFSET('Sanitation Data'!$I$30,0,10*ROW('Sanitation Data'!I89))="","",OFFSET('Sanitation Data'!$I$30,0,10*ROW('Sanitation Data'!I89)))</f>
        <v/>
      </c>
      <c r="DM95" s="290" t="str">
        <f ca="true">+IF(OFFSET('Sanitation Data'!$I$31,0,10*ROW('Sanitation Data'!I89))="","",OFFSET('Sanitation Data'!$I$31,0,10*ROW('Sanitation Data'!I89)))</f>
        <v/>
      </c>
      <c r="DN95" s="290" t="str">
        <f ca="true">+IF(OFFSET('Sanitation Data'!$I$32,0,10*ROW('Sanitation Data'!I89))="","",OFFSET('Sanitation Data'!$I$32,0,10*ROW('Sanitation Data'!I89)))</f>
        <v/>
      </c>
      <c r="DO95" s="290" t="str">
        <f ca="true">+IF(OFFSET('Hygiene Data'!$D$11,0,10*ROW('Hygiene Data'!D89))="","",OFFSET('Hygiene Data'!$D$11,0,10*ROW('Hygiene Data'!D89)))</f>
        <v/>
      </c>
      <c r="DP95" s="290" t="str">
        <f ca="true">+IF(OFFSET('Hygiene Data'!$D$12,0,10*ROW('Hygiene Data'!D89))="","",OFFSET('Hygiene Data'!$D$12,0,10*ROW('Hygiene Data'!D89)))</f>
        <v/>
      </c>
      <c r="DQ95" s="290" t="str">
        <f ca="true">+IF(OFFSET('Hygiene Data'!$D$13,0,10*ROW('Hygiene Data'!D89))="","",OFFSET('Hygiene Data'!$D$13,0,10*ROW('Hygiene Data'!D89)))</f>
        <v/>
      </c>
      <c r="DR95" s="290" t="str">
        <f ca="true">+IF(OFFSET('Hygiene Data'!$E$11,0,10*ROW('Hygiene Data'!E89))="","",OFFSET('Hygiene Data'!$E$11,0,10*ROW('Hygiene Data'!E89)))</f>
        <v/>
      </c>
      <c r="DS95" s="290" t="str">
        <f ca="true">+IF(OFFSET('Hygiene Data'!$E$12,0,10*ROW('Hygiene Data'!E89))="","",OFFSET('Hygiene Data'!$E$12,0,10*ROW('Hygiene Data'!E89)))</f>
        <v/>
      </c>
      <c r="DT95" s="290" t="str">
        <f ca="true">+IF(OFFSET('Hygiene Data'!$E$13,0,10*ROW('Hygiene Data'!E89))="","",OFFSET('Hygiene Data'!$E$13,0,10*ROW('Hygiene Data'!E89)))</f>
        <v/>
      </c>
      <c r="DU95" s="290" t="str">
        <f ca="true">+IF(OFFSET('Hygiene Data'!$F$11,0,10*ROW('Hygiene Data'!F89))="","",OFFSET('Hygiene Data'!$F$11,0,10*ROW('Hygiene Data'!F89)))</f>
        <v/>
      </c>
      <c r="DV95" s="290" t="str">
        <f ca="true">+IF(OFFSET('Hygiene Data'!$F$12,0,10*ROW('Hygiene Data'!F89))="","",OFFSET('Hygiene Data'!$F$12,0,10*ROW('Hygiene Data'!F89)))</f>
        <v/>
      </c>
      <c r="DW95" s="290" t="str">
        <f ca="true">+IF(OFFSET('Hygiene Data'!$F$13,0,10*ROW('Hygiene Data'!F89))="","",OFFSET('Hygiene Data'!$F$13,0,10*ROW('Hygiene Data'!F89)))</f>
        <v/>
      </c>
      <c r="DX95" s="290" t="str">
        <f ca="true">+IF(OFFSET('Hygiene Data'!$G$11,0,10*ROW('Hygiene Data'!G89))="","",OFFSET('Hygiene Data'!$G$11,0,10*ROW('Hygiene Data'!G89)))</f>
        <v/>
      </c>
      <c r="DY95" s="290" t="str">
        <f ca="true">+IF(OFFSET('Hygiene Data'!$G$12,0,10*ROW('Hygiene Data'!G89))="","",OFFSET('Hygiene Data'!$G$12,0,10*ROW('Hygiene Data'!G89)))</f>
        <v/>
      </c>
      <c r="DZ95" s="290" t="str">
        <f ca="true">+IF(OFFSET('Hygiene Data'!$G$13,0,10*ROW('Hygiene Data'!G89))="","",OFFSET('Hygiene Data'!$G$13,0,10*ROW('Hygiene Data'!G89)))</f>
        <v/>
      </c>
      <c r="EA95" s="290" t="str">
        <f ca="true">+IF(OFFSET('Hygiene Data'!$H$11,0,10*ROW('Hygiene Data'!H89))="","",OFFSET('Hygiene Data'!$H$11,0,10*ROW('Hygiene Data'!H89)))</f>
        <v/>
      </c>
      <c r="EB95" s="290" t="str">
        <f ca="true">+IF(OFFSET('Hygiene Data'!$H$12,0,10*ROW('Hygiene Data'!H89))="","",OFFSET('Hygiene Data'!$H$12,0,10*ROW('Hygiene Data'!H89)))</f>
        <v/>
      </c>
      <c r="EC95" s="290" t="str">
        <f ca="true">+IF(OFFSET('Hygiene Data'!$H$13,0,10*ROW('Hygiene Data'!H89))="","",OFFSET('Hygiene Data'!$H$13,0,10*ROW('Hygiene Data'!H89)))</f>
        <v/>
      </c>
      <c r="ED95" s="290" t="str">
        <f ca="true">+IF(OFFSET('Hygiene Data'!$I$11,0,10*ROW('Hygiene Data'!I89))="","",OFFSET('Hygiene Data'!$I$11,0,10*ROW('Hygiene Data'!I89)))</f>
        <v/>
      </c>
      <c r="EE95" s="290" t="str">
        <f ca="true">+IF(OFFSET('Hygiene Data'!$I$12,0,10*ROW('Hygiene Data'!I89))="","",OFFSET('Hygiene Data'!$I$12,0,10*ROW('Hygiene Data'!I89)))</f>
        <v/>
      </c>
      <c r="EF95" s="290"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46"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90"/>
      <c r="BS96" s="290" t="str">
        <f ca="true">+IF(OFFSET('Water Data'!$D$27,0,10*ROW('Water Data'!D90))="","",OFFSET('Water Data'!$D$27,0,10*ROW('Water Data'!D90)))</f>
        <v/>
      </c>
      <c r="BT96" s="290" t="str">
        <f ca="true">+IF(OFFSET('Water Data'!$D$28,0,10*ROW('Water Data'!D90))="","",OFFSET('Water Data'!$D$28,0,10*ROW('Water Data'!D90)))</f>
        <v/>
      </c>
      <c r="BU96" s="290" t="str">
        <f ca="true">+IF(OFFSET('Water Data'!$D$29,0,10*ROW('Water Data'!D90))="","",OFFSET('Water Data'!$D$29,0,10*ROW('Water Data'!D90)))</f>
        <v/>
      </c>
      <c r="BV96" s="290" t="str">
        <f ca="true">+IF(OFFSET('Water Data'!$E$27,0,10*ROW('Water Data'!E90))="","",OFFSET('Water Data'!$E$27,0,10*ROW('Water Data'!E90)))</f>
        <v/>
      </c>
      <c r="BW96" s="290" t="str">
        <f ca="true">+IF(OFFSET('Water Data'!$E$28,0,10*ROW('Water Data'!E90))="","",OFFSET('Water Data'!$E$28,0,10*ROW('Water Data'!E90)))</f>
        <v/>
      </c>
      <c r="BX96" s="290" t="str">
        <f ca="true">+IF(OFFSET('Water Data'!$E$29,0,10*ROW('Water Data'!E90))="","",OFFSET('Water Data'!$E$29,0,10*ROW('Water Data'!E90)))</f>
        <v/>
      </c>
      <c r="BY96" s="290" t="str">
        <f ca="true">+IF(OFFSET('Water Data'!$F$27,0,10*ROW('Water Data'!F90))="","",OFFSET('Water Data'!$F$27,0,10*ROW('Water Data'!F90)))</f>
        <v/>
      </c>
      <c r="BZ96" s="290" t="str">
        <f ca="true">+IF(OFFSET('Water Data'!$F$28,0,10*ROW('Water Data'!F90))="","",OFFSET('Water Data'!$F$28,0,10*ROW('Water Data'!F90)))</f>
        <v/>
      </c>
      <c r="CA96" s="290" t="str">
        <f ca="true">+IF(OFFSET('Water Data'!$F$29,0,10*ROW('Water Data'!F90))="","",OFFSET('Water Data'!$F$29,0,10*ROW('Water Data'!F90)))</f>
        <v/>
      </c>
      <c r="CB96" s="290" t="str">
        <f ca="true">+IF(OFFSET('Water Data'!$G$27,0,10*ROW('Water Data'!G90))="","",OFFSET('Water Data'!$G$27,0,10*ROW('Water Data'!G90)))</f>
        <v/>
      </c>
      <c r="CC96" s="290" t="str">
        <f ca="true">+IF(OFFSET('Water Data'!$G$28,0,10*ROW('Water Data'!G90))="","",OFFSET('Water Data'!$G$28,0,10*ROW('Water Data'!G90)))</f>
        <v/>
      </c>
      <c r="CD96" s="290" t="str">
        <f ca="true">+IF(OFFSET('Water Data'!$G$29,0,10*ROW('Water Data'!G90))="","",OFFSET('Water Data'!$G$29,0,10*ROW('Water Data'!G90)))</f>
        <v/>
      </c>
      <c r="CE96" s="290" t="str">
        <f ca="true">+IF(OFFSET('Water Data'!$H$27,0,10*ROW('Water Data'!H90))="","",OFFSET('Water Data'!$H$27,0,10*ROW('Water Data'!H90)))</f>
        <v/>
      </c>
      <c r="CF96" s="290" t="str">
        <f ca="true">+IF(OFFSET('Water Data'!$H$28,0,10*ROW('Water Data'!H90))="","",OFFSET('Water Data'!$H$28,0,10*ROW('Water Data'!H90)))</f>
        <v/>
      </c>
      <c r="CG96" s="290" t="str">
        <f ca="true">+IF(OFFSET('Water Data'!$H$29,0,10*ROW('Water Data'!H90))="","",OFFSET('Water Data'!$H$29,0,10*ROW('Water Data'!H90)))</f>
        <v/>
      </c>
      <c r="CH96" s="290" t="str">
        <f ca="true">+IF(OFFSET('Water Data'!$I$27,0,10*ROW('Water Data'!I90))="","",OFFSET('Water Data'!$I$27,0,10*ROW('Water Data'!I90)))</f>
        <v/>
      </c>
      <c r="CI96" s="290" t="str">
        <f ca="true">+IF(OFFSET('Water Data'!$I$28,0,10*ROW('Water Data'!I90))="","",OFFSET('Water Data'!$I$28,0,10*ROW('Water Data'!I90)))</f>
        <v/>
      </c>
      <c r="CJ96" s="290" t="str">
        <f ca="true">+IF(OFFSET('Water Data'!$I$29,0,10*ROW('Water Data'!I90))="","",OFFSET('Water Data'!$I$29,0,10*ROW('Water Data'!I90)))</f>
        <v/>
      </c>
      <c r="CK96" s="290" t="str">
        <f ca="true">+IF(OFFSET('Sanitation Data'!$D$28,0,10*ROW('Sanitation Data'!D90))="","",OFFSET('Sanitation Data'!$D$28,0,10*ROW('Sanitation Data'!D90)))</f>
        <v/>
      </c>
      <c r="CL96" s="290" t="str">
        <f ca="true">+IF(OFFSET('Sanitation Data'!$D$29,0,10*ROW('Sanitation Data'!D90))="","",OFFSET('Sanitation Data'!$D$29,0,10*ROW('Sanitation Data'!D90)))</f>
        <v/>
      </c>
      <c r="CM96" s="290" t="str">
        <f ca="true">+IF(OFFSET('Sanitation Data'!$D$30,0,10*ROW('Sanitation Data'!D90))="","",OFFSET('Sanitation Data'!$D$30,0,10*ROW('Sanitation Data'!D90)))</f>
        <v/>
      </c>
      <c r="CN96" s="290" t="str">
        <f ca="true">+IF(OFFSET('Sanitation Data'!$D$31,0,10*ROW('Sanitation Data'!D90))="","",OFFSET('Sanitation Data'!$D$31,0,10*ROW('Sanitation Data'!D90)))</f>
        <v/>
      </c>
      <c r="CO96" s="290" t="str">
        <f ca="true">+IF(OFFSET('Sanitation Data'!$D$32,0,10*ROW('Sanitation Data'!D90))="","",OFFSET('Sanitation Data'!$D$32,0,10*ROW('Sanitation Data'!D90)))</f>
        <v/>
      </c>
      <c r="CP96" s="290" t="str">
        <f ca="true">+IF(OFFSET('Sanitation Data'!$E$28,0,10*ROW('Sanitation Data'!E90))="","",OFFSET('Sanitation Data'!$E$28,0,10*ROW('Sanitation Data'!E90)))</f>
        <v/>
      </c>
      <c r="CQ96" s="290" t="str">
        <f ca="true">+IF(OFFSET('Sanitation Data'!$E$29,0,10*ROW('Sanitation Data'!E90))="","",OFFSET('Sanitation Data'!$E$29,0,10*ROW('Sanitation Data'!E90)))</f>
        <v/>
      </c>
      <c r="CR96" s="290" t="str">
        <f ca="true">+IF(OFFSET('Sanitation Data'!$E$30,0,10*ROW('Sanitation Data'!E90))="","",OFFSET('Sanitation Data'!$E$30,0,10*ROW('Sanitation Data'!E90)))</f>
        <v/>
      </c>
      <c r="CS96" s="290" t="str">
        <f ca="true">+IF(OFFSET('Sanitation Data'!$E$31,0,10*ROW('Sanitation Data'!E90))="","",OFFSET('Sanitation Data'!$E$31,0,10*ROW('Sanitation Data'!E90)))</f>
        <v/>
      </c>
      <c r="CT96" s="290" t="str">
        <f ca="true">+IF(OFFSET('Sanitation Data'!$E$32,0,10*ROW('Sanitation Data'!E90))="","",OFFSET('Sanitation Data'!$E$32,0,10*ROW('Sanitation Data'!E90)))</f>
        <v/>
      </c>
      <c r="CU96" s="290" t="str">
        <f ca="true">+IF(OFFSET('Sanitation Data'!$F$28,0,10*ROW('Sanitation Data'!F90))="","",OFFSET('Sanitation Data'!$F$28,0,10*ROW('Sanitation Data'!F90)))</f>
        <v/>
      </c>
      <c r="CV96" s="290" t="str">
        <f ca="true">+IF(OFFSET('Sanitation Data'!$F$29,0,10*ROW('Sanitation Data'!F90))="","",OFFSET('Sanitation Data'!$F$29,0,10*ROW('Sanitation Data'!F90)))</f>
        <v/>
      </c>
      <c r="CW96" s="290" t="str">
        <f ca="true">+IF(OFFSET('Sanitation Data'!$F$30,0,10*ROW('Sanitation Data'!F90))="","",OFFSET('Sanitation Data'!$F$30,0,10*ROW('Sanitation Data'!F90)))</f>
        <v/>
      </c>
      <c r="CX96" s="290" t="str">
        <f ca="true">+IF(OFFSET('Sanitation Data'!$F$31,0,10*ROW('Sanitation Data'!F90))="","",OFFSET('Sanitation Data'!$F$31,0,10*ROW('Sanitation Data'!F90)))</f>
        <v/>
      </c>
      <c r="CY96" s="290" t="str">
        <f ca="true">+IF(OFFSET('Sanitation Data'!$F$32,0,10*ROW('Sanitation Data'!F90))="","",OFFSET('Sanitation Data'!$F$32,0,10*ROW('Sanitation Data'!F90)))</f>
        <v/>
      </c>
      <c r="CZ96" s="290" t="str">
        <f ca="true">+IF(OFFSET('Sanitation Data'!$G$28,0,10*ROW('Sanitation Data'!G90))="","",OFFSET('Sanitation Data'!$G$28,0,10*ROW('Sanitation Data'!G90)))</f>
        <v/>
      </c>
      <c r="DA96" s="290" t="str">
        <f ca="true">+IF(OFFSET('Sanitation Data'!$G$29,0,10*ROW('Sanitation Data'!G90))="","",OFFSET('Sanitation Data'!$G$29,0,10*ROW('Sanitation Data'!G90)))</f>
        <v/>
      </c>
      <c r="DB96" s="290" t="str">
        <f ca="true">+IF(OFFSET('Sanitation Data'!$G$30,0,10*ROW('Sanitation Data'!G90))="","",OFFSET('Sanitation Data'!$G$30,0,10*ROW('Sanitation Data'!G90)))</f>
        <v/>
      </c>
      <c r="DC96" s="290" t="str">
        <f ca="true">+IF(OFFSET('Sanitation Data'!$G$31,0,10*ROW('Sanitation Data'!G90))="","",OFFSET('Sanitation Data'!$G$31,0,10*ROW('Sanitation Data'!G90)))</f>
        <v/>
      </c>
      <c r="DD96" s="290" t="str">
        <f ca="true">+IF(OFFSET('Sanitation Data'!$G$32,0,10*ROW('Sanitation Data'!G90))="","",OFFSET('Sanitation Data'!$G$32,0,10*ROW('Sanitation Data'!G90)))</f>
        <v/>
      </c>
      <c r="DE96" s="290" t="str">
        <f ca="true">+IF(OFFSET('Sanitation Data'!$H$28,0,10*ROW('Sanitation Data'!H90))="","",OFFSET('Sanitation Data'!$H$28,0,10*ROW('Sanitation Data'!H90)))</f>
        <v/>
      </c>
      <c r="DF96" s="290" t="str">
        <f ca="true">+IF(OFFSET('Sanitation Data'!$H$29,0,10*ROW('Sanitation Data'!H90))="","",OFFSET('Sanitation Data'!$H$29,0,10*ROW('Sanitation Data'!H90)))</f>
        <v/>
      </c>
      <c r="DG96" s="290" t="str">
        <f ca="true">+IF(OFFSET('Sanitation Data'!$H$30,0,10*ROW('Sanitation Data'!H90))="","",OFFSET('Sanitation Data'!$H$30,0,10*ROW('Sanitation Data'!H90)))</f>
        <v/>
      </c>
      <c r="DH96" s="290" t="str">
        <f ca="true">+IF(OFFSET('Sanitation Data'!$H$31,0,10*ROW('Sanitation Data'!H90))="","",OFFSET('Sanitation Data'!$H$31,0,10*ROW('Sanitation Data'!H90)))</f>
        <v/>
      </c>
      <c r="DI96" s="290" t="str">
        <f ca="true">+IF(OFFSET('Sanitation Data'!$H$32,0,10*ROW('Sanitation Data'!H90))="","",OFFSET('Sanitation Data'!$H$32,0,10*ROW('Sanitation Data'!H90)))</f>
        <v/>
      </c>
      <c r="DJ96" s="290" t="str">
        <f ca="true">+IF(OFFSET('Sanitation Data'!$I$28,0,10*ROW('Sanitation Data'!I90))="","",OFFSET('Sanitation Data'!$I$28,0,10*ROW('Sanitation Data'!I90)))</f>
        <v/>
      </c>
      <c r="DK96" s="290" t="str">
        <f ca="true">+IF(OFFSET('Sanitation Data'!$I$29,0,10*ROW('Sanitation Data'!I90))="","",OFFSET('Sanitation Data'!$I$29,0,10*ROW('Sanitation Data'!I90)))</f>
        <v/>
      </c>
      <c r="DL96" s="290" t="str">
        <f ca="true">+IF(OFFSET('Sanitation Data'!$I$30,0,10*ROW('Sanitation Data'!I90))="","",OFFSET('Sanitation Data'!$I$30,0,10*ROW('Sanitation Data'!I90)))</f>
        <v/>
      </c>
      <c r="DM96" s="290" t="str">
        <f ca="true">+IF(OFFSET('Sanitation Data'!$I$31,0,10*ROW('Sanitation Data'!I90))="","",OFFSET('Sanitation Data'!$I$31,0,10*ROW('Sanitation Data'!I90)))</f>
        <v/>
      </c>
      <c r="DN96" s="290" t="str">
        <f ca="true">+IF(OFFSET('Sanitation Data'!$I$32,0,10*ROW('Sanitation Data'!I90))="","",OFFSET('Sanitation Data'!$I$32,0,10*ROW('Sanitation Data'!I90)))</f>
        <v/>
      </c>
      <c r="DO96" s="290" t="str">
        <f ca="true">+IF(OFFSET('Hygiene Data'!$D$11,0,10*ROW('Hygiene Data'!D90))="","",OFFSET('Hygiene Data'!$D$11,0,10*ROW('Hygiene Data'!D90)))</f>
        <v/>
      </c>
      <c r="DP96" s="290" t="str">
        <f ca="true">+IF(OFFSET('Hygiene Data'!$D$12,0,10*ROW('Hygiene Data'!D90))="","",OFFSET('Hygiene Data'!$D$12,0,10*ROW('Hygiene Data'!D90)))</f>
        <v/>
      </c>
      <c r="DQ96" s="290" t="str">
        <f ca="true">+IF(OFFSET('Hygiene Data'!$D$13,0,10*ROW('Hygiene Data'!D90))="","",OFFSET('Hygiene Data'!$D$13,0,10*ROW('Hygiene Data'!D90)))</f>
        <v/>
      </c>
      <c r="DR96" s="290" t="str">
        <f ca="true">+IF(OFFSET('Hygiene Data'!$E$11,0,10*ROW('Hygiene Data'!E90))="","",OFFSET('Hygiene Data'!$E$11,0,10*ROW('Hygiene Data'!E90)))</f>
        <v/>
      </c>
      <c r="DS96" s="290" t="str">
        <f ca="true">+IF(OFFSET('Hygiene Data'!$E$12,0,10*ROW('Hygiene Data'!E90))="","",OFFSET('Hygiene Data'!$E$12,0,10*ROW('Hygiene Data'!E90)))</f>
        <v/>
      </c>
      <c r="DT96" s="290" t="str">
        <f ca="true">+IF(OFFSET('Hygiene Data'!$E$13,0,10*ROW('Hygiene Data'!E90))="","",OFFSET('Hygiene Data'!$E$13,0,10*ROW('Hygiene Data'!E90)))</f>
        <v/>
      </c>
      <c r="DU96" s="290" t="str">
        <f ca="true">+IF(OFFSET('Hygiene Data'!$F$11,0,10*ROW('Hygiene Data'!F90))="","",OFFSET('Hygiene Data'!$F$11,0,10*ROW('Hygiene Data'!F90)))</f>
        <v/>
      </c>
      <c r="DV96" s="290" t="str">
        <f ca="true">+IF(OFFSET('Hygiene Data'!$F$12,0,10*ROW('Hygiene Data'!F90))="","",OFFSET('Hygiene Data'!$F$12,0,10*ROW('Hygiene Data'!F90)))</f>
        <v/>
      </c>
      <c r="DW96" s="290" t="str">
        <f ca="true">+IF(OFFSET('Hygiene Data'!$F$13,0,10*ROW('Hygiene Data'!F90))="","",OFFSET('Hygiene Data'!$F$13,0,10*ROW('Hygiene Data'!F90)))</f>
        <v/>
      </c>
      <c r="DX96" s="290" t="str">
        <f ca="true">+IF(OFFSET('Hygiene Data'!$G$11,0,10*ROW('Hygiene Data'!G90))="","",OFFSET('Hygiene Data'!$G$11,0,10*ROW('Hygiene Data'!G90)))</f>
        <v/>
      </c>
      <c r="DY96" s="290" t="str">
        <f ca="true">+IF(OFFSET('Hygiene Data'!$G$12,0,10*ROW('Hygiene Data'!G90))="","",OFFSET('Hygiene Data'!$G$12,0,10*ROW('Hygiene Data'!G90)))</f>
        <v/>
      </c>
      <c r="DZ96" s="290" t="str">
        <f ca="true">+IF(OFFSET('Hygiene Data'!$G$13,0,10*ROW('Hygiene Data'!G90))="","",OFFSET('Hygiene Data'!$G$13,0,10*ROW('Hygiene Data'!G90)))</f>
        <v/>
      </c>
      <c r="EA96" s="290" t="str">
        <f ca="true">+IF(OFFSET('Hygiene Data'!$H$11,0,10*ROW('Hygiene Data'!H90))="","",OFFSET('Hygiene Data'!$H$11,0,10*ROW('Hygiene Data'!H90)))</f>
        <v/>
      </c>
      <c r="EB96" s="290" t="str">
        <f ca="true">+IF(OFFSET('Hygiene Data'!$H$12,0,10*ROW('Hygiene Data'!H90))="","",OFFSET('Hygiene Data'!$H$12,0,10*ROW('Hygiene Data'!H90)))</f>
        <v/>
      </c>
      <c r="EC96" s="290" t="str">
        <f ca="true">+IF(OFFSET('Hygiene Data'!$H$13,0,10*ROW('Hygiene Data'!H90))="","",OFFSET('Hygiene Data'!$H$13,0,10*ROW('Hygiene Data'!H90)))</f>
        <v/>
      </c>
      <c r="ED96" s="290" t="str">
        <f ca="true">+IF(OFFSET('Hygiene Data'!$I$11,0,10*ROW('Hygiene Data'!I90))="","",OFFSET('Hygiene Data'!$I$11,0,10*ROW('Hygiene Data'!I90)))</f>
        <v/>
      </c>
      <c r="EE96" s="290" t="str">
        <f ca="true">+IF(OFFSET('Hygiene Data'!$I$12,0,10*ROW('Hygiene Data'!I90))="","",OFFSET('Hygiene Data'!$I$12,0,10*ROW('Hygiene Data'!I90)))</f>
        <v/>
      </c>
      <c r="EF96" s="290"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46"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90"/>
      <c r="BS97" s="290" t="str">
        <f ca="true">+IF(OFFSET('Water Data'!$D$27,0,10*ROW('Water Data'!D91))="","",OFFSET('Water Data'!$D$27,0,10*ROW('Water Data'!D91)))</f>
        <v/>
      </c>
      <c r="BT97" s="290" t="str">
        <f ca="true">+IF(OFFSET('Water Data'!$D$28,0,10*ROW('Water Data'!D91))="","",OFFSET('Water Data'!$D$28,0,10*ROW('Water Data'!D91)))</f>
        <v/>
      </c>
      <c r="BU97" s="290" t="str">
        <f ca="true">+IF(OFFSET('Water Data'!$D$29,0,10*ROW('Water Data'!D91))="","",OFFSET('Water Data'!$D$29,0,10*ROW('Water Data'!D91)))</f>
        <v/>
      </c>
      <c r="BV97" s="290" t="str">
        <f ca="true">+IF(OFFSET('Water Data'!$E$27,0,10*ROW('Water Data'!E91))="","",OFFSET('Water Data'!$E$27,0,10*ROW('Water Data'!E91)))</f>
        <v/>
      </c>
      <c r="BW97" s="290" t="str">
        <f ca="true">+IF(OFFSET('Water Data'!$E$28,0,10*ROW('Water Data'!E91))="","",OFFSET('Water Data'!$E$28,0,10*ROW('Water Data'!E91)))</f>
        <v/>
      </c>
      <c r="BX97" s="290" t="str">
        <f ca="true">+IF(OFFSET('Water Data'!$E$29,0,10*ROW('Water Data'!E91))="","",OFFSET('Water Data'!$E$29,0,10*ROW('Water Data'!E91)))</f>
        <v/>
      </c>
      <c r="BY97" s="290" t="str">
        <f ca="true">+IF(OFFSET('Water Data'!$F$27,0,10*ROW('Water Data'!F91))="","",OFFSET('Water Data'!$F$27,0,10*ROW('Water Data'!F91)))</f>
        <v/>
      </c>
      <c r="BZ97" s="290" t="str">
        <f ca="true">+IF(OFFSET('Water Data'!$F$28,0,10*ROW('Water Data'!F91))="","",OFFSET('Water Data'!$F$28,0,10*ROW('Water Data'!F91)))</f>
        <v/>
      </c>
      <c r="CA97" s="290" t="str">
        <f ca="true">+IF(OFFSET('Water Data'!$F$29,0,10*ROW('Water Data'!F91))="","",OFFSET('Water Data'!$F$29,0,10*ROW('Water Data'!F91)))</f>
        <v/>
      </c>
      <c r="CB97" s="290" t="str">
        <f ca="true">+IF(OFFSET('Water Data'!$G$27,0,10*ROW('Water Data'!G91))="","",OFFSET('Water Data'!$G$27,0,10*ROW('Water Data'!G91)))</f>
        <v/>
      </c>
      <c r="CC97" s="290" t="str">
        <f ca="true">+IF(OFFSET('Water Data'!$G$28,0,10*ROW('Water Data'!G91))="","",OFFSET('Water Data'!$G$28,0,10*ROW('Water Data'!G91)))</f>
        <v/>
      </c>
      <c r="CD97" s="290" t="str">
        <f ca="true">+IF(OFFSET('Water Data'!$G$29,0,10*ROW('Water Data'!G91))="","",OFFSET('Water Data'!$G$29,0,10*ROW('Water Data'!G91)))</f>
        <v/>
      </c>
      <c r="CE97" s="290" t="str">
        <f ca="true">+IF(OFFSET('Water Data'!$H$27,0,10*ROW('Water Data'!H91))="","",OFFSET('Water Data'!$H$27,0,10*ROW('Water Data'!H91)))</f>
        <v/>
      </c>
      <c r="CF97" s="290" t="str">
        <f ca="true">+IF(OFFSET('Water Data'!$H$28,0,10*ROW('Water Data'!H91))="","",OFFSET('Water Data'!$H$28,0,10*ROW('Water Data'!H91)))</f>
        <v/>
      </c>
      <c r="CG97" s="290" t="str">
        <f ca="true">+IF(OFFSET('Water Data'!$H$29,0,10*ROW('Water Data'!H91))="","",OFFSET('Water Data'!$H$29,0,10*ROW('Water Data'!H91)))</f>
        <v/>
      </c>
      <c r="CH97" s="290" t="str">
        <f ca="true">+IF(OFFSET('Water Data'!$I$27,0,10*ROW('Water Data'!I91))="","",OFFSET('Water Data'!$I$27,0,10*ROW('Water Data'!I91)))</f>
        <v/>
      </c>
      <c r="CI97" s="290" t="str">
        <f ca="true">+IF(OFFSET('Water Data'!$I$28,0,10*ROW('Water Data'!I91))="","",OFFSET('Water Data'!$I$28,0,10*ROW('Water Data'!I91)))</f>
        <v/>
      </c>
      <c r="CJ97" s="290" t="str">
        <f ca="true">+IF(OFFSET('Water Data'!$I$29,0,10*ROW('Water Data'!I91))="","",OFFSET('Water Data'!$I$29,0,10*ROW('Water Data'!I91)))</f>
        <v/>
      </c>
      <c r="CK97" s="290" t="str">
        <f ca="true">+IF(OFFSET('Sanitation Data'!$D$28,0,10*ROW('Sanitation Data'!D91))="","",OFFSET('Sanitation Data'!$D$28,0,10*ROW('Sanitation Data'!D91)))</f>
        <v/>
      </c>
      <c r="CL97" s="290" t="str">
        <f ca="true">+IF(OFFSET('Sanitation Data'!$D$29,0,10*ROW('Sanitation Data'!D91))="","",OFFSET('Sanitation Data'!$D$29,0,10*ROW('Sanitation Data'!D91)))</f>
        <v/>
      </c>
      <c r="CM97" s="290" t="str">
        <f ca="true">+IF(OFFSET('Sanitation Data'!$D$30,0,10*ROW('Sanitation Data'!D91))="","",OFFSET('Sanitation Data'!$D$30,0,10*ROW('Sanitation Data'!D91)))</f>
        <v/>
      </c>
      <c r="CN97" s="290" t="str">
        <f ca="true">+IF(OFFSET('Sanitation Data'!$D$31,0,10*ROW('Sanitation Data'!D91))="","",OFFSET('Sanitation Data'!$D$31,0,10*ROW('Sanitation Data'!D91)))</f>
        <v/>
      </c>
      <c r="CO97" s="290" t="str">
        <f ca="true">+IF(OFFSET('Sanitation Data'!$D$32,0,10*ROW('Sanitation Data'!D91))="","",OFFSET('Sanitation Data'!$D$32,0,10*ROW('Sanitation Data'!D91)))</f>
        <v/>
      </c>
      <c r="CP97" s="290" t="str">
        <f ca="true">+IF(OFFSET('Sanitation Data'!$E$28,0,10*ROW('Sanitation Data'!E91))="","",OFFSET('Sanitation Data'!$E$28,0,10*ROW('Sanitation Data'!E91)))</f>
        <v/>
      </c>
      <c r="CQ97" s="290" t="str">
        <f ca="true">+IF(OFFSET('Sanitation Data'!$E$29,0,10*ROW('Sanitation Data'!E91))="","",OFFSET('Sanitation Data'!$E$29,0,10*ROW('Sanitation Data'!E91)))</f>
        <v/>
      </c>
      <c r="CR97" s="290" t="str">
        <f ca="true">+IF(OFFSET('Sanitation Data'!$E$30,0,10*ROW('Sanitation Data'!E91))="","",OFFSET('Sanitation Data'!$E$30,0,10*ROW('Sanitation Data'!E91)))</f>
        <v/>
      </c>
      <c r="CS97" s="290" t="str">
        <f ca="true">+IF(OFFSET('Sanitation Data'!$E$31,0,10*ROW('Sanitation Data'!E91))="","",OFFSET('Sanitation Data'!$E$31,0,10*ROW('Sanitation Data'!E91)))</f>
        <v/>
      </c>
      <c r="CT97" s="290" t="str">
        <f ca="true">+IF(OFFSET('Sanitation Data'!$E$32,0,10*ROW('Sanitation Data'!E91))="","",OFFSET('Sanitation Data'!$E$32,0,10*ROW('Sanitation Data'!E91)))</f>
        <v/>
      </c>
      <c r="CU97" s="290" t="str">
        <f ca="true">+IF(OFFSET('Sanitation Data'!$F$28,0,10*ROW('Sanitation Data'!F91))="","",OFFSET('Sanitation Data'!$F$28,0,10*ROW('Sanitation Data'!F91)))</f>
        <v/>
      </c>
      <c r="CV97" s="290" t="str">
        <f ca="true">+IF(OFFSET('Sanitation Data'!$F$29,0,10*ROW('Sanitation Data'!F91))="","",OFFSET('Sanitation Data'!$F$29,0,10*ROW('Sanitation Data'!F91)))</f>
        <v/>
      </c>
      <c r="CW97" s="290" t="str">
        <f ca="true">+IF(OFFSET('Sanitation Data'!$F$30,0,10*ROW('Sanitation Data'!F91))="","",OFFSET('Sanitation Data'!$F$30,0,10*ROW('Sanitation Data'!F91)))</f>
        <v/>
      </c>
      <c r="CX97" s="290" t="str">
        <f ca="true">+IF(OFFSET('Sanitation Data'!$F$31,0,10*ROW('Sanitation Data'!F91))="","",OFFSET('Sanitation Data'!$F$31,0,10*ROW('Sanitation Data'!F91)))</f>
        <v/>
      </c>
      <c r="CY97" s="290" t="str">
        <f ca="true">+IF(OFFSET('Sanitation Data'!$F$32,0,10*ROW('Sanitation Data'!F91))="","",OFFSET('Sanitation Data'!$F$32,0,10*ROW('Sanitation Data'!F91)))</f>
        <v/>
      </c>
      <c r="CZ97" s="290" t="str">
        <f ca="true">+IF(OFFSET('Sanitation Data'!$G$28,0,10*ROW('Sanitation Data'!G91))="","",OFFSET('Sanitation Data'!$G$28,0,10*ROW('Sanitation Data'!G91)))</f>
        <v/>
      </c>
      <c r="DA97" s="290" t="str">
        <f ca="true">+IF(OFFSET('Sanitation Data'!$G$29,0,10*ROW('Sanitation Data'!G91))="","",OFFSET('Sanitation Data'!$G$29,0,10*ROW('Sanitation Data'!G91)))</f>
        <v/>
      </c>
      <c r="DB97" s="290" t="str">
        <f ca="true">+IF(OFFSET('Sanitation Data'!$G$30,0,10*ROW('Sanitation Data'!G91))="","",OFFSET('Sanitation Data'!$G$30,0,10*ROW('Sanitation Data'!G91)))</f>
        <v/>
      </c>
      <c r="DC97" s="290" t="str">
        <f ca="true">+IF(OFFSET('Sanitation Data'!$G$31,0,10*ROW('Sanitation Data'!G91))="","",OFFSET('Sanitation Data'!$G$31,0,10*ROW('Sanitation Data'!G91)))</f>
        <v/>
      </c>
      <c r="DD97" s="290" t="str">
        <f ca="true">+IF(OFFSET('Sanitation Data'!$G$32,0,10*ROW('Sanitation Data'!G91))="","",OFFSET('Sanitation Data'!$G$32,0,10*ROW('Sanitation Data'!G91)))</f>
        <v/>
      </c>
      <c r="DE97" s="290" t="str">
        <f ca="true">+IF(OFFSET('Sanitation Data'!$H$28,0,10*ROW('Sanitation Data'!H91))="","",OFFSET('Sanitation Data'!$H$28,0,10*ROW('Sanitation Data'!H91)))</f>
        <v/>
      </c>
      <c r="DF97" s="290" t="str">
        <f ca="true">+IF(OFFSET('Sanitation Data'!$H$29,0,10*ROW('Sanitation Data'!H91))="","",OFFSET('Sanitation Data'!$H$29,0,10*ROW('Sanitation Data'!H91)))</f>
        <v/>
      </c>
      <c r="DG97" s="290" t="str">
        <f ca="true">+IF(OFFSET('Sanitation Data'!$H$30,0,10*ROW('Sanitation Data'!H91))="","",OFFSET('Sanitation Data'!$H$30,0,10*ROW('Sanitation Data'!H91)))</f>
        <v/>
      </c>
      <c r="DH97" s="290" t="str">
        <f ca="true">+IF(OFFSET('Sanitation Data'!$H$31,0,10*ROW('Sanitation Data'!H91))="","",OFFSET('Sanitation Data'!$H$31,0,10*ROW('Sanitation Data'!H91)))</f>
        <v/>
      </c>
      <c r="DI97" s="290" t="str">
        <f ca="true">+IF(OFFSET('Sanitation Data'!$H$32,0,10*ROW('Sanitation Data'!H91))="","",OFFSET('Sanitation Data'!$H$32,0,10*ROW('Sanitation Data'!H91)))</f>
        <v/>
      </c>
      <c r="DJ97" s="290" t="str">
        <f ca="true">+IF(OFFSET('Sanitation Data'!$I$28,0,10*ROW('Sanitation Data'!I91))="","",OFFSET('Sanitation Data'!$I$28,0,10*ROW('Sanitation Data'!I91)))</f>
        <v/>
      </c>
      <c r="DK97" s="290" t="str">
        <f ca="true">+IF(OFFSET('Sanitation Data'!$I$29,0,10*ROW('Sanitation Data'!I91))="","",OFFSET('Sanitation Data'!$I$29,0,10*ROW('Sanitation Data'!I91)))</f>
        <v/>
      </c>
      <c r="DL97" s="290" t="str">
        <f ca="true">+IF(OFFSET('Sanitation Data'!$I$30,0,10*ROW('Sanitation Data'!I91))="","",OFFSET('Sanitation Data'!$I$30,0,10*ROW('Sanitation Data'!I91)))</f>
        <v/>
      </c>
      <c r="DM97" s="290" t="str">
        <f ca="true">+IF(OFFSET('Sanitation Data'!$I$31,0,10*ROW('Sanitation Data'!I91))="","",OFFSET('Sanitation Data'!$I$31,0,10*ROW('Sanitation Data'!I91)))</f>
        <v/>
      </c>
      <c r="DN97" s="290" t="str">
        <f ca="true">+IF(OFFSET('Sanitation Data'!$I$32,0,10*ROW('Sanitation Data'!I91))="","",OFFSET('Sanitation Data'!$I$32,0,10*ROW('Sanitation Data'!I91)))</f>
        <v/>
      </c>
      <c r="DO97" s="290" t="str">
        <f ca="true">+IF(OFFSET('Hygiene Data'!$D$11,0,10*ROW('Hygiene Data'!D91))="","",OFFSET('Hygiene Data'!$D$11,0,10*ROW('Hygiene Data'!D91)))</f>
        <v/>
      </c>
      <c r="DP97" s="290" t="str">
        <f ca="true">+IF(OFFSET('Hygiene Data'!$D$12,0,10*ROW('Hygiene Data'!D91))="","",OFFSET('Hygiene Data'!$D$12,0,10*ROW('Hygiene Data'!D91)))</f>
        <v/>
      </c>
      <c r="DQ97" s="290" t="str">
        <f ca="true">+IF(OFFSET('Hygiene Data'!$D$13,0,10*ROW('Hygiene Data'!D91))="","",OFFSET('Hygiene Data'!$D$13,0,10*ROW('Hygiene Data'!D91)))</f>
        <v/>
      </c>
      <c r="DR97" s="290" t="str">
        <f ca="true">+IF(OFFSET('Hygiene Data'!$E$11,0,10*ROW('Hygiene Data'!E91))="","",OFFSET('Hygiene Data'!$E$11,0,10*ROW('Hygiene Data'!E91)))</f>
        <v/>
      </c>
      <c r="DS97" s="290" t="str">
        <f ca="true">+IF(OFFSET('Hygiene Data'!$E$12,0,10*ROW('Hygiene Data'!E91))="","",OFFSET('Hygiene Data'!$E$12,0,10*ROW('Hygiene Data'!E91)))</f>
        <v/>
      </c>
      <c r="DT97" s="290" t="str">
        <f ca="true">+IF(OFFSET('Hygiene Data'!$E$13,0,10*ROW('Hygiene Data'!E91))="","",OFFSET('Hygiene Data'!$E$13,0,10*ROW('Hygiene Data'!E91)))</f>
        <v/>
      </c>
      <c r="DU97" s="290" t="str">
        <f ca="true">+IF(OFFSET('Hygiene Data'!$F$11,0,10*ROW('Hygiene Data'!F91))="","",OFFSET('Hygiene Data'!$F$11,0,10*ROW('Hygiene Data'!F91)))</f>
        <v/>
      </c>
      <c r="DV97" s="290" t="str">
        <f ca="true">+IF(OFFSET('Hygiene Data'!$F$12,0,10*ROW('Hygiene Data'!F91))="","",OFFSET('Hygiene Data'!$F$12,0,10*ROW('Hygiene Data'!F91)))</f>
        <v/>
      </c>
      <c r="DW97" s="290" t="str">
        <f ca="true">+IF(OFFSET('Hygiene Data'!$F$13,0,10*ROW('Hygiene Data'!F91))="","",OFFSET('Hygiene Data'!$F$13,0,10*ROW('Hygiene Data'!F91)))</f>
        <v/>
      </c>
      <c r="DX97" s="290" t="str">
        <f ca="true">+IF(OFFSET('Hygiene Data'!$G$11,0,10*ROW('Hygiene Data'!G91))="","",OFFSET('Hygiene Data'!$G$11,0,10*ROW('Hygiene Data'!G91)))</f>
        <v/>
      </c>
      <c r="DY97" s="290" t="str">
        <f ca="true">+IF(OFFSET('Hygiene Data'!$G$12,0,10*ROW('Hygiene Data'!G91))="","",OFFSET('Hygiene Data'!$G$12,0,10*ROW('Hygiene Data'!G91)))</f>
        <v/>
      </c>
      <c r="DZ97" s="290" t="str">
        <f ca="true">+IF(OFFSET('Hygiene Data'!$G$13,0,10*ROW('Hygiene Data'!G91))="","",OFFSET('Hygiene Data'!$G$13,0,10*ROW('Hygiene Data'!G91)))</f>
        <v/>
      </c>
      <c r="EA97" s="290" t="str">
        <f ca="true">+IF(OFFSET('Hygiene Data'!$H$11,0,10*ROW('Hygiene Data'!H91))="","",OFFSET('Hygiene Data'!$H$11,0,10*ROW('Hygiene Data'!H91)))</f>
        <v/>
      </c>
      <c r="EB97" s="290" t="str">
        <f ca="true">+IF(OFFSET('Hygiene Data'!$H$12,0,10*ROW('Hygiene Data'!H91))="","",OFFSET('Hygiene Data'!$H$12,0,10*ROW('Hygiene Data'!H91)))</f>
        <v/>
      </c>
      <c r="EC97" s="290" t="str">
        <f ca="true">+IF(OFFSET('Hygiene Data'!$H$13,0,10*ROW('Hygiene Data'!H91))="","",OFFSET('Hygiene Data'!$H$13,0,10*ROW('Hygiene Data'!H91)))</f>
        <v/>
      </c>
      <c r="ED97" s="290" t="str">
        <f ca="true">+IF(OFFSET('Hygiene Data'!$I$11,0,10*ROW('Hygiene Data'!I91))="","",OFFSET('Hygiene Data'!$I$11,0,10*ROW('Hygiene Data'!I91)))</f>
        <v/>
      </c>
      <c r="EE97" s="290" t="str">
        <f ca="true">+IF(OFFSET('Hygiene Data'!$I$12,0,10*ROW('Hygiene Data'!I91))="","",OFFSET('Hygiene Data'!$I$12,0,10*ROW('Hygiene Data'!I91)))</f>
        <v/>
      </c>
      <c r="EF97" s="290"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46"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90"/>
      <c r="BS98" s="290" t="str">
        <f ca="true">+IF(OFFSET('Water Data'!$D$27,0,10*ROW('Water Data'!D92))="","",OFFSET('Water Data'!$D$27,0,10*ROW('Water Data'!D92)))</f>
        <v/>
      </c>
      <c r="BT98" s="290" t="str">
        <f ca="true">+IF(OFFSET('Water Data'!$D$28,0,10*ROW('Water Data'!D92))="","",OFFSET('Water Data'!$D$28,0,10*ROW('Water Data'!D92)))</f>
        <v/>
      </c>
      <c r="BU98" s="290" t="str">
        <f ca="true">+IF(OFFSET('Water Data'!$D$29,0,10*ROW('Water Data'!D92))="","",OFFSET('Water Data'!$D$29,0,10*ROW('Water Data'!D92)))</f>
        <v/>
      </c>
      <c r="BV98" s="290" t="str">
        <f ca="true">+IF(OFFSET('Water Data'!$E$27,0,10*ROW('Water Data'!E92))="","",OFFSET('Water Data'!$E$27,0,10*ROW('Water Data'!E92)))</f>
        <v/>
      </c>
      <c r="BW98" s="290" t="str">
        <f ca="true">+IF(OFFSET('Water Data'!$E$28,0,10*ROW('Water Data'!E92))="","",OFFSET('Water Data'!$E$28,0,10*ROW('Water Data'!E92)))</f>
        <v/>
      </c>
      <c r="BX98" s="290" t="str">
        <f ca="true">+IF(OFFSET('Water Data'!$E$29,0,10*ROW('Water Data'!E92))="","",OFFSET('Water Data'!$E$29,0,10*ROW('Water Data'!E92)))</f>
        <v/>
      </c>
      <c r="BY98" s="290" t="str">
        <f ca="true">+IF(OFFSET('Water Data'!$F$27,0,10*ROW('Water Data'!F92))="","",OFFSET('Water Data'!$F$27,0,10*ROW('Water Data'!F92)))</f>
        <v/>
      </c>
      <c r="BZ98" s="290" t="str">
        <f ca="true">+IF(OFFSET('Water Data'!$F$28,0,10*ROW('Water Data'!F92))="","",OFFSET('Water Data'!$F$28,0,10*ROW('Water Data'!F92)))</f>
        <v/>
      </c>
      <c r="CA98" s="290" t="str">
        <f ca="true">+IF(OFFSET('Water Data'!$F$29,0,10*ROW('Water Data'!F92))="","",OFFSET('Water Data'!$F$29,0,10*ROW('Water Data'!F92)))</f>
        <v/>
      </c>
      <c r="CB98" s="290" t="str">
        <f ca="true">+IF(OFFSET('Water Data'!$G$27,0,10*ROW('Water Data'!G92))="","",OFFSET('Water Data'!$G$27,0,10*ROW('Water Data'!G92)))</f>
        <v/>
      </c>
      <c r="CC98" s="290" t="str">
        <f ca="true">+IF(OFFSET('Water Data'!$G$28,0,10*ROW('Water Data'!G92))="","",OFFSET('Water Data'!$G$28,0,10*ROW('Water Data'!G92)))</f>
        <v/>
      </c>
      <c r="CD98" s="290" t="str">
        <f ca="true">+IF(OFFSET('Water Data'!$G$29,0,10*ROW('Water Data'!G92))="","",OFFSET('Water Data'!$G$29,0,10*ROW('Water Data'!G92)))</f>
        <v/>
      </c>
      <c r="CE98" s="290" t="str">
        <f ca="true">+IF(OFFSET('Water Data'!$H$27,0,10*ROW('Water Data'!H92))="","",OFFSET('Water Data'!$H$27,0,10*ROW('Water Data'!H92)))</f>
        <v/>
      </c>
      <c r="CF98" s="290" t="str">
        <f ca="true">+IF(OFFSET('Water Data'!$H$28,0,10*ROW('Water Data'!H92))="","",OFFSET('Water Data'!$H$28,0,10*ROW('Water Data'!H92)))</f>
        <v/>
      </c>
      <c r="CG98" s="290" t="str">
        <f ca="true">+IF(OFFSET('Water Data'!$H$29,0,10*ROW('Water Data'!H92))="","",OFFSET('Water Data'!$H$29,0,10*ROW('Water Data'!H92)))</f>
        <v/>
      </c>
      <c r="CH98" s="290" t="str">
        <f ca="true">+IF(OFFSET('Water Data'!$I$27,0,10*ROW('Water Data'!I92))="","",OFFSET('Water Data'!$I$27,0,10*ROW('Water Data'!I92)))</f>
        <v/>
      </c>
      <c r="CI98" s="290" t="str">
        <f ca="true">+IF(OFFSET('Water Data'!$I$28,0,10*ROW('Water Data'!I92))="","",OFFSET('Water Data'!$I$28,0,10*ROW('Water Data'!I92)))</f>
        <v/>
      </c>
      <c r="CJ98" s="290" t="str">
        <f ca="true">+IF(OFFSET('Water Data'!$I$29,0,10*ROW('Water Data'!I92))="","",OFFSET('Water Data'!$I$29,0,10*ROW('Water Data'!I92)))</f>
        <v/>
      </c>
      <c r="CK98" s="290" t="str">
        <f ca="true">+IF(OFFSET('Sanitation Data'!$D$28,0,10*ROW('Sanitation Data'!D92))="","",OFFSET('Sanitation Data'!$D$28,0,10*ROW('Sanitation Data'!D92)))</f>
        <v/>
      </c>
      <c r="CL98" s="290" t="str">
        <f ca="true">+IF(OFFSET('Sanitation Data'!$D$29,0,10*ROW('Sanitation Data'!D92))="","",OFFSET('Sanitation Data'!$D$29,0,10*ROW('Sanitation Data'!D92)))</f>
        <v/>
      </c>
      <c r="CM98" s="290" t="str">
        <f ca="true">+IF(OFFSET('Sanitation Data'!$D$30,0,10*ROW('Sanitation Data'!D92))="","",OFFSET('Sanitation Data'!$D$30,0,10*ROW('Sanitation Data'!D92)))</f>
        <v/>
      </c>
      <c r="CN98" s="290" t="str">
        <f ca="true">+IF(OFFSET('Sanitation Data'!$D$31,0,10*ROW('Sanitation Data'!D92))="","",OFFSET('Sanitation Data'!$D$31,0,10*ROW('Sanitation Data'!D92)))</f>
        <v/>
      </c>
      <c r="CO98" s="290" t="str">
        <f ca="true">+IF(OFFSET('Sanitation Data'!$D$32,0,10*ROW('Sanitation Data'!D92))="","",OFFSET('Sanitation Data'!$D$32,0,10*ROW('Sanitation Data'!D92)))</f>
        <v/>
      </c>
      <c r="CP98" s="290" t="str">
        <f ca="true">+IF(OFFSET('Sanitation Data'!$E$28,0,10*ROW('Sanitation Data'!E92))="","",OFFSET('Sanitation Data'!$E$28,0,10*ROW('Sanitation Data'!E92)))</f>
        <v/>
      </c>
      <c r="CQ98" s="290" t="str">
        <f ca="true">+IF(OFFSET('Sanitation Data'!$E$29,0,10*ROW('Sanitation Data'!E92))="","",OFFSET('Sanitation Data'!$E$29,0,10*ROW('Sanitation Data'!E92)))</f>
        <v/>
      </c>
      <c r="CR98" s="290" t="str">
        <f ca="true">+IF(OFFSET('Sanitation Data'!$E$30,0,10*ROW('Sanitation Data'!E92))="","",OFFSET('Sanitation Data'!$E$30,0,10*ROW('Sanitation Data'!E92)))</f>
        <v/>
      </c>
      <c r="CS98" s="290" t="str">
        <f ca="true">+IF(OFFSET('Sanitation Data'!$E$31,0,10*ROW('Sanitation Data'!E92))="","",OFFSET('Sanitation Data'!$E$31,0,10*ROW('Sanitation Data'!E92)))</f>
        <v/>
      </c>
      <c r="CT98" s="290" t="str">
        <f ca="true">+IF(OFFSET('Sanitation Data'!$E$32,0,10*ROW('Sanitation Data'!E92))="","",OFFSET('Sanitation Data'!$E$32,0,10*ROW('Sanitation Data'!E92)))</f>
        <v/>
      </c>
      <c r="CU98" s="290" t="str">
        <f ca="true">+IF(OFFSET('Sanitation Data'!$F$28,0,10*ROW('Sanitation Data'!F92))="","",OFFSET('Sanitation Data'!$F$28,0,10*ROW('Sanitation Data'!F92)))</f>
        <v/>
      </c>
      <c r="CV98" s="290" t="str">
        <f ca="true">+IF(OFFSET('Sanitation Data'!$F$29,0,10*ROW('Sanitation Data'!F92))="","",OFFSET('Sanitation Data'!$F$29,0,10*ROW('Sanitation Data'!F92)))</f>
        <v/>
      </c>
      <c r="CW98" s="290" t="str">
        <f ca="true">+IF(OFFSET('Sanitation Data'!$F$30,0,10*ROW('Sanitation Data'!F92))="","",OFFSET('Sanitation Data'!$F$30,0,10*ROW('Sanitation Data'!F92)))</f>
        <v/>
      </c>
      <c r="CX98" s="290" t="str">
        <f ca="true">+IF(OFFSET('Sanitation Data'!$F$31,0,10*ROW('Sanitation Data'!F92))="","",OFFSET('Sanitation Data'!$F$31,0,10*ROW('Sanitation Data'!F92)))</f>
        <v/>
      </c>
      <c r="CY98" s="290" t="str">
        <f ca="true">+IF(OFFSET('Sanitation Data'!$F$32,0,10*ROW('Sanitation Data'!F92))="","",OFFSET('Sanitation Data'!$F$32,0,10*ROW('Sanitation Data'!F92)))</f>
        <v/>
      </c>
      <c r="CZ98" s="290" t="str">
        <f ca="true">+IF(OFFSET('Sanitation Data'!$G$28,0,10*ROW('Sanitation Data'!G92))="","",OFFSET('Sanitation Data'!$G$28,0,10*ROW('Sanitation Data'!G92)))</f>
        <v/>
      </c>
      <c r="DA98" s="290" t="str">
        <f ca="true">+IF(OFFSET('Sanitation Data'!$G$29,0,10*ROW('Sanitation Data'!G92))="","",OFFSET('Sanitation Data'!$G$29,0,10*ROW('Sanitation Data'!G92)))</f>
        <v/>
      </c>
      <c r="DB98" s="290" t="str">
        <f ca="true">+IF(OFFSET('Sanitation Data'!$G$30,0,10*ROW('Sanitation Data'!G92))="","",OFFSET('Sanitation Data'!$G$30,0,10*ROW('Sanitation Data'!G92)))</f>
        <v/>
      </c>
      <c r="DC98" s="290" t="str">
        <f ca="true">+IF(OFFSET('Sanitation Data'!$G$31,0,10*ROW('Sanitation Data'!G92))="","",OFFSET('Sanitation Data'!$G$31,0,10*ROW('Sanitation Data'!G92)))</f>
        <v/>
      </c>
      <c r="DD98" s="290" t="str">
        <f ca="true">+IF(OFFSET('Sanitation Data'!$G$32,0,10*ROW('Sanitation Data'!G92))="","",OFFSET('Sanitation Data'!$G$32,0,10*ROW('Sanitation Data'!G92)))</f>
        <v/>
      </c>
      <c r="DE98" s="290" t="str">
        <f ca="true">+IF(OFFSET('Sanitation Data'!$H$28,0,10*ROW('Sanitation Data'!H92))="","",OFFSET('Sanitation Data'!$H$28,0,10*ROW('Sanitation Data'!H92)))</f>
        <v/>
      </c>
      <c r="DF98" s="290" t="str">
        <f ca="true">+IF(OFFSET('Sanitation Data'!$H$29,0,10*ROW('Sanitation Data'!H92))="","",OFFSET('Sanitation Data'!$H$29,0,10*ROW('Sanitation Data'!H92)))</f>
        <v/>
      </c>
      <c r="DG98" s="290" t="str">
        <f ca="true">+IF(OFFSET('Sanitation Data'!$H$30,0,10*ROW('Sanitation Data'!H92))="","",OFFSET('Sanitation Data'!$H$30,0,10*ROW('Sanitation Data'!H92)))</f>
        <v/>
      </c>
      <c r="DH98" s="290" t="str">
        <f ca="true">+IF(OFFSET('Sanitation Data'!$H$31,0,10*ROW('Sanitation Data'!H92))="","",OFFSET('Sanitation Data'!$H$31,0,10*ROW('Sanitation Data'!H92)))</f>
        <v/>
      </c>
      <c r="DI98" s="290" t="str">
        <f ca="true">+IF(OFFSET('Sanitation Data'!$H$32,0,10*ROW('Sanitation Data'!H92))="","",OFFSET('Sanitation Data'!$H$32,0,10*ROW('Sanitation Data'!H92)))</f>
        <v/>
      </c>
      <c r="DJ98" s="290" t="str">
        <f ca="true">+IF(OFFSET('Sanitation Data'!$I$28,0,10*ROW('Sanitation Data'!I92))="","",OFFSET('Sanitation Data'!$I$28,0,10*ROW('Sanitation Data'!I92)))</f>
        <v/>
      </c>
      <c r="DK98" s="290" t="str">
        <f ca="true">+IF(OFFSET('Sanitation Data'!$I$29,0,10*ROW('Sanitation Data'!I92))="","",OFFSET('Sanitation Data'!$I$29,0,10*ROW('Sanitation Data'!I92)))</f>
        <v/>
      </c>
      <c r="DL98" s="290" t="str">
        <f ca="true">+IF(OFFSET('Sanitation Data'!$I$30,0,10*ROW('Sanitation Data'!I92))="","",OFFSET('Sanitation Data'!$I$30,0,10*ROW('Sanitation Data'!I92)))</f>
        <v/>
      </c>
      <c r="DM98" s="290" t="str">
        <f ca="true">+IF(OFFSET('Sanitation Data'!$I$31,0,10*ROW('Sanitation Data'!I92))="","",OFFSET('Sanitation Data'!$I$31,0,10*ROW('Sanitation Data'!I92)))</f>
        <v/>
      </c>
      <c r="DN98" s="290" t="str">
        <f ca="true">+IF(OFFSET('Sanitation Data'!$I$32,0,10*ROW('Sanitation Data'!I92))="","",OFFSET('Sanitation Data'!$I$32,0,10*ROW('Sanitation Data'!I92)))</f>
        <v/>
      </c>
      <c r="DO98" s="290" t="str">
        <f ca="true">+IF(OFFSET('Hygiene Data'!$D$11,0,10*ROW('Hygiene Data'!D92))="","",OFFSET('Hygiene Data'!$D$11,0,10*ROW('Hygiene Data'!D92)))</f>
        <v/>
      </c>
      <c r="DP98" s="290" t="str">
        <f ca="true">+IF(OFFSET('Hygiene Data'!$D$12,0,10*ROW('Hygiene Data'!D92))="","",OFFSET('Hygiene Data'!$D$12,0,10*ROW('Hygiene Data'!D92)))</f>
        <v/>
      </c>
      <c r="DQ98" s="290" t="str">
        <f ca="true">+IF(OFFSET('Hygiene Data'!$D$13,0,10*ROW('Hygiene Data'!D92))="","",OFFSET('Hygiene Data'!$D$13,0,10*ROW('Hygiene Data'!D92)))</f>
        <v/>
      </c>
      <c r="DR98" s="290" t="str">
        <f ca="true">+IF(OFFSET('Hygiene Data'!$E$11,0,10*ROW('Hygiene Data'!E92))="","",OFFSET('Hygiene Data'!$E$11,0,10*ROW('Hygiene Data'!E92)))</f>
        <v/>
      </c>
      <c r="DS98" s="290" t="str">
        <f ca="true">+IF(OFFSET('Hygiene Data'!$E$12,0,10*ROW('Hygiene Data'!E92))="","",OFFSET('Hygiene Data'!$E$12,0,10*ROW('Hygiene Data'!E92)))</f>
        <v/>
      </c>
      <c r="DT98" s="290" t="str">
        <f ca="true">+IF(OFFSET('Hygiene Data'!$E$13,0,10*ROW('Hygiene Data'!E92))="","",OFFSET('Hygiene Data'!$E$13,0,10*ROW('Hygiene Data'!E92)))</f>
        <v/>
      </c>
      <c r="DU98" s="290" t="str">
        <f ca="true">+IF(OFFSET('Hygiene Data'!$F$11,0,10*ROW('Hygiene Data'!F92))="","",OFFSET('Hygiene Data'!$F$11,0,10*ROW('Hygiene Data'!F92)))</f>
        <v/>
      </c>
      <c r="DV98" s="290" t="str">
        <f ca="true">+IF(OFFSET('Hygiene Data'!$F$12,0,10*ROW('Hygiene Data'!F92))="","",OFFSET('Hygiene Data'!$F$12,0,10*ROW('Hygiene Data'!F92)))</f>
        <v/>
      </c>
      <c r="DW98" s="290" t="str">
        <f ca="true">+IF(OFFSET('Hygiene Data'!$F$13,0,10*ROW('Hygiene Data'!F92))="","",OFFSET('Hygiene Data'!$F$13,0,10*ROW('Hygiene Data'!F92)))</f>
        <v/>
      </c>
      <c r="DX98" s="290" t="str">
        <f ca="true">+IF(OFFSET('Hygiene Data'!$G$11,0,10*ROW('Hygiene Data'!G92))="","",OFFSET('Hygiene Data'!$G$11,0,10*ROW('Hygiene Data'!G92)))</f>
        <v/>
      </c>
      <c r="DY98" s="290" t="str">
        <f ca="true">+IF(OFFSET('Hygiene Data'!$G$12,0,10*ROW('Hygiene Data'!G92))="","",OFFSET('Hygiene Data'!$G$12,0,10*ROW('Hygiene Data'!G92)))</f>
        <v/>
      </c>
      <c r="DZ98" s="290" t="str">
        <f ca="true">+IF(OFFSET('Hygiene Data'!$G$13,0,10*ROW('Hygiene Data'!G92))="","",OFFSET('Hygiene Data'!$G$13,0,10*ROW('Hygiene Data'!G92)))</f>
        <v/>
      </c>
      <c r="EA98" s="290" t="str">
        <f ca="true">+IF(OFFSET('Hygiene Data'!$H$11,0,10*ROW('Hygiene Data'!H92))="","",OFFSET('Hygiene Data'!$H$11,0,10*ROW('Hygiene Data'!H92)))</f>
        <v/>
      </c>
      <c r="EB98" s="290" t="str">
        <f ca="true">+IF(OFFSET('Hygiene Data'!$H$12,0,10*ROW('Hygiene Data'!H92))="","",OFFSET('Hygiene Data'!$H$12,0,10*ROW('Hygiene Data'!H92)))</f>
        <v/>
      </c>
      <c r="EC98" s="290" t="str">
        <f ca="true">+IF(OFFSET('Hygiene Data'!$H$13,0,10*ROW('Hygiene Data'!H92))="","",OFFSET('Hygiene Data'!$H$13,0,10*ROW('Hygiene Data'!H92)))</f>
        <v/>
      </c>
      <c r="ED98" s="290" t="str">
        <f ca="true">+IF(OFFSET('Hygiene Data'!$I$11,0,10*ROW('Hygiene Data'!I92))="","",OFFSET('Hygiene Data'!$I$11,0,10*ROW('Hygiene Data'!I92)))</f>
        <v/>
      </c>
      <c r="EE98" s="290" t="str">
        <f ca="true">+IF(OFFSET('Hygiene Data'!$I$12,0,10*ROW('Hygiene Data'!I92))="","",OFFSET('Hygiene Data'!$I$12,0,10*ROW('Hygiene Data'!I92)))</f>
        <v/>
      </c>
      <c r="EF98" s="290"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46"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90"/>
      <c r="BS99" s="290" t="str">
        <f ca="true">+IF(OFFSET('Water Data'!$D$27,0,10*ROW('Water Data'!D93))="","",OFFSET('Water Data'!$D$27,0,10*ROW('Water Data'!D93)))</f>
        <v/>
      </c>
      <c r="BT99" s="290" t="str">
        <f ca="true">+IF(OFFSET('Water Data'!$D$28,0,10*ROW('Water Data'!D93))="","",OFFSET('Water Data'!$D$28,0,10*ROW('Water Data'!D93)))</f>
        <v/>
      </c>
      <c r="BU99" s="290" t="str">
        <f ca="true">+IF(OFFSET('Water Data'!$D$29,0,10*ROW('Water Data'!D93))="","",OFFSET('Water Data'!$D$29,0,10*ROW('Water Data'!D93)))</f>
        <v/>
      </c>
      <c r="BV99" s="290" t="str">
        <f ca="true">+IF(OFFSET('Water Data'!$E$27,0,10*ROW('Water Data'!E93))="","",OFFSET('Water Data'!$E$27,0,10*ROW('Water Data'!E93)))</f>
        <v/>
      </c>
      <c r="BW99" s="290" t="str">
        <f ca="true">+IF(OFFSET('Water Data'!$E$28,0,10*ROW('Water Data'!E93))="","",OFFSET('Water Data'!$E$28,0,10*ROW('Water Data'!E93)))</f>
        <v/>
      </c>
      <c r="BX99" s="290" t="str">
        <f ca="true">+IF(OFFSET('Water Data'!$E$29,0,10*ROW('Water Data'!E93))="","",OFFSET('Water Data'!$E$29,0,10*ROW('Water Data'!E93)))</f>
        <v/>
      </c>
      <c r="BY99" s="290" t="str">
        <f ca="true">+IF(OFFSET('Water Data'!$F$27,0,10*ROW('Water Data'!F93))="","",OFFSET('Water Data'!$F$27,0,10*ROW('Water Data'!F93)))</f>
        <v/>
      </c>
      <c r="BZ99" s="290" t="str">
        <f ca="true">+IF(OFFSET('Water Data'!$F$28,0,10*ROW('Water Data'!F93))="","",OFFSET('Water Data'!$F$28,0,10*ROW('Water Data'!F93)))</f>
        <v/>
      </c>
      <c r="CA99" s="290" t="str">
        <f ca="true">+IF(OFFSET('Water Data'!$F$29,0,10*ROW('Water Data'!F93))="","",OFFSET('Water Data'!$F$29,0,10*ROW('Water Data'!F93)))</f>
        <v/>
      </c>
      <c r="CB99" s="290" t="str">
        <f ca="true">+IF(OFFSET('Water Data'!$G$27,0,10*ROW('Water Data'!G93))="","",OFFSET('Water Data'!$G$27,0,10*ROW('Water Data'!G93)))</f>
        <v/>
      </c>
      <c r="CC99" s="290" t="str">
        <f ca="true">+IF(OFFSET('Water Data'!$G$28,0,10*ROW('Water Data'!G93))="","",OFFSET('Water Data'!$G$28,0,10*ROW('Water Data'!G93)))</f>
        <v/>
      </c>
      <c r="CD99" s="290" t="str">
        <f ca="true">+IF(OFFSET('Water Data'!$G$29,0,10*ROW('Water Data'!G93))="","",OFFSET('Water Data'!$G$29,0,10*ROW('Water Data'!G93)))</f>
        <v/>
      </c>
      <c r="CE99" s="290" t="str">
        <f ca="true">+IF(OFFSET('Water Data'!$H$27,0,10*ROW('Water Data'!H93))="","",OFFSET('Water Data'!$H$27,0,10*ROW('Water Data'!H93)))</f>
        <v/>
      </c>
      <c r="CF99" s="290" t="str">
        <f ca="true">+IF(OFFSET('Water Data'!$H$28,0,10*ROW('Water Data'!H93))="","",OFFSET('Water Data'!$H$28,0,10*ROW('Water Data'!H93)))</f>
        <v/>
      </c>
      <c r="CG99" s="290" t="str">
        <f ca="true">+IF(OFFSET('Water Data'!$H$29,0,10*ROW('Water Data'!H93))="","",OFFSET('Water Data'!$H$29,0,10*ROW('Water Data'!H93)))</f>
        <v/>
      </c>
      <c r="CH99" s="290" t="str">
        <f ca="true">+IF(OFFSET('Water Data'!$I$27,0,10*ROW('Water Data'!I93))="","",OFFSET('Water Data'!$I$27,0,10*ROW('Water Data'!I93)))</f>
        <v/>
      </c>
      <c r="CI99" s="290" t="str">
        <f ca="true">+IF(OFFSET('Water Data'!$I$28,0,10*ROW('Water Data'!I93))="","",OFFSET('Water Data'!$I$28,0,10*ROW('Water Data'!I93)))</f>
        <v/>
      </c>
      <c r="CJ99" s="290" t="str">
        <f ca="true">+IF(OFFSET('Water Data'!$I$29,0,10*ROW('Water Data'!I93))="","",OFFSET('Water Data'!$I$29,0,10*ROW('Water Data'!I93)))</f>
        <v/>
      </c>
      <c r="CK99" s="290" t="str">
        <f ca="true">+IF(OFFSET('Sanitation Data'!$D$28,0,10*ROW('Sanitation Data'!D93))="","",OFFSET('Sanitation Data'!$D$28,0,10*ROW('Sanitation Data'!D93)))</f>
        <v/>
      </c>
      <c r="CL99" s="290" t="str">
        <f ca="true">+IF(OFFSET('Sanitation Data'!$D$29,0,10*ROW('Sanitation Data'!D93))="","",OFFSET('Sanitation Data'!$D$29,0,10*ROW('Sanitation Data'!D93)))</f>
        <v/>
      </c>
      <c r="CM99" s="290" t="str">
        <f ca="true">+IF(OFFSET('Sanitation Data'!$D$30,0,10*ROW('Sanitation Data'!D93))="","",OFFSET('Sanitation Data'!$D$30,0,10*ROW('Sanitation Data'!D93)))</f>
        <v/>
      </c>
      <c r="CN99" s="290" t="str">
        <f ca="true">+IF(OFFSET('Sanitation Data'!$D$31,0,10*ROW('Sanitation Data'!D93))="","",OFFSET('Sanitation Data'!$D$31,0,10*ROW('Sanitation Data'!D93)))</f>
        <v/>
      </c>
      <c r="CO99" s="290" t="str">
        <f ca="true">+IF(OFFSET('Sanitation Data'!$D$32,0,10*ROW('Sanitation Data'!D93))="","",OFFSET('Sanitation Data'!$D$32,0,10*ROW('Sanitation Data'!D93)))</f>
        <v/>
      </c>
      <c r="CP99" s="290" t="str">
        <f ca="true">+IF(OFFSET('Sanitation Data'!$E$28,0,10*ROW('Sanitation Data'!E93))="","",OFFSET('Sanitation Data'!$E$28,0,10*ROW('Sanitation Data'!E93)))</f>
        <v/>
      </c>
      <c r="CQ99" s="290" t="str">
        <f ca="true">+IF(OFFSET('Sanitation Data'!$E$29,0,10*ROW('Sanitation Data'!E93))="","",OFFSET('Sanitation Data'!$E$29,0,10*ROW('Sanitation Data'!E93)))</f>
        <v/>
      </c>
      <c r="CR99" s="290" t="str">
        <f ca="true">+IF(OFFSET('Sanitation Data'!$E$30,0,10*ROW('Sanitation Data'!E93))="","",OFFSET('Sanitation Data'!$E$30,0,10*ROW('Sanitation Data'!E93)))</f>
        <v/>
      </c>
      <c r="CS99" s="290" t="str">
        <f ca="true">+IF(OFFSET('Sanitation Data'!$E$31,0,10*ROW('Sanitation Data'!E93))="","",OFFSET('Sanitation Data'!$E$31,0,10*ROW('Sanitation Data'!E93)))</f>
        <v/>
      </c>
      <c r="CT99" s="290" t="str">
        <f ca="true">+IF(OFFSET('Sanitation Data'!$E$32,0,10*ROW('Sanitation Data'!E93))="","",OFFSET('Sanitation Data'!$E$32,0,10*ROW('Sanitation Data'!E93)))</f>
        <v/>
      </c>
      <c r="CU99" s="290" t="str">
        <f ca="true">+IF(OFFSET('Sanitation Data'!$F$28,0,10*ROW('Sanitation Data'!F93))="","",OFFSET('Sanitation Data'!$F$28,0,10*ROW('Sanitation Data'!F93)))</f>
        <v/>
      </c>
      <c r="CV99" s="290" t="str">
        <f ca="true">+IF(OFFSET('Sanitation Data'!$F$29,0,10*ROW('Sanitation Data'!F93))="","",OFFSET('Sanitation Data'!$F$29,0,10*ROW('Sanitation Data'!F93)))</f>
        <v/>
      </c>
      <c r="CW99" s="290" t="str">
        <f ca="true">+IF(OFFSET('Sanitation Data'!$F$30,0,10*ROW('Sanitation Data'!F93))="","",OFFSET('Sanitation Data'!$F$30,0,10*ROW('Sanitation Data'!F93)))</f>
        <v/>
      </c>
      <c r="CX99" s="290" t="str">
        <f ca="true">+IF(OFFSET('Sanitation Data'!$F$31,0,10*ROW('Sanitation Data'!F93))="","",OFFSET('Sanitation Data'!$F$31,0,10*ROW('Sanitation Data'!F93)))</f>
        <v/>
      </c>
      <c r="CY99" s="290" t="str">
        <f ca="true">+IF(OFFSET('Sanitation Data'!$F$32,0,10*ROW('Sanitation Data'!F93))="","",OFFSET('Sanitation Data'!$F$32,0,10*ROW('Sanitation Data'!F93)))</f>
        <v/>
      </c>
      <c r="CZ99" s="290" t="str">
        <f ca="true">+IF(OFFSET('Sanitation Data'!$G$28,0,10*ROW('Sanitation Data'!G93))="","",OFFSET('Sanitation Data'!$G$28,0,10*ROW('Sanitation Data'!G93)))</f>
        <v/>
      </c>
      <c r="DA99" s="290" t="str">
        <f ca="true">+IF(OFFSET('Sanitation Data'!$G$29,0,10*ROW('Sanitation Data'!G93))="","",OFFSET('Sanitation Data'!$G$29,0,10*ROW('Sanitation Data'!G93)))</f>
        <v/>
      </c>
      <c r="DB99" s="290" t="str">
        <f ca="true">+IF(OFFSET('Sanitation Data'!$G$30,0,10*ROW('Sanitation Data'!G93))="","",OFFSET('Sanitation Data'!$G$30,0,10*ROW('Sanitation Data'!G93)))</f>
        <v/>
      </c>
      <c r="DC99" s="290" t="str">
        <f ca="true">+IF(OFFSET('Sanitation Data'!$G$31,0,10*ROW('Sanitation Data'!G93))="","",OFFSET('Sanitation Data'!$G$31,0,10*ROW('Sanitation Data'!G93)))</f>
        <v/>
      </c>
      <c r="DD99" s="290" t="str">
        <f ca="true">+IF(OFFSET('Sanitation Data'!$G$32,0,10*ROW('Sanitation Data'!G93))="","",OFFSET('Sanitation Data'!$G$32,0,10*ROW('Sanitation Data'!G93)))</f>
        <v/>
      </c>
      <c r="DE99" s="290" t="str">
        <f ca="true">+IF(OFFSET('Sanitation Data'!$H$28,0,10*ROW('Sanitation Data'!H93))="","",OFFSET('Sanitation Data'!$H$28,0,10*ROW('Sanitation Data'!H93)))</f>
        <v/>
      </c>
      <c r="DF99" s="290" t="str">
        <f ca="true">+IF(OFFSET('Sanitation Data'!$H$29,0,10*ROW('Sanitation Data'!H93))="","",OFFSET('Sanitation Data'!$H$29,0,10*ROW('Sanitation Data'!H93)))</f>
        <v/>
      </c>
      <c r="DG99" s="290" t="str">
        <f ca="true">+IF(OFFSET('Sanitation Data'!$H$30,0,10*ROW('Sanitation Data'!H93))="","",OFFSET('Sanitation Data'!$H$30,0,10*ROW('Sanitation Data'!H93)))</f>
        <v/>
      </c>
      <c r="DH99" s="290" t="str">
        <f ca="true">+IF(OFFSET('Sanitation Data'!$H$31,0,10*ROW('Sanitation Data'!H93))="","",OFFSET('Sanitation Data'!$H$31,0,10*ROW('Sanitation Data'!H93)))</f>
        <v/>
      </c>
      <c r="DI99" s="290" t="str">
        <f ca="true">+IF(OFFSET('Sanitation Data'!$H$32,0,10*ROW('Sanitation Data'!H93))="","",OFFSET('Sanitation Data'!$H$32,0,10*ROW('Sanitation Data'!H93)))</f>
        <v/>
      </c>
      <c r="DJ99" s="290" t="str">
        <f ca="true">+IF(OFFSET('Sanitation Data'!$I$28,0,10*ROW('Sanitation Data'!I93))="","",OFFSET('Sanitation Data'!$I$28,0,10*ROW('Sanitation Data'!I93)))</f>
        <v/>
      </c>
      <c r="DK99" s="290" t="str">
        <f ca="true">+IF(OFFSET('Sanitation Data'!$I$29,0,10*ROW('Sanitation Data'!I93))="","",OFFSET('Sanitation Data'!$I$29,0,10*ROW('Sanitation Data'!I93)))</f>
        <v/>
      </c>
      <c r="DL99" s="290" t="str">
        <f ca="true">+IF(OFFSET('Sanitation Data'!$I$30,0,10*ROW('Sanitation Data'!I93))="","",OFFSET('Sanitation Data'!$I$30,0,10*ROW('Sanitation Data'!I93)))</f>
        <v/>
      </c>
      <c r="DM99" s="290" t="str">
        <f ca="true">+IF(OFFSET('Sanitation Data'!$I$31,0,10*ROW('Sanitation Data'!I93))="","",OFFSET('Sanitation Data'!$I$31,0,10*ROW('Sanitation Data'!I93)))</f>
        <v/>
      </c>
      <c r="DN99" s="290" t="str">
        <f ca="true">+IF(OFFSET('Sanitation Data'!$I$32,0,10*ROW('Sanitation Data'!I93))="","",OFFSET('Sanitation Data'!$I$32,0,10*ROW('Sanitation Data'!I93)))</f>
        <v/>
      </c>
      <c r="DO99" s="290" t="str">
        <f ca="true">+IF(OFFSET('Hygiene Data'!$D$11,0,10*ROW('Hygiene Data'!D93))="","",OFFSET('Hygiene Data'!$D$11,0,10*ROW('Hygiene Data'!D93)))</f>
        <v/>
      </c>
      <c r="DP99" s="290" t="str">
        <f ca="true">+IF(OFFSET('Hygiene Data'!$D$12,0,10*ROW('Hygiene Data'!D93))="","",OFFSET('Hygiene Data'!$D$12,0,10*ROW('Hygiene Data'!D93)))</f>
        <v/>
      </c>
      <c r="DQ99" s="290" t="str">
        <f ca="true">+IF(OFFSET('Hygiene Data'!$D$13,0,10*ROW('Hygiene Data'!D93))="","",OFFSET('Hygiene Data'!$D$13,0,10*ROW('Hygiene Data'!D93)))</f>
        <v/>
      </c>
      <c r="DR99" s="290" t="str">
        <f ca="true">+IF(OFFSET('Hygiene Data'!$E$11,0,10*ROW('Hygiene Data'!E93))="","",OFFSET('Hygiene Data'!$E$11,0,10*ROW('Hygiene Data'!E93)))</f>
        <v/>
      </c>
      <c r="DS99" s="290" t="str">
        <f ca="true">+IF(OFFSET('Hygiene Data'!$E$12,0,10*ROW('Hygiene Data'!E93))="","",OFFSET('Hygiene Data'!$E$12,0,10*ROW('Hygiene Data'!E93)))</f>
        <v/>
      </c>
      <c r="DT99" s="290" t="str">
        <f ca="true">+IF(OFFSET('Hygiene Data'!$E$13,0,10*ROW('Hygiene Data'!E93))="","",OFFSET('Hygiene Data'!$E$13,0,10*ROW('Hygiene Data'!E93)))</f>
        <v/>
      </c>
      <c r="DU99" s="290" t="str">
        <f ca="true">+IF(OFFSET('Hygiene Data'!$F$11,0,10*ROW('Hygiene Data'!F93))="","",OFFSET('Hygiene Data'!$F$11,0,10*ROW('Hygiene Data'!F93)))</f>
        <v/>
      </c>
      <c r="DV99" s="290" t="str">
        <f ca="true">+IF(OFFSET('Hygiene Data'!$F$12,0,10*ROW('Hygiene Data'!F93))="","",OFFSET('Hygiene Data'!$F$12,0,10*ROW('Hygiene Data'!F93)))</f>
        <v/>
      </c>
      <c r="DW99" s="290" t="str">
        <f ca="true">+IF(OFFSET('Hygiene Data'!$F$13,0,10*ROW('Hygiene Data'!F93))="","",OFFSET('Hygiene Data'!$F$13,0,10*ROW('Hygiene Data'!F93)))</f>
        <v/>
      </c>
      <c r="DX99" s="290" t="str">
        <f ca="true">+IF(OFFSET('Hygiene Data'!$G$11,0,10*ROW('Hygiene Data'!G93))="","",OFFSET('Hygiene Data'!$G$11,0,10*ROW('Hygiene Data'!G93)))</f>
        <v/>
      </c>
      <c r="DY99" s="290" t="str">
        <f ca="true">+IF(OFFSET('Hygiene Data'!$G$12,0,10*ROW('Hygiene Data'!G93))="","",OFFSET('Hygiene Data'!$G$12,0,10*ROW('Hygiene Data'!G93)))</f>
        <v/>
      </c>
      <c r="DZ99" s="290" t="str">
        <f ca="true">+IF(OFFSET('Hygiene Data'!$G$13,0,10*ROW('Hygiene Data'!G93))="","",OFFSET('Hygiene Data'!$G$13,0,10*ROW('Hygiene Data'!G93)))</f>
        <v/>
      </c>
      <c r="EA99" s="290" t="str">
        <f ca="true">+IF(OFFSET('Hygiene Data'!$H$11,0,10*ROW('Hygiene Data'!H93))="","",OFFSET('Hygiene Data'!$H$11,0,10*ROW('Hygiene Data'!H93)))</f>
        <v/>
      </c>
      <c r="EB99" s="290" t="str">
        <f ca="true">+IF(OFFSET('Hygiene Data'!$H$12,0,10*ROW('Hygiene Data'!H93))="","",OFFSET('Hygiene Data'!$H$12,0,10*ROW('Hygiene Data'!H93)))</f>
        <v/>
      </c>
      <c r="EC99" s="290" t="str">
        <f ca="true">+IF(OFFSET('Hygiene Data'!$H$13,0,10*ROW('Hygiene Data'!H93))="","",OFFSET('Hygiene Data'!$H$13,0,10*ROW('Hygiene Data'!H93)))</f>
        <v/>
      </c>
      <c r="ED99" s="290" t="str">
        <f ca="true">+IF(OFFSET('Hygiene Data'!$I$11,0,10*ROW('Hygiene Data'!I93))="","",OFFSET('Hygiene Data'!$I$11,0,10*ROW('Hygiene Data'!I93)))</f>
        <v/>
      </c>
      <c r="EE99" s="290" t="str">
        <f ca="true">+IF(OFFSET('Hygiene Data'!$I$12,0,10*ROW('Hygiene Data'!I93))="","",OFFSET('Hygiene Data'!$I$12,0,10*ROW('Hygiene Data'!I93)))</f>
        <v/>
      </c>
      <c r="EF99" s="290"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46"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90"/>
      <c r="BS100" s="290" t="str">
        <f ca="true">+IF(OFFSET('Water Data'!$D$27,0,10*ROW('Water Data'!D94))="","",OFFSET('Water Data'!$D$27,0,10*ROW('Water Data'!D94)))</f>
        <v/>
      </c>
      <c r="BT100" s="290" t="str">
        <f ca="true">+IF(OFFSET('Water Data'!$D$28,0,10*ROW('Water Data'!D94))="","",OFFSET('Water Data'!$D$28,0,10*ROW('Water Data'!D94)))</f>
        <v/>
      </c>
      <c r="BU100" s="290" t="str">
        <f ca="true">+IF(OFFSET('Water Data'!$D$29,0,10*ROW('Water Data'!D94))="","",OFFSET('Water Data'!$D$29,0,10*ROW('Water Data'!D94)))</f>
        <v/>
      </c>
      <c r="BV100" s="290" t="str">
        <f ca="true">+IF(OFFSET('Water Data'!$E$27,0,10*ROW('Water Data'!E94))="","",OFFSET('Water Data'!$E$27,0,10*ROW('Water Data'!E94)))</f>
        <v/>
      </c>
      <c r="BW100" s="290" t="str">
        <f ca="true">+IF(OFFSET('Water Data'!$E$28,0,10*ROW('Water Data'!E94))="","",OFFSET('Water Data'!$E$28,0,10*ROW('Water Data'!E94)))</f>
        <v/>
      </c>
      <c r="BX100" s="290" t="str">
        <f ca="true">+IF(OFFSET('Water Data'!$E$29,0,10*ROW('Water Data'!E94))="","",OFFSET('Water Data'!$E$29,0,10*ROW('Water Data'!E94)))</f>
        <v/>
      </c>
      <c r="BY100" s="290" t="str">
        <f ca="true">+IF(OFFSET('Water Data'!$F$27,0,10*ROW('Water Data'!F94))="","",OFFSET('Water Data'!$F$27,0,10*ROW('Water Data'!F94)))</f>
        <v/>
      </c>
      <c r="BZ100" s="290" t="str">
        <f ca="true">+IF(OFFSET('Water Data'!$F$28,0,10*ROW('Water Data'!F94))="","",OFFSET('Water Data'!$F$28,0,10*ROW('Water Data'!F94)))</f>
        <v/>
      </c>
      <c r="CA100" s="290" t="str">
        <f ca="true">+IF(OFFSET('Water Data'!$F$29,0,10*ROW('Water Data'!F94))="","",OFFSET('Water Data'!$F$29,0,10*ROW('Water Data'!F94)))</f>
        <v/>
      </c>
      <c r="CB100" s="290" t="str">
        <f ca="true">+IF(OFFSET('Water Data'!$G$27,0,10*ROW('Water Data'!G94))="","",OFFSET('Water Data'!$G$27,0,10*ROW('Water Data'!G94)))</f>
        <v/>
      </c>
      <c r="CC100" s="290" t="str">
        <f ca="true">+IF(OFFSET('Water Data'!$G$28,0,10*ROW('Water Data'!G94))="","",OFFSET('Water Data'!$G$28,0,10*ROW('Water Data'!G94)))</f>
        <v/>
      </c>
      <c r="CD100" s="290" t="str">
        <f ca="true">+IF(OFFSET('Water Data'!$G$29,0,10*ROW('Water Data'!G94))="","",OFFSET('Water Data'!$G$29,0,10*ROW('Water Data'!G94)))</f>
        <v/>
      </c>
      <c r="CE100" s="290" t="str">
        <f ca="true">+IF(OFFSET('Water Data'!$H$27,0,10*ROW('Water Data'!H94))="","",OFFSET('Water Data'!$H$27,0,10*ROW('Water Data'!H94)))</f>
        <v/>
      </c>
      <c r="CF100" s="290" t="str">
        <f ca="true">+IF(OFFSET('Water Data'!$H$28,0,10*ROW('Water Data'!H94))="","",OFFSET('Water Data'!$H$28,0,10*ROW('Water Data'!H94)))</f>
        <v/>
      </c>
      <c r="CG100" s="290" t="str">
        <f ca="true">+IF(OFFSET('Water Data'!$H$29,0,10*ROW('Water Data'!H94))="","",OFFSET('Water Data'!$H$29,0,10*ROW('Water Data'!H94)))</f>
        <v/>
      </c>
      <c r="CH100" s="290" t="str">
        <f ca="true">+IF(OFFSET('Water Data'!$I$27,0,10*ROW('Water Data'!I94))="","",OFFSET('Water Data'!$I$27,0,10*ROW('Water Data'!I94)))</f>
        <v/>
      </c>
      <c r="CI100" s="290" t="str">
        <f ca="true">+IF(OFFSET('Water Data'!$I$28,0,10*ROW('Water Data'!I94))="","",OFFSET('Water Data'!$I$28,0,10*ROW('Water Data'!I94)))</f>
        <v/>
      </c>
      <c r="CJ100" s="290" t="str">
        <f ca="true">+IF(OFFSET('Water Data'!$I$29,0,10*ROW('Water Data'!I94))="","",OFFSET('Water Data'!$I$29,0,10*ROW('Water Data'!I94)))</f>
        <v/>
      </c>
      <c r="CK100" s="290" t="str">
        <f ca="true">+IF(OFFSET('Sanitation Data'!$D$28,0,10*ROW('Sanitation Data'!D94))="","",OFFSET('Sanitation Data'!$D$28,0,10*ROW('Sanitation Data'!D94)))</f>
        <v/>
      </c>
      <c r="CL100" s="290" t="str">
        <f ca="true">+IF(OFFSET('Sanitation Data'!$D$29,0,10*ROW('Sanitation Data'!D94))="","",OFFSET('Sanitation Data'!$D$29,0,10*ROW('Sanitation Data'!D94)))</f>
        <v/>
      </c>
      <c r="CM100" s="290" t="str">
        <f ca="true">+IF(OFFSET('Sanitation Data'!$D$30,0,10*ROW('Sanitation Data'!D94))="","",OFFSET('Sanitation Data'!$D$30,0,10*ROW('Sanitation Data'!D94)))</f>
        <v/>
      </c>
      <c r="CN100" s="290" t="str">
        <f ca="true">+IF(OFFSET('Sanitation Data'!$D$31,0,10*ROW('Sanitation Data'!D94))="","",OFFSET('Sanitation Data'!$D$31,0,10*ROW('Sanitation Data'!D94)))</f>
        <v/>
      </c>
      <c r="CO100" s="290" t="str">
        <f ca="true">+IF(OFFSET('Sanitation Data'!$D$32,0,10*ROW('Sanitation Data'!D94))="","",OFFSET('Sanitation Data'!$D$32,0,10*ROW('Sanitation Data'!D94)))</f>
        <v/>
      </c>
      <c r="CP100" s="290" t="str">
        <f ca="true">+IF(OFFSET('Sanitation Data'!$E$28,0,10*ROW('Sanitation Data'!E94))="","",OFFSET('Sanitation Data'!$E$28,0,10*ROW('Sanitation Data'!E94)))</f>
        <v/>
      </c>
      <c r="CQ100" s="290" t="str">
        <f ca="true">+IF(OFFSET('Sanitation Data'!$E$29,0,10*ROW('Sanitation Data'!E94))="","",OFFSET('Sanitation Data'!$E$29,0,10*ROW('Sanitation Data'!E94)))</f>
        <v/>
      </c>
      <c r="CR100" s="290" t="str">
        <f ca="true">+IF(OFFSET('Sanitation Data'!$E$30,0,10*ROW('Sanitation Data'!E94))="","",OFFSET('Sanitation Data'!$E$30,0,10*ROW('Sanitation Data'!E94)))</f>
        <v/>
      </c>
      <c r="CS100" s="290" t="str">
        <f ca="true">+IF(OFFSET('Sanitation Data'!$E$31,0,10*ROW('Sanitation Data'!E94))="","",OFFSET('Sanitation Data'!$E$31,0,10*ROW('Sanitation Data'!E94)))</f>
        <v/>
      </c>
      <c r="CT100" s="290" t="str">
        <f ca="true">+IF(OFFSET('Sanitation Data'!$E$32,0,10*ROW('Sanitation Data'!E94))="","",OFFSET('Sanitation Data'!$E$32,0,10*ROW('Sanitation Data'!E94)))</f>
        <v/>
      </c>
      <c r="CU100" s="290" t="str">
        <f ca="true">+IF(OFFSET('Sanitation Data'!$F$28,0,10*ROW('Sanitation Data'!F94))="","",OFFSET('Sanitation Data'!$F$28,0,10*ROW('Sanitation Data'!F94)))</f>
        <v/>
      </c>
      <c r="CV100" s="290" t="str">
        <f ca="true">+IF(OFFSET('Sanitation Data'!$F$29,0,10*ROW('Sanitation Data'!F94))="","",OFFSET('Sanitation Data'!$F$29,0,10*ROW('Sanitation Data'!F94)))</f>
        <v/>
      </c>
      <c r="CW100" s="290" t="str">
        <f ca="true">+IF(OFFSET('Sanitation Data'!$F$30,0,10*ROW('Sanitation Data'!F94))="","",OFFSET('Sanitation Data'!$F$30,0,10*ROW('Sanitation Data'!F94)))</f>
        <v/>
      </c>
      <c r="CX100" s="290" t="str">
        <f ca="true">+IF(OFFSET('Sanitation Data'!$F$31,0,10*ROW('Sanitation Data'!F94))="","",OFFSET('Sanitation Data'!$F$31,0,10*ROW('Sanitation Data'!F94)))</f>
        <v/>
      </c>
      <c r="CY100" s="290" t="str">
        <f ca="true">+IF(OFFSET('Sanitation Data'!$F$32,0,10*ROW('Sanitation Data'!F94))="","",OFFSET('Sanitation Data'!$F$32,0,10*ROW('Sanitation Data'!F94)))</f>
        <v/>
      </c>
      <c r="CZ100" s="290" t="str">
        <f ca="true">+IF(OFFSET('Sanitation Data'!$G$28,0,10*ROW('Sanitation Data'!G94))="","",OFFSET('Sanitation Data'!$G$28,0,10*ROW('Sanitation Data'!G94)))</f>
        <v/>
      </c>
      <c r="DA100" s="290" t="str">
        <f ca="true">+IF(OFFSET('Sanitation Data'!$G$29,0,10*ROW('Sanitation Data'!G94))="","",OFFSET('Sanitation Data'!$G$29,0,10*ROW('Sanitation Data'!G94)))</f>
        <v/>
      </c>
      <c r="DB100" s="290" t="str">
        <f ca="true">+IF(OFFSET('Sanitation Data'!$G$30,0,10*ROW('Sanitation Data'!G94))="","",OFFSET('Sanitation Data'!$G$30,0,10*ROW('Sanitation Data'!G94)))</f>
        <v/>
      </c>
      <c r="DC100" s="290" t="str">
        <f ca="true">+IF(OFFSET('Sanitation Data'!$G$31,0,10*ROW('Sanitation Data'!G94))="","",OFFSET('Sanitation Data'!$G$31,0,10*ROW('Sanitation Data'!G94)))</f>
        <v/>
      </c>
      <c r="DD100" s="290" t="str">
        <f ca="true">+IF(OFFSET('Sanitation Data'!$G$32,0,10*ROW('Sanitation Data'!G94))="","",OFFSET('Sanitation Data'!$G$32,0,10*ROW('Sanitation Data'!G94)))</f>
        <v/>
      </c>
      <c r="DE100" s="290" t="str">
        <f ca="true">+IF(OFFSET('Sanitation Data'!$H$28,0,10*ROW('Sanitation Data'!H94))="","",OFFSET('Sanitation Data'!$H$28,0,10*ROW('Sanitation Data'!H94)))</f>
        <v/>
      </c>
      <c r="DF100" s="290" t="str">
        <f ca="true">+IF(OFFSET('Sanitation Data'!$H$29,0,10*ROW('Sanitation Data'!H94))="","",OFFSET('Sanitation Data'!$H$29,0,10*ROW('Sanitation Data'!H94)))</f>
        <v/>
      </c>
      <c r="DG100" s="290" t="str">
        <f ca="true">+IF(OFFSET('Sanitation Data'!$H$30,0,10*ROW('Sanitation Data'!H94))="","",OFFSET('Sanitation Data'!$H$30,0,10*ROW('Sanitation Data'!H94)))</f>
        <v/>
      </c>
      <c r="DH100" s="290" t="str">
        <f ca="true">+IF(OFFSET('Sanitation Data'!$H$31,0,10*ROW('Sanitation Data'!H94))="","",OFFSET('Sanitation Data'!$H$31,0,10*ROW('Sanitation Data'!H94)))</f>
        <v/>
      </c>
      <c r="DI100" s="290" t="str">
        <f ca="true">+IF(OFFSET('Sanitation Data'!$H$32,0,10*ROW('Sanitation Data'!H94))="","",OFFSET('Sanitation Data'!$H$32,0,10*ROW('Sanitation Data'!H94)))</f>
        <v/>
      </c>
      <c r="DJ100" s="290" t="str">
        <f ca="true">+IF(OFFSET('Sanitation Data'!$I$28,0,10*ROW('Sanitation Data'!I94))="","",OFFSET('Sanitation Data'!$I$28,0,10*ROW('Sanitation Data'!I94)))</f>
        <v/>
      </c>
      <c r="DK100" s="290" t="str">
        <f ca="true">+IF(OFFSET('Sanitation Data'!$I$29,0,10*ROW('Sanitation Data'!I94))="","",OFFSET('Sanitation Data'!$I$29,0,10*ROW('Sanitation Data'!I94)))</f>
        <v/>
      </c>
      <c r="DL100" s="290" t="str">
        <f ca="true">+IF(OFFSET('Sanitation Data'!$I$30,0,10*ROW('Sanitation Data'!I94))="","",OFFSET('Sanitation Data'!$I$30,0,10*ROW('Sanitation Data'!I94)))</f>
        <v/>
      </c>
      <c r="DM100" s="290" t="str">
        <f ca="true">+IF(OFFSET('Sanitation Data'!$I$31,0,10*ROW('Sanitation Data'!I94))="","",OFFSET('Sanitation Data'!$I$31,0,10*ROW('Sanitation Data'!I94)))</f>
        <v/>
      </c>
      <c r="DN100" s="290" t="str">
        <f ca="true">+IF(OFFSET('Sanitation Data'!$I$32,0,10*ROW('Sanitation Data'!I94))="","",OFFSET('Sanitation Data'!$I$32,0,10*ROW('Sanitation Data'!I94)))</f>
        <v/>
      </c>
      <c r="DO100" s="290" t="str">
        <f ca="true">+IF(OFFSET('Hygiene Data'!$D$11,0,10*ROW('Hygiene Data'!D94))="","",OFFSET('Hygiene Data'!$D$11,0,10*ROW('Hygiene Data'!D94)))</f>
        <v/>
      </c>
      <c r="DP100" s="290" t="str">
        <f ca="true">+IF(OFFSET('Hygiene Data'!$D$12,0,10*ROW('Hygiene Data'!D94))="","",OFFSET('Hygiene Data'!$D$12,0,10*ROW('Hygiene Data'!D94)))</f>
        <v/>
      </c>
      <c r="DQ100" s="290" t="str">
        <f ca="true">+IF(OFFSET('Hygiene Data'!$D$13,0,10*ROW('Hygiene Data'!D94))="","",OFFSET('Hygiene Data'!$D$13,0,10*ROW('Hygiene Data'!D94)))</f>
        <v/>
      </c>
      <c r="DR100" s="290" t="str">
        <f ca="true">+IF(OFFSET('Hygiene Data'!$E$11,0,10*ROW('Hygiene Data'!E94))="","",OFFSET('Hygiene Data'!$E$11,0,10*ROW('Hygiene Data'!E94)))</f>
        <v/>
      </c>
      <c r="DS100" s="290" t="str">
        <f ca="true">+IF(OFFSET('Hygiene Data'!$E$12,0,10*ROW('Hygiene Data'!E94))="","",OFFSET('Hygiene Data'!$E$12,0,10*ROW('Hygiene Data'!E94)))</f>
        <v/>
      </c>
      <c r="DT100" s="290" t="str">
        <f ca="true">+IF(OFFSET('Hygiene Data'!$E$13,0,10*ROW('Hygiene Data'!E94))="","",OFFSET('Hygiene Data'!$E$13,0,10*ROW('Hygiene Data'!E94)))</f>
        <v/>
      </c>
      <c r="DU100" s="290" t="str">
        <f ca="true">+IF(OFFSET('Hygiene Data'!$F$11,0,10*ROW('Hygiene Data'!F94))="","",OFFSET('Hygiene Data'!$F$11,0,10*ROW('Hygiene Data'!F94)))</f>
        <v/>
      </c>
      <c r="DV100" s="290" t="str">
        <f ca="true">+IF(OFFSET('Hygiene Data'!$F$12,0,10*ROW('Hygiene Data'!F94))="","",OFFSET('Hygiene Data'!$F$12,0,10*ROW('Hygiene Data'!F94)))</f>
        <v/>
      </c>
      <c r="DW100" s="290" t="str">
        <f ca="true">+IF(OFFSET('Hygiene Data'!$F$13,0,10*ROW('Hygiene Data'!F94))="","",OFFSET('Hygiene Data'!$F$13,0,10*ROW('Hygiene Data'!F94)))</f>
        <v/>
      </c>
      <c r="DX100" s="290" t="str">
        <f ca="true">+IF(OFFSET('Hygiene Data'!$G$11,0,10*ROW('Hygiene Data'!G94))="","",OFFSET('Hygiene Data'!$G$11,0,10*ROW('Hygiene Data'!G94)))</f>
        <v/>
      </c>
      <c r="DY100" s="290" t="str">
        <f ca="true">+IF(OFFSET('Hygiene Data'!$G$12,0,10*ROW('Hygiene Data'!G94))="","",OFFSET('Hygiene Data'!$G$12,0,10*ROW('Hygiene Data'!G94)))</f>
        <v/>
      </c>
      <c r="DZ100" s="290" t="str">
        <f ca="true">+IF(OFFSET('Hygiene Data'!$G$13,0,10*ROW('Hygiene Data'!G94))="","",OFFSET('Hygiene Data'!$G$13,0,10*ROW('Hygiene Data'!G94)))</f>
        <v/>
      </c>
      <c r="EA100" s="290" t="str">
        <f ca="true">+IF(OFFSET('Hygiene Data'!$H$11,0,10*ROW('Hygiene Data'!H94))="","",OFFSET('Hygiene Data'!$H$11,0,10*ROW('Hygiene Data'!H94)))</f>
        <v/>
      </c>
      <c r="EB100" s="290" t="str">
        <f ca="true">+IF(OFFSET('Hygiene Data'!$H$12,0,10*ROW('Hygiene Data'!H94))="","",OFFSET('Hygiene Data'!$H$12,0,10*ROW('Hygiene Data'!H94)))</f>
        <v/>
      </c>
      <c r="EC100" s="290" t="str">
        <f ca="true">+IF(OFFSET('Hygiene Data'!$H$13,0,10*ROW('Hygiene Data'!H94))="","",OFFSET('Hygiene Data'!$H$13,0,10*ROW('Hygiene Data'!H94)))</f>
        <v/>
      </c>
      <c r="ED100" s="290" t="str">
        <f ca="true">+IF(OFFSET('Hygiene Data'!$I$11,0,10*ROW('Hygiene Data'!I94))="","",OFFSET('Hygiene Data'!$I$11,0,10*ROW('Hygiene Data'!I94)))</f>
        <v/>
      </c>
      <c r="EE100" s="290" t="str">
        <f ca="true">+IF(OFFSET('Hygiene Data'!$I$12,0,10*ROW('Hygiene Data'!I94))="","",OFFSET('Hygiene Data'!$I$12,0,10*ROW('Hygiene Data'!I94)))</f>
        <v/>
      </c>
      <c r="EF100" s="290"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46"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90"/>
      <c r="BS101" s="290" t="str">
        <f ca="true">+IF(OFFSET('Water Data'!$D$27,0,10*ROW('Water Data'!D95))="","",OFFSET('Water Data'!$D$27,0,10*ROW('Water Data'!D95)))</f>
        <v/>
      </c>
      <c r="BT101" s="290" t="str">
        <f ca="true">+IF(OFFSET('Water Data'!$D$28,0,10*ROW('Water Data'!D95))="","",OFFSET('Water Data'!$D$28,0,10*ROW('Water Data'!D95)))</f>
        <v/>
      </c>
      <c r="BU101" s="290" t="str">
        <f ca="true">+IF(OFFSET('Water Data'!$D$29,0,10*ROW('Water Data'!D95))="","",OFFSET('Water Data'!$D$29,0,10*ROW('Water Data'!D95)))</f>
        <v/>
      </c>
      <c r="BV101" s="290" t="str">
        <f ca="true">+IF(OFFSET('Water Data'!$E$27,0,10*ROW('Water Data'!E95))="","",OFFSET('Water Data'!$E$27,0,10*ROW('Water Data'!E95)))</f>
        <v/>
      </c>
      <c r="BW101" s="290" t="str">
        <f ca="true">+IF(OFFSET('Water Data'!$E$28,0,10*ROW('Water Data'!E95))="","",OFFSET('Water Data'!$E$28,0,10*ROW('Water Data'!E95)))</f>
        <v/>
      </c>
      <c r="BX101" s="290" t="str">
        <f ca="true">+IF(OFFSET('Water Data'!$E$29,0,10*ROW('Water Data'!E95))="","",OFFSET('Water Data'!$E$29,0,10*ROW('Water Data'!E95)))</f>
        <v/>
      </c>
      <c r="BY101" s="290" t="str">
        <f ca="true">+IF(OFFSET('Water Data'!$F$27,0,10*ROW('Water Data'!F95))="","",OFFSET('Water Data'!$F$27,0,10*ROW('Water Data'!F95)))</f>
        <v/>
      </c>
      <c r="BZ101" s="290" t="str">
        <f ca="true">+IF(OFFSET('Water Data'!$F$28,0,10*ROW('Water Data'!F95))="","",OFFSET('Water Data'!$F$28,0,10*ROW('Water Data'!F95)))</f>
        <v/>
      </c>
      <c r="CA101" s="290" t="str">
        <f ca="true">+IF(OFFSET('Water Data'!$F$29,0,10*ROW('Water Data'!F95))="","",OFFSET('Water Data'!$F$29,0,10*ROW('Water Data'!F95)))</f>
        <v/>
      </c>
      <c r="CB101" s="290" t="str">
        <f ca="true">+IF(OFFSET('Water Data'!$G$27,0,10*ROW('Water Data'!G95))="","",OFFSET('Water Data'!$G$27,0,10*ROW('Water Data'!G95)))</f>
        <v/>
      </c>
      <c r="CC101" s="290" t="str">
        <f ca="true">+IF(OFFSET('Water Data'!$G$28,0,10*ROW('Water Data'!G95))="","",OFFSET('Water Data'!$G$28,0,10*ROW('Water Data'!G95)))</f>
        <v/>
      </c>
      <c r="CD101" s="290" t="str">
        <f ca="true">+IF(OFFSET('Water Data'!$G$29,0,10*ROW('Water Data'!G95))="","",OFFSET('Water Data'!$G$29,0,10*ROW('Water Data'!G95)))</f>
        <v/>
      </c>
      <c r="CE101" s="290" t="str">
        <f ca="true">+IF(OFFSET('Water Data'!$H$27,0,10*ROW('Water Data'!H95))="","",OFFSET('Water Data'!$H$27,0,10*ROW('Water Data'!H95)))</f>
        <v/>
      </c>
      <c r="CF101" s="290" t="str">
        <f ca="true">+IF(OFFSET('Water Data'!$H$28,0,10*ROW('Water Data'!H95))="","",OFFSET('Water Data'!$H$28,0,10*ROW('Water Data'!H95)))</f>
        <v/>
      </c>
      <c r="CG101" s="290" t="str">
        <f ca="true">+IF(OFFSET('Water Data'!$H$29,0,10*ROW('Water Data'!H95))="","",OFFSET('Water Data'!$H$29,0,10*ROW('Water Data'!H95)))</f>
        <v/>
      </c>
      <c r="CH101" s="290" t="str">
        <f ca="true">+IF(OFFSET('Water Data'!$I$27,0,10*ROW('Water Data'!I95))="","",OFFSET('Water Data'!$I$27,0,10*ROW('Water Data'!I95)))</f>
        <v/>
      </c>
      <c r="CI101" s="290" t="str">
        <f ca="true">+IF(OFFSET('Water Data'!$I$28,0,10*ROW('Water Data'!I95))="","",OFFSET('Water Data'!$I$28,0,10*ROW('Water Data'!I95)))</f>
        <v/>
      </c>
      <c r="CJ101" s="290" t="str">
        <f ca="true">+IF(OFFSET('Water Data'!$I$29,0,10*ROW('Water Data'!I95))="","",OFFSET('Water Data'!$I$29,0,10*ROW('Water Data'!I95)))</f>
        <v/>
      </c>
      <c r="CK101" s="290" t="str">
        <f ca="true">+IF(OFFSET('Sanitation Data'!$D$28,0,10*ROW('Sanitation Data'!D95))="","",OFFSET('Sanitation Data'!$D$28,0,10*ROW('Sanitation Data'!D95)))</f>
        <v/>
      </c>
      <c r="CL101" s="290" t="str">
        <f ca="true">+IF(OFFSET('Sanitation Data'!$D$29,0,10*ROW('Sanitation Data'!D95))="","",OFFSET('Sanitation Data'!$D$29,0,10*ROW('Sanitation Data'!D95)))</f>
        <v/>
      </c>
      <c r="CM101" s="290" t="str">
        <f ca="true">+IF(OFFSET('Sanitation Data'!$D$30,0,10*ROW('Sanitation Data'!D95))="","",OFFSET('Sanitation Data'!$D$30,0,10*ROW('Sanitation Data'!D95)))</f>
        <v/>
      </c>
      <c r="CN101" s="290" t="str">
        <f ca="true">+IF(OFFSET('Sanitation Data'!$D$31,0,10*ROW('Sanitation Data'!D95))="","",OFFSET('Sanitation Data'!$D$31,0,10*ROW('Sanitation Data'!D95)))</f>
        <v/>
      </c>
      <c r="CO101" s="290" t="str">
        <f ca="true">+IF(OFFSET('Sanitation Data'!$D$32,0,10*ROW('Sanitation Data'!D95))="","",OFFSET('Sanitation Data'!$D$32,0,10*ROW('Sanitation Data'!D95)))</f>
        <v/>
      </c>
      <c r="CP101" s="290" t="str">
        <f ca="true">+IF(OFFSET('Sanitation Data'!$E$28,0,10*ROW('Sanitation Data'!E95))="","",OFFSET('Sanitation Data'!$E$28,0,10*ROW('Sanitation Data'!E95)))</f>
        <v/>
      </c>
      <c r="CQ101" s="290" t="str">
        <f ca="true">+IF(OFFSET('Sanitation Data'!$E$29,0,10*ROW('Sanitation Data'!E95))="","",OFFSET('Sanitation Data'!$E$29,0,10*ROW('Sanitation Data'!E95)))</f>
        <v/>
      </c>
      <c r="CR101" s="290" t="str">
        <f ca="true">+IF(OFFSET('Sanitation Data'!$E$30,0,10*ROW('Sanitation Data'!E95))="","",OFFSET('Sanitation Data'!$E$30,0,10*ROW('Sanitation Data'!E95)))</f>
        <v/>
      </c>
      <c r="CS101" s="290" t="str">
        <f ca="true">+IF(OFFSET('Sanitation Data'!$E$31,0,10*ROW('Sanitation Data'!E95))="","",OFFSET('Sanitation Data'!$E$31,0,10*ROW('Sanitation Data'!E95)))</f>
        <v/>
      </c>
      <c r="CT101" s="290" t="str">
        <f ca="true">+IF(OFFSET('Sanitation Data'!$E$32,0,10*ROW('Sanitation Data'!E95))="","",OFFSET('Sanitation Data'!$E$32,0,10*ROW('Sanitation Data'!E95)))</f>
        <v/>
      </c>
      <c r="CU101" s="290" t="str">
        <f ca="true">+IF(OFFSET('Sanitation Data'!$F$28,0,10*ROW('Sanitation Data'!F95))="","",OFFSET('Sanitation Data'!$F$28,0,10*ROW('Sanitation Data'!F95)))</f>
        <v/>
      </c>
      <c r="CV101" s="290" t="str">
        <f ca="true">+IF(OFFSET('Sanitation Data'!$F$29,0,10*ROW('Sanitation Data'!F95))="","",OFFSET('Sanitation Data'!$F$29,0,10*ROW('Sanitation Data'!F95)))</f>
        <v/>
      </c>
      <c r="CW101" s="290" t="str">
        <f ca="true">+IF(OFFSET('Sanitation Data'!$F$30,0,10*ROW('Sanitation Data'!F95))="","",OFFSET('Sanitation Data'!$F$30,0,10*ROW('Sanitation Data'!F95)))</f>
        <v/>
      </c>
      <c r="CX101" s="290" t="str">
        <f ca="true">+IF(OFFSET('Sanitation Data'!$F$31,0,10*ROW('Sanitation Data'!F95))="","",OFFSET('Sanitation Data'!$F$31,0,10*ROW('Sanitation Data'!F95)))</f>
        <v/>
      </c>
      <c r="CY101" s="290" t="str">
        <f ca="true">+IF(OFFSET('Sanitation Data'!$F$32,0,10*ROW('Sanitation Data'!F95))="","",OFFSET('Sanitation Data'!$F$32,0,10*ROW('Sanitation Data'!F95)))</f>
        <v/>
      </c>
      <c r="CZ101" s="290" t="str">
        <f ca="true">+IF(OFFSET('Sanitation Data'!$G$28,0,10*ROW('Sanitation Data'!G95))="","",OFFSET('Sanitation Data'!$G$28,0,10*ROW('Sanitation Data'!G95)))</f>
        <v/>
      </c>
      <c r="DA101" s="290" t="str">
        <f ca="true">+IF(OFFSET('Sanitation Data'!$G$29,0,10*ROW('Sanitation Data'!G95))="","",OFFSET('Sanitation Data'!$G$29,0,10*ROW('Sanitation Data'!G95)))</f>
        <v/>
      </c>
      <c r="DB101" s="290" t="str">
        <f ca="true">+IF(OFFSET('Sanitation Data'!$G$30,0,10*ROW('Sanitation Data'!G95))="","",OFFSET('Sanitation Data'!$G$30,0,10*ROW('Sanitation Data'!G95)))</f>
        <v/>
      </c>
      <c r="DC101" s="290" t="str">
        <f ca="true">+IF(OFFSET('Sanitation Data'!$G$31,0,10*ROW('Sanitation Data'!G95))="","",OFFSET('Sanitation Data'!$G$31,0,10*ROW('Sanitation Data'!G95)))</f>
        <v/>
      </c>
      <c r="DD101" s="290" t="str">
        <f ca="true">+IF(OFFSET('Sanitation Data'!$G$32,0,10*ROW('Sanitation Data'!G95))="","",OFFSET('Sanitation Data'!$G$32,0,10*ROW('Sanitation Data'!G95)))</f>
        <v/>
      </c>
      <c r="DE101" s="290" t="str">
        <f ca="true">+IF(OFFSET('Sanitation Data'!$H$28,0,10*ROW('Sanitation Data'!H95))="","",OFFSET('Sanitation Data'!$H$28,0,10*ROW('Sanitation Data'!H95)))</f>
        <v/>
      </c>
      <c r="DF101" s="290" t="str">
        <f ca="true">+IF(OFFSET('Sanitation Data'!$H$29,0,10*ROW('Sanitation Data'!H95))="","",OFFSET('Sanitation Data'!$H$29,0,10*ROW('Sanitation Data'!H95)))</f>
        <v/>
      </c>
      <c r="DG101" s="290" t="str">
        <f ca="true">+IF(OFFSET('Sanitation Data'!$H$30,0,10*ROW('Sanitation Data'!H95))="","",OFFSET('Sanitation Data'!$H$30,0,10*ROW('Sanitation Data'!H95)))</f>
        <v/>
      </c>
      <c r="DH101" s="290" t="str">
        <f ca="true">+IF(OFFSET('Sanitation Data'!$H$31,0,10*ROW('Sanitation Data'!H95))="","",OFFSET('Sanitation Data'!$H$31,0,10*ROW('Sanitation Data'!H95)))</f>
        <v/>
      </c>
      <c r="DI101" s="290" t="str">
        <f ca="true">+IF(OFFSET('Sanitation Data'!$H$32,0,10*ROW('Sanitation Data'!H95))="","",OFFSET('Sanitation Data'!$H$32,0,10*ROW('Sanitation Data'!H95)))</f>
        <v/>
      </c>
      <c r="DJ101" s="290" t="str">
        <f ca="true">+IF(OFFSET('Sanitation Data'!$I$28,0,10*ROW('Sanitation Data'!I95))="","",OFFSET('Sanitation Data'!$I$28,0,10*ROW('Sanitation Data'!I95)))</f>
        <v/>
      </c>
      <c r="DK101" s="290" t="str">
        <f ca="true">+IF(OFFSET('Sanitation Data'!$I$29,0,10*ROW('Sanitation Data'!I95))="","",OFFSET('Sanitation Data'!$I$29,0,10*ROW('Sanitation Data'!I95)))</f>
        <v/>
      </c>
      <c r="DL101" s="290" t="str">
        <f ca="true">+IF(OFFSET('Sanitation Data'!$I$30,0,10*ROW('Sanitation Data'!I95))="","",OFFSET('Sanitation Data'!$I$30,0,10*ROW('Sanitation Data'!I95)))</f>
        <v/>
      </c>
      <c r="DM101" s="290" t="str">
        <f ca="true">+IF(OFFSET('Sanitation Data'!$I$31,0,10*ROW('Sanitation Data'!I95))="","",OFFSET('Sanitation Data'!$I$31,0,10*ROW('Sanitation Data'!I95)))</f>
        <v/>
      </c>
      <c r="DN101" s="290" t="str">
        <f ca="true">+IF(OFFSET('Sanitation Data'!$I$32,0,10*ROW('Sanitation Data'!I95))="","",OFFSET('Sanitation Data'!$I$32,0,10*ROW('Sanitation Data'!I95)))</f>
        <v/>
      </c>
      <c r="DO101" s="290" t="str">
        <f ca="true">+IF(OFFSET('Hygiene Data'!$D$11,0,10*ROW('Hygiene Data'!D95))="","",OFFSET('Hygiene Data'!$D$11,0,10*ROW('Hygiene Data'!D95)))</f>
        <v/>
      </c>
      <c r="DP101" s="290" t="str">
        <f ca="true">+IF(OFFSET('Hygiene Data'!$D$12,0,10*ROW('Hygiene Data'!D95))="","",OFFSET('Hygiene Data'!$D$12,0,10*ROW('Hygiene Data'!D95)))</f>
        <v/>
      </c>
      <c r="DQ101" s="290" t="str">
        <f ca="true">+IF(OFFSET('Hygiene Data'!$D$13,0,10*ROW('Hygiene Data'!D95))="","",OFFSET('Hygiene Data'!$D$13,0,10*ROW('Hygiene Data'!D95)))</f>
        <v/>
      </c>
      <c r="DR101" s="290" t="str">
        <f ca="true">+IF(OFFSET('Hygiene Data'!$E$11,0,10*ROW('Hygiene Data'!E95))="","",OFFSET('Hygiene Data'!$E$11,0,10*ROW('Hygiene Data'!E95)))</f>
        <v/>
      </c>
      <c r="DS101" s="290" t="str">
        <f ca="true">+IF(OFFSET('Hygiene Data'!$E$12,0,10*ROW('Hygiene Data'!E95))="","",OFFSET('Hygiene Data'!$E$12,0,10*ROW('Hygiene Data'!E95)))</f>
        <v/>
      </c>
      <c r="DT101" s="290" t="str">
        <f ca="true">+IF(OFFSET('Hygiene Data'!$E$13,0,10*ROW('Hygiene Data'!E95))="","",OFFSET('Hygiene Data'!$E$13,0,10*ROW('Hygiene Data'!E95)))</f>
        <v/>
      </c>
      <c r="DU101" s="290" t="str">
        <f ca="true">+IF(OFFSET('Hygiene Data'!$F$11,0,10*ROW('Hygiene Data'!F95))="","",OFFSET('Hygiene Data'!$F$11,0,10*ROW('Hygiene Data'!F95)))</f>
        <v/>
      </c>
      <c r="DV101" s="290" t="str">
        <f ca="true">+IF(OFFSET('Hygiene Data'!$F$12,0,10*ROW('Hygiene Data'!F95))="","",OFFSET('Hygiene Data'!$F$12,0,10*ROW('Hygiene Data'!F95)))</f>
        <v/>
      </c>
      <c r="DW101" s="290" t="str">
        <f ca="true">+IF(OFFSET('Hygiene Data'!$F$13,0,10*ROW('Hygiene Data'!F95))="","",OFFSET('Hygiene Data'!$F$13,0,10*ROW('Hygiene Data'!F95)))</f>
        <v/>
      </c>
      <c r="DX101" s="290" t="str">
        <f ca="true">+IF(OFFSET('Hygiene Data'!$G$11,0,10*ROW('Hygiene Data'!G95))="","",OFFSET('Hygiene Data'!$G$11,0,10*ROW('Hygiene Data'!G95)))</f>
        <v/>
      </c>
      <c r="DY101" s="290" t="str">
        <f ca="true">+IF(OFFSET('Hygiene Data'!$G$12,0,10*ROW('Hygiene Data'!G95))="","",OFFSET('Hygiene Data'!$G$12,0,10*ROW('Hygiene Data'!G95)))</f>
        <v/>
      </c>
      <c r="DZ101" s="290" t="str">
        <f ca="true">+IF(OFFSET('Hygiene Data'!$G$13,0,10*ROW('Hygiene Data'!G95))="","",OFFSET('Hygiene Data'!$G$13,0,10*ROW('Hygiene Data'!G95)))</f>
        <v/>
      </c>
      <c r="EA101" s="290" t="str">
        <f ca="true">+IF(OFFSET('Hygiene Data'!$H$11,0,10*ROW('Hygiene Data'!H95))="","",OFFSET('Hygiene Data'!$H$11,0,10*ROW('Hygiene Data'!H95)))</f>
        <v/>
      </c>
      <c r="EB101" s="290" t="str">
        <f ca="true">+IF(OFFSET('Hygiene Data'!$H$12,0,10*ROW('Hygiene Data'!H95))="","",OFFSET('Hygiene Data'!$H$12,0,10*ROW('Hygiene Data'!H95)))</f>
        <v/>
      </c>
      <c r="EC101" s="290" t="str">
        <f ca="true">+IF(OFFSET('Hygiene Data'!$H$13,0,10*ROW('Hygiene Data'!H95))="","",OFFSET('Hygiene Data'!$H$13,0,10*ROW('Hygiene Data'!H95)))</f>
        <v/>
      </c>
      <c r="ED101" s="290" t="str">
        <f ca="true">+IF(OFFSET('Hygiene Data'!$I$11,0,10*ROW('Hygiene Data'!I95))="","",OFFSET('Hygiene Data'!$I$11,0,10*ROW('Hygiene Data'!I95)))</f>
        <v/>
      </c>
      <c r="EE101" s="290" t="str">
        <f ca="true">+IF(OFFSET('Hygiene Data'!$I$12,0,10*ROW('Hygiene Data'!I95))="","",OFFSET('Hygiene Data'!$I$12,0,10*ROW('Hygiene Data'!I95)))</f>
        <v/>
      </c>
      <c r="EF101" s="290"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46"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90"/>
      <c r="BS102" s="290" t="str">
        <f ca="true">+IF(OFFSET('Water Data'!$D$27,0,10*ROW('Water Data'!D96))="","",OFFSET('Water Data'!$D$27,0,10*ROW('Water Data'!D96)))</f>
        <v/>
      </c>
      <c r="BT102" s="290" t="str">
        <f ca="true">+IF(OFFSET('Water Data'!$D$28,0,10*ROW('Water Data'!D96))="","",OFFSET('Water Data'!$D$28,0,10*ROW('Water Data'!D96)))</f>
        <v/>
      </c>
      <c r="BU102" s="290" t="str">
        <f ca="true">+IF(OFFSET('Water Data'!$D$29,0,10*ROW('Water Data'!D96))="","",OFFSET('Water Data'!$D$29,0,10*ROW('Water Data'!D96)))</f>
        <v/>
      </c>
      <c r="BV102" s="290" t="str">
        <f ca="true">+IF(OFFSET('Water Data'!$E$27,0,10*ROW('Water Data'!E96))="","",OFFSET('Water Data'!$E$27,0,10*ROW('Water Data'!E96)))</f>
        <v/>
      </c>
      <c r="BW102" s="290" t="str">
        <f ca="true">+IF(OFFSET('Water Data'!$E$28,0,10*ROW('Water Data'!E96))="","",OFFSET('Water Data'!$E$28,0,10*ROW('Water Data'!E96)))</f>
        <v/>
      </c>
      <c r="BX102" s="290" t="str">
        <f ca="true">+IF(OFFSET('Water Data'!$E$29,0,10*ROW('Water Data'!E96))="","",OFFSET('Water Data'!$E$29,0,10*ROW('Water Data'!E96)))</f>
        <v/>
      </c>
      <c r="BY102" s="290" t="str">
        <f ca="true">+IF(OFFSET('Water Data'!$F$27,0,10*ROW('Water Data'!F96))="","",OFFSET('Water Data'!$F$27,0,10*ROW('Water Data'!F96)))</f>
        <v/>
      </c>
      <c r="BZ102" s="290" t="str">
        <f ca="true">+IF(OFFSET('Water Data'!$F$28,0,10*ROW('Water Data'!F96))="","",OFFSET('Water Data'!$F$28,0,10*ROW('Water Data'!F96)))</f>
        <v/>
      </c>
      <c r="CA102" s="290" t="str">
        <f ca="true">+IF(OFFSET('Water Data'!$F$29,0,10*ROW('Water Data'!F96))="","",OFFSET('Water Data'!$F$29,0,10*ROW('Water Data'!F96)))</f>
        <v/>
      </c>
      <c r="CB102" s="290" t="str">
        <f ca="true">+IF(OFFSET('Water Data'!$G$27,0,10*ROW('Water Data'!G96))="","",OFFSET('Water Data'!$G$27,0,10*ROW('Water Data'!G96)))</f>
        <v/>
      </c>
      <c r="CC102" s="290" t="str">
        <f ca="true">+IF(OFFSET('Water Data'!$G$28,0,10*ROW('Water Data'!G96))="","",OFFSET('Water Data'!$G$28,0,10*ROW('Water Data'!G96)))</f>
        <v/>
      </c>
      <c r="CD102" s="290" t="str">
        <f ca="true">+IF(OFFSET('Water Data'!$G$29,0,10*ROW('Water Data'!G96))="","",OFFSET('Water Data'!$G$29,0,10*ROW('Water Data'!G96)))</f>
        <v/>
      </c>
      <c r="CE102" s="290" t="str">
        <f ca="true">+IF(OFFSET('Water Data'!$H$27,0,10*ROW('Water Data'!H96))="","",OFFSET('Water Data'!$H$27,0,10*ROW('Water Data'!H96)))</f>
        <v/>
      </c>
      <c r="CF102" s="290" t="str">
        <f ca="true">+IF(OFFSET('Water Data'!$H$28,0,10*ROW('Water Data'!H96))="","",OFFSET('Water Data'!$H$28,0,10*ROW('Water Data'!H96)))</f>
        <v/>
      </c>
      <c r="CG102" s="290" t="str">
        <f ca="true">+IF(OFFSET('Water Data'!$H$29,0,10*ROW('Water Data'!H96))="","",OFFSET('Water Data'!$H$29,0,10*ROW('Water Data'!H96)))</f>
        <v/>
      </c>
      <c r="CH102" s="290" t="str">
        <f ca="true">+IF(OFFSET('Water Data'!$I$27,0,10*ROW('Water Data'!I96))="","",OFFSET('Water Data'!$I$27,0,10*ROW('Water Data'!I96)))</f>
        <v/>
      </c>
      <c r="CI102" s="290" t="str">
        <f ca="true">+IF(OFFSET('Water Data'!$I$28,0,10*ROW('Water Data'!I96))="","",OFFSET('Water Data'!$I$28,0,10*ROW('Water Data'!I96)))</f>
        <v/>
      </c>
      <c r="CJ102" s="290" t="str">
        <f ca="true">+IF(OFFSET('Water Data'!$I$29,0,10*ROW('Water Data'!I96))="","",OFFSET('Water Data'!$I$29,0,10*ROW('Water Data'!I96)))</f>
        <v/>
      </c>
      <c r="CK102" s="290" t="str">
        <f ca="true">+IF(OFFSET('Sanitation Data'!$D$28,0,10*ROW('Sanitation Data'!D96))="","",OFFSET('Sanitation Data'!$D$28,0,10*ROW('Sanitation Data'!D96)))</f>
        <v/>
      </c>
      <c r="CL102" s="290" t="str">
        <f ca="true">+IF(OFFSET('Sanitation Data'!$D$29,0,10*ROW('Sanitation Data'!D96))="","",OFFSET('Sanitation Data'!$D$29,0,10*ROW('Sanitation Data'!D96)))</f>
        <v/>
      </c>
      <c r="CM102" s="290" t="str">
        <f ca="true">+IF(OFFSET('Sanitation Data'!$D$30,0,10*ROW('Sanitation Data'!D96))="","",OFFSET('Sanitation Data'!$D$30,0,10*ROW('Sanitation Data'!D96)))</f>
        <v/>
      </c>
      <c r="CN102" s="290" t="str">
        <f ca="true">+IF(OFFSET('Sanitation Data'!$D$31,0,10*ROW('Sanitation Data'!D96))="","",OFFSET('Sanitation Data'!$D$31,0,10*ROW('Sanitation Data'!D96)))</f>
        <v/>
      </c>
      <c r="CO102" s="290" t="str">
        <f ca="true">+IF(OFFSET('Sanitation Data'!$D$32,0,10*ROW('Sanitation Data'!D96))="","",OFFSET('Sanitation Data'!$D$32,0,10*ROW('Sanitation Data'!D96)))</f>
        <v/>
      </c>
      <c r="CP102" s="290" t="str">
        <f ca="true">+IF(OFFSET('Sanitation Data'!$E$28,0,10*ROW('Sanitation Data'!E96))="","",OFFSET('Sanitation Data'!$E$28,0,10*ROW('Sanitation Data'!E96)))</f>
        <v/>
      </c>
      <c r="CQ102" s="290" t="str">
        <f ca="true">+IF(OFFSET('Sanitation Data'!$E$29,0,10*ROW('Sanitation Data'!E96))="","",OFFSET('Sanitation Data'!$E$29,0,10*ROW('Sanitation Data'!E96)))</f>
        <v/>
      </c>
      <c r="CR102" s="290" t="str">
        <f ca="true">+IF(OFFSET('Sanitation Data'!$E$30,0,10*ROW('Sanitation Data'!E96))="","",OFFSET('Sanitation Data'!$E$30,0,10*ROW('Sanitation Data'!E96)))</f>
        <v/>
      </c>
      <c r="CS102" s="290" t="str">
        <f ca="true">+IF(OFFSET('Sanitation Data'!$E$31,0,10*ROW('Sanitation Data'!E96))="","",OFFSET('Sanitation Data'!$E$31,0,10*ROW('Sanitation Data'!E96)))</f>
        <v/>
      </c>
      <c r="CT102" s="290" t="str">
        <f ca="true">+IF(OFFSET('Sanitation Data'!$E$32,0,10*ROW('Sanitation Data'!E96))="","",OFFSET('Sanitation Data'!$E$32,0,10*ROW('Sanitation Data'!E96)))</f>
        <v/>
      </c>
      <c r="CU102" s="290" t="str">
        <f ca="true">+IF(OFFSET('Sanitation Data'!$F$28,0,10*ROW('Sanitation Data'!F96))="","",OFFSET('Sanitation Data'!$F$28,0,10*ROW('Sanitation Data'!F96)))</f>
        <v/>
      </c>
      <c r="CV102" s="290" t="str">
        <f ca="true">+IF(OFFSET('Sanitation Data'!$F$29,0,10*ROW('Sanitation Data'!F96))="","",OFFSET('Sanitation Data'!$F$29,0,10*ROW('Sanitation Data'!F96)))</f>
        <v/>
      </c>
      <c r="CW102" s="290" t="str">
        <f ca="true">+IF(OFFSET('Sanitation Data'!$F$30,0,10*ROW('Sanitation Data'!F96))="","",OFFSET('Sanitation Data'!$F$30,0,10*ROW('Sanitation Data'!F96)))</f>
        <v/>
      </c>
      <c r="CX102" s="290" t="str">
        <f ca="true">+IF(OFFSET('Sanitation Data'!$F$31,0,10*ROW('Sanitation Data'!F96))="","",OFFSET('Sanitation Data'!$F$31,0,10*ROW('Sanitation Data'!F96)))</f>
        <v/>
      </c>
      <c r="CY102" s="290" t="str">
        <f ca="true">+IF(OFFSET('Sanitation Data'!$F$32,0,10*ROW('Sanitation Data'!F96))="","",OFFSET('Sanitation Data'!$F$32,0,10*ROW('Sanitation Data'!F96)))</f>
        <v/>
      </c>
      <c r="CZ102" s="290" t="str">
        <f ca="true">+IF(OFFSET('Sanitation Data'!$G$28,0,10*ROW('Sanitation Data'!G96))="","",OFFSET('Sanitation Data'!$G$28,0,10*ROW('Sanitation Data'!G96)))</f>
        <v/>
      </c>
      <c r="DA102" s="290" t="str">
        <f ca="true">+IF(OFFSET('Sanitation Data'!$G$29,0,10*ROW('Sanitation Data'!G96))="","",OFFSET('Sanitation Data'!$G$29,0,10*ROW('Sanitation Data'!G96)))</f>
        <v/>
      </c>
      <c r="DB102" s="290" t="str">
        <f ca="true">+IF(OFFSET('Sanitation Data'!$G$30,0,10*ROW('Sanitation Data'!G96))="","",OFFSET('Sanitation Data'!$G$30,0,10*ROW('Sanitation Data'!G96)))</f>
        <v/>
      </c>
      <c r="DC102" s="290" t="str">
        <f ca="true">+IF(OFFSET('Sanitation Data'!$G$31,0,10*ROW('Sanitation Data'!G96))="","",OFFSET('Sanitation Data'!$G$31,0,10*ROW('Sanitation Data'!G96)))</f>
        <v/>
      </c>
      <c r="DD102" s="290" t="str">
        <f ca="true">+IF(OFFSET('Sanitation Data'!$G$32,0,10*ROW('Sanitation Data'!G96))="","",OFFSET('Sanitation Data'!$G$32,0,10*ROW('Sanitation Data'!G96)))</f>
        <v/>
      </c>
      <c r="DE102" s="290" t="str">
        <f ca="true">+IF(OFFSET('Sanitation Data'!$H$28,0,10*ROW('Sanitation Data'!H96))="","",OFFSET('Sanitation Data'!$H$28,0,10*ROW('Sanitation Data'!H96)))</f>
        <v/>
      </c>
      <c r="DF102" s="290" t="str">
        <f ca="true">+IF(OFFSET('Sanitation Data'!$H$29,0,10*ROW('Sanitation Data'!H96))="","",OFFSET('Sanitation Data'!$H$29,0,10*ROW('Sanitation Data'!H96)))</f>
        <v/>
      </c>
      <c r="DG102" s="290" t="str">
        <f ca="true">+IF(OFFSET('Sanitation Data'!$H$30,0,10*ROW('Sanitation Data'!H96))="","",OFFSET('Sanitation Data'!$H$30,0,10*ROW('Sanitation Data'!H96)))</f>
        <v/>
      </c>
      <c r="DH102" s="290" t="str">
        <f ca="true">+IF(OFFSET('Sanitation Data'!$H$31,0,10*ROW('Sanitation Data'!H96))="","",OFFSET('Sanitation Data'!$H$31,0,10*ROW('Sanitation Data'!H96)))</f>
        <v/>
      </c>
      <c r="DI102" s="290" t="str">
        <f ca="true">+IF(OFFSET('Sanitation Data'!$H$32,0,10*ROW('Sanitation Data'!H96))="","",OFFSET('Sanitation Data'!$H$32,0,10*ROW('Sanitation Data'!H96)))</f>
        <v/>
      </c>
      <c r="DJ102" s="290" t="str">
        <f ca="true">+IF(OFFSET('Sanitation Data'!$I$28,0,10*ROW('Sanitation Data'!I96))="","",OFFSET('Sanitation Data'!$I$28,0,10*ROW('Sanitation Data'!I96)))</f>
        <v/>
      </c>
      <c r="DK102" s="290" t="str">
        <f ca="true">+IF(OFFSET('Sanitation Data'!$I$29,0,10*ROW('Sanitation Data'!I96))="","",OFFSET('Sanitation Data'!$I$29,0,10*ROW('Sanitation Data'!I96)))</f>
        <v/>
      </c>
      <c r="DL102" s="290" t="str">
        <f ca="true">+IF(OFFSET('Sanitation Data'!$I$30,0,10*ROW('Sanitation Data'!I96))="","",OFFSET('Sanitation Data'!$I$30,0,10*ROW('Sanitation Data'!I96)))</f>
        <v/>
      </c>
      <c r="DM102" s="290" t="str">
        <f ca="true">+IF(OFFSET('Sanitation Data'!$I$31,0,10*ROW('Sanitation Data'!I96))="","",OFFSET('Sanitation Data'!$I$31,0,10*ROW('Sanitation Data'!I96)))</f>
        <v/>
      </c>
      <c r="DN102" s="290" t="str">
        <f ca="true">+IF(OFFSET('Sanitation Data'!$I$32,0,10*ROW('Sanitation Data'!I96))="","",OFFSET('Sanitation Data'!$I$32,0,10*ROW('Sanitation Data'!I96)))</f>
        <v/>
      </c>
      <c r="DO102" s="290" t="str">
        <f ca="true">+IF(OFFSET('Hygiene Data'!$D$11,0,10*ROW('Hygiene Data'!D96))="","",OFFSET('Hygiene Data'!$D$11,0,10*ROW('Hygiene Data'!D96)))</f>
        <v/>
      </c>
      <c r="DP102" s="290" t="str">
        <f ca="true">+IF(OFFSET('Hygiene Data'!$D$12,0,10*ROW('Hygiene Data'!D96))="","",OFFSET('Hygiene Data'!$D$12,0,10*ROW('Hygiene Data'!D96)))</f>
        <v/>
      </c>
      <c r="DQ102" s="290" t="str">
        <f ca="true">+IF(OFFSET('Hygiene Data'!$D$13,0,10*ROW('Hygiene Data'!D96))="","",OFFSET('Hygiene Data'!$D$13,0,10*ROW('Hygiene Data'!D96)))</f>
        <v/>
      </c>
      <c r="DR102" s="290" t="str">
        <f ca="true">+IF(OFFSET('Hygiene Data'!$E$11,0,10*ROW('Hygiene Data'!E96))="","",OFFSET('Hygiene Data'!$E$11,0,10*ROW('Hygiene Data'!E96)))</f>
        <v/>
      </c>
      <c r="DS102" s="290" t="str">
        <f ca="true">+IF(OFFSET('Hygiene Data'!$E$12,0,10*ROW('Hygiene Data'!E96))="","",OFFSET('Hygiene Data'!$E$12,0,10*ROW('Hygiene Data'!E96)))</f>
        <v/>
      </c>
      <c r="DT102" s="290" t="str">
        <f ca="true">+IF(OFFSET('Hygiene Data'!$E$13,0,10*ROW('Hygiene Data'!E96))="","",OFFSET('Hygiene Data'!$E$13,0,10*ROW('Hygiene Data'!E96)))</f>
        <v/>
      </c>
      <c r="DU102" s="290" t="str">
        <f ca="true">+IF(OFFSET('Hygiene Data'!$F$11,0,10*ROW('Hygiene Data'!F96))="","",OFFSET('Hygiene Data'!$F$11,0,10*ROW('Hygiene Data'!F96)))</f>
        <v/>
      </c>
      <c r="DV102" s="290" t="str">
        <f ca="true">+IF(OFFSET('Hygiene Data'!$F$12,0,10*ROW('Hygiene Data'!F96))="","",OFFSET('Hygiene Data'!$F$12,0,10*ROW('Hygiene Data'!F96)))</f>
        <v/>
      </c>
      <c r="DW102" s="290" t="str">
        <f ca="true">+IF(OFFSET('Hygiene Data'!$F$13,0,10*ROW('Hygiene Data'!F96))="","",OFFSET('Hygiene Data'!$F$13,0,10*ROW('Hygiene Data'!F96)))</f>
        <v/>
      </c>
      <c r="DX102" s="290" t="str">
        <f ca="true">+IF(OFFSET('Hygiene Data'!$G$11,0,10*ROW('Hygiene Data'!G96))="","",OFFSET('Hygiene Data'!$G$11,0,10*ROW('Hygiene Data'!G96)))</f>
        <v/>
      </c>
      <c r="DY102" s="290" t="str">
        <f ca="true">+IF(OFFSET('Hygiene Data'!$G$12,0,10*ROW('Hygiene Data'!G96))="","",OFFSET('Hygiene Data'!$G$12,0,10*ROW('Hygiene Data'!G96)))</f>
        <v/>
      </c>
      <c r="DZ102" s="290" t="str">
        <f ca="true">+IF(OFFSET('Hygiene Data'!$G$13,0,10*ROW('Hygiene Data'!G96))="","",OFFSET('Hygiene Data'!$G$13,0,10*ROW('Hygiene Data'!G96)))</f>
        <v/>
      </c>
      <c r="EA102" s="290" t="str">
        <f ca="true">+IF(OFFSET('Hygiene Data'!$H$11,0,10*ROW('Hygiene Data'!H96))="","",OFFSET('Hygiene Data'!$H$11,0,10*ROW('Hygiene Data'!H96)))</f>
        <v/>
      </c>
      <c r="EB102" s="290" t="str">
        <f ca="true">+IF(OFFSET('Hygiene Data'!$H$12,0,10*ROW('Hygiene Data'!H96))="","",OFFSET('Hygiene Data'!$H$12,0,10*ROW('Hygiene Data'!H96)))</f>
        <v/>
      </c>
      <c r="EC102" s="290" t="str">
        <f ca="true">+IF(OFFSET('Hygiene Data'!$H$13,0,10*ROW('Hygiene Data'!H96))="","",OFFSET('Hygiene Data'!$H$13,0,10*ROW('Hygiene Data'!H96)))</f>
        <v/>
      </c>
      <c r="ED102" s="290" t="str">
        <f ca="true">+IF(OFFSET('Hygiene Data'!$I$11,0,10*ROW('Hygiene Data'!I96))="","",OFFSET('Hygiene Data'!$I$11,0,10*ROW('Hygiene Data'!I96)))</f>
        <v/>
      </c>
      <c r="EE102" s="290" t="str">
        <f ca="true">+IF(OFFSET('Hygiene Data'!$I$12,0,10*ROW('Hygiene Data'!I96))="","",OFFSET('Hygiene Data'!$I$12,0,10*ROW('Hygiene Data'!I96)))</f>
        <v/>
      </c>
      <c r="EF102" s="290"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46"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90"/>
      <c r="BS103" s="290" t="str">
        <f ca="true">+IF(OFFSET('Water Data'!$D$27,0,10*ROW('Water Data'!D97))="","",OFFSET('Water Data'!$D$27,0,10*ROW('Water Data'!D97)))</f>
        <v/>
      </c>
      <c r="BT103" s="290" t="str">
        <f ca="true">+IF(OFFSET('Water Data'!$D$28,0,10*ROW('Water Data'!D97))="","",OFFSET('Water Data'!$D$28,0,10*ROW('Water Data'!D97)))</f>
        <v/>
      </c>
      <c r="BU103" s="290" t="str">
        <f ca="true">+IF(OFFSET('Water Data'!$D$29,0,10*ROW('Water Data'!D97))="","",OFFSET('Water Data'!$D$29,0,10*ROW('Water Data'!D97)))</f>
        <v/>
      </c>
      <c r="BV103" s="290" t="str">
        <f ca="true">+IF(OFFSET('Water Data'!$E$27,0,10*ROW('Water Data'!E97))="","",OFFSET('Water Data'!$E$27,0,10*ROW('Water Data'!E97)))</f>
        <v/>
      </c>
      <c r="BW103" s="290" t="str">
        <f ca="true">+IF(OFFSET('Water Data'!$E$28,0,10*ROW('Water Data'!E97))="","",OFFSET('Water Data'!$E$28,0,10*ROW('Water Data'!E97)))</f>
        <v/>
      </c>
      <c r="BX103" s="290" t="str">
        <f ca="true">+IF(OFFSET('Water Data'!$E$29,0,10*ROW('Water Data'!E97))="","",OFFSET('Water Data'!$E$29,0,10*ROW('Water Data'!E97)))</f>
        <v/>
      </c>
      <c r="BY103" s="290" t="str">
        <f ca="true">+IF(OFFSET('Water Data'!$F$27,0,10*ROW('Water Data'!F97))="","",OFFSET('Water Data'!$F$27,0,10*ROW('Water Data'!F97)))</f>
        <v/>
      </c>
      <c r="BZ103" s="290" t="str">
        <f ca="true">+IF(OFFSET('Water Data'!$F$28,0,10*ROW('Water Data'!F97))="","",OFFSET('Water Data'!$F$28,0,10*ROW('Water Data'!F97)))</f>
        <v/>
      </c>
      <c r="CA103" s="290" t="str">
        <f ca="true">+IF(OFFSET('Water Data'!$F$29,0,10*ROW('Water Data'!F97))="","",OFFSET('Water Data'!$F$29,0,10*ROW('Water Data'!F97)))</f>
        <v/>
      </c>
      <c r="CB103" s="290" t="str">
        <f ca="true">+IF(OFFSET('Water Data'!$G$27,0,10*ROW('Water Data'!G97))="","",OFFSET('Water Data'!$G$27,0,10*ROW('Water Data'!G97)))</f>
        <v/>
      </c>
      <c r="CC103" s="290" t="str">
        <f ca="true">+IF(OFFSET('Water Data'!$G$28,0,10*ROW('Water Data'!G97))="","",OFFSET('Water Data'!$G$28,0,10*ROW('Water Data'!G97)))</f>
        <v/>
      </c>
      <c r="CD103" s="290" t="str">
        <f ca="true">+IF(OFFSET('Water Data'!$G$29,0,10*ROW('Water Data'!G97))="","",OFFSET('Water Data'!$G$29,0,10*ROW('Water Data'!G97)))</f>
        <v/>
      </c>
      <c r="CE103" s="290" t="str">
        <f ca="true">+IF(OFFSET('Water Data'!$H$27,0,10*ROW('Water Data'!H97))="","",OFFSET('Water Data'!$H$27,0,10*ROW('Water Data'!H97)))</f>
        <v/>
      </c>
      <c r="CF103" s="290" t="str">
        <f ca="true">+IF(OFFSET('Water Data'!$H$28,0,10*ROW('Water Data'!H97))="","",OFFSET('Water Data'!$H$28,0,10*ROW('Water Data'!H97)))</f>
        <v/>
      </c>
      <c r="CG103" s="290" t="str">
        <f ca="true">+IF(OFFSET('Water Data'!$H$29,0,10*ROW('Water Data'!H97))="","",OFFSET('Water Data'!$H$29,0,10*ROW('Water Data'!H97)))</f>
        <v/>
      </c>
      <c r="CH103" s="290" t="str">
        <f ca="true">+IF(OFFSET('Water Data'!$I$27,0,10*ROW('Water Data'!I97))="","",OFFSET('Water Data'!$I$27,0,10*ROW('Water Data'!I97)))</f>
        <v/>
      </c>
      <c r="CI103" s="290" t="str">
        <f ca="true">+IF(OFFSET('Water Data'!$I$28,0,10*ROW('Water Data'!I97))="","",OFFSET('Water Data'!$I$28,0,10*ROW('Water Data'!I97)))</f>
        <v/>
      </c>
      <c r="CJ103" s="290" t="str">
        <f ca="true">+IF(OFFSET('Water Data'!$I$29,0,10*ROW('Water Data'!I97))="","",OFFSET('Water Data'!$I$29,0,10*ROW('Water Data'!I97)))</f>
        <v/>
      </c>
      <c r="CK103" s="290" t="str">
        <f ca="true">+IF(OFFSET('Sanitation Data'!$D$28,0,10*ROW('Sanitation Data'!D97))="","",OFFSET('Sanitation Data'!$D$28,0,10*ROW('Sanitation Data'!D97)))</f>
        <v/>
      </c>
      <c r="CL103" s="290" t="str">
        <f ca="true">+IF(OFFSET('Sanitation Data'!$D$29,0,10*ROW('Sanitation Data'!D97))="","",OFFSET('Sanitation Data'!$D$29,0,10*ROW('Sanitation Data'!D97)))</f>
        <v/>
      </c>
      <c r="CM103" s="290" t="str">
        <f ca="true">+IF(OFFSET('Sanitation Data'!$D$30,0,10*ROW('Sanitation Data'!D97))="","",OFFSET('Sanitation Data'!$D$30,0,10*ROW('Sanitation Data'!D97)))</f>
        <v/>
      </c>
      <c r="CN103" s="290" t="str">
        <f ca="true">+IF(OFFSET('Sanitation Data'!$D$31,0,10*ROW('Sanitation Data'!D97))="","",OFFSET('Sanitation Data'!$D$31,0,10*ROW('Sanitation Data'!D97)))</f>
        <v/>
      </c>
      <c r="CO103" s="290" t="str">
        <f ca="true">+IF(OFFSET('Sanitation Data'!$D$32,0,10*ROW('Sanitation Data'!D97))="","",OFFSET('Sanitation Data'!$D$32,0,10*ROW('Sanitation Data'!D97)))</f>
        <v/>
      </c>
      <c r="CP103" s="290" t="str">
        <f ca="true">+IF(OFFSET('Sanitation Data'!$E$28,0,10*ROW('Sanitation Data'!E97))="","",OFFSET('Sanitation Data'!$E$28,0,10*ROW('Sanitation Data'!E97)))</f>
        <v/>
      </c>
      <c r="CQ103" s="290" t="str">
        <f ca="true">+IF(OFFSET('Sanitation Data'!$E$29,0,10*ROW('Sanitation Data'!E97))="","",OFFSET('Sanitation Data'!$E$29,0,10*ROW('Sanitation Data'!E97)))</f>
        <v/>
      </c>
      <c r="CR103" s="290" t="str">
        <f ca="true">+IF(OFFSET('Sanitation Data'!$E$30,0,10*ROW('Sanitation Data'!E97))="","",OFFSET('Sanitation Data'!$E$30,0,10*ROW('Sanitation Data'!E97)))</f>
        <v/>
      </c>
      <c r="CS103" s="290" t="str">
        <f ca="true">+IF(OFFSET('Sanitation Data'!$E$31,0,10*ROW('Sanitation Data'!E97))="","",OFFSET('Sanitation Data'!$E$31,0,10*ROW('Sanitation Data'!E97)))</f>
        <v/>
      </c>
      <c r="CT103" s="290" t="str">
        <f ca="true">+IF(OFFSET('Sanitation Data'!$E$32,0,10*ROW('Sanitation Data'!E97))="","",OFFSET('Sanitation Data'!$E$32,0,10*ROW('Sanitation Data'!E97)))</f>
        <v/>
      </c>
      <c r="CU103" s="290" t="str">
        <f ca="true">+IF(OFFSET('Sanitation Data'!$F$28,0,10*ROW('Sanitation Data'!F97))="","",OFFSET('Sanitation Data'!$F$28,0,10*ROW('Sanitation Data'!F97)))</f>
        <v/>
      </c>
      <c r="CV103" s="290" t="str">
        <f ca="true">+IF(OFFSET('Sanitation Data'!$F$29,0,10*ROW('Sanitation Data'!F97))="","",OFFSET('Sanitation Data'!$F$29,0,10*ROW('Sanitation Data'!F97)))</f>
        <v/>
      </c>
      <c r="CW103" s="290" t="str">
        <f ca="true">+IF(OFFSET('Sanitation Data'!$F$30,0,10*ROW('Sanitation Data'!F97))="","",OFFSET('Sanitation Data'!$F$30,0,10*ROW('Sanitation Data'!F97)))</f>
        <v/>
      </c>
      <c r="CX103" s="290" t="str">
        <f ca="true">+IF(OFFSET('Sanitation Data'!$F$31,0,10*ROW('Sanitation Data'!F97))="","",OFFSET('Sanitation Data'!$F$31,0,10*ROW('Sanitation Data'!F97)))</f>
        <v/>
      </c>
      <c r="CY103" s="290" t="str">
        <f ca="true">+IF(OFFSET('Sanitation Data'!$F$32,0,10*ROW('Sanitation Data'!F97))="","",OFFSET('Sanitation Data'!$F$32,0,10*ROW('Sanitation Data'!F97)))</f>
        <v/>
      </c>
      <c r="CZ103" s="290" t="str">
        <f ca="true">+IF(OFFSET('Sanitation Data'!$G$28,0,10*ROW('Sanitation Data'!G97))="","",OFFSET('Sanitation Data'!$G$28,0,10*ROW('Sanitation Data'!G97)))</f>
        <v/>
      </c>
      <c r="DA103" s="290" t="str">
        <f ca="true">+IF(OFFSET('Sanitation Data'!$G$29,0,10*ROW('Sanitation Data'!G97))="","",OFFSET('Sanitation Data'!$G$29,0,10*ROW('Sanitation Data'!G97)))</f>
        <v/>
      </c>
      <c r="DB103" s="290" t="str">
        <f ca="true">+IF(OFFSET('Sanitation Data'!$G$30,0,10*ROW('Sanitation Data'!G97))="","",OFFSET('Sanitation Data'!$G$30,0,10*ROW('Sanitation Data'!G97)))</f>
        <v/>
      </c>
      <c r="DC103" s="290" t="str">
        <f ca="true">+IF(OFFSET('Sanitation Data'!$G$31,0,10*ROW('Sanitation Data'!G97))="","",OFFSET('Sanitation Data'!$G$31,0,10*ROW('Sanitation Data'!G97)))</f>
        <v/>
      </c>
      <c r="DD103" s="290" t="str">
        <f ca="true">+IF(OFFSET('Sanitation Data'!$G$32,0,10*ROW('Sanitation Data'!G97))="","",OFFSET('Sanitation Data'!$G$32,0,10*ROW('Sanitation Data'!G97)))</f>
        <v/>
      </c>
      <c r="DE103" s="290" t="str">
        <f ca="true">+IF(OFFSET('Sanitation Data'!$H$28,0,10*ROW('Sanitation Data'!H97))="","",OFFSET('Sanitation Data'!$H$28,0,10*ROW('Sanitation Data'!H97)))</f>
        <v/>
      </c>
      <c r="DF103" s="290" t="str">
        <f ca="true">+IF(OFFSET('Sanitation Data'!$H$29,0,10*ROW('Sanitation Data'!H97))="","",OFFSET('Sanitation Data'!$H$29,0,10*ROW('Sanitation Data'!H97)))</f>
        <v/>
      </c>
      <c r="DG103" s="290" t="str">
        <f ca="true">+IF(OFFSET('Sanitation Data'!$H$30,0,10*ROW('Sanitation Data'!H97))="","",OFFSET('Sanitation Data'!$H$30,0,10*ROW('Sanitation Data'!H97)))</f>
        <v/>
      </c>
      <c r="DH103" s="290" t="str">
        <f ca="true">+IF(OFFSET('Sanitation Data'!$H$31,0,10*ROW('Sanitation Data'!H97))="","",OFFSET('Sanitation Data'!$H$31,0,10*ROW('Sanitation Data'!H97)))</f>
        <v/>
      </c>
      <c r="DI103" s="290" t="str">
        <f ca="true">+IF(OFFSET('Sanitation Data'!$H$32,0,10*ROW('Sanitation Data'!H97))="","",OFFSET('Sanitation Data'!$H$32,0,10*ROW('Sanitation Data'!H97)))</f>
        <v/>
      </c>
      <c r="DJ103" s="290" t="str">
        <f ca="true">+IF(OFFSET('Sanitation Data'!$I$28,0,10*ROW('Sanitation Data'!I97))="","",OFFSET('Sanitation Data'!$I$28,0,10*ROW('Sanitation Data'!I97)))</f>
        <v/>
      </c>
      <c r="DK103" s="290" t="str">
        <f ca="true">+IF(OFFSET('Sanitation Data'!$I$29,0,10*ROW('Sanitation Data'!I97))="","",OFFSET('Sanitation Data'!$I$29,0,10*ROW('Sanitation Data'!I97)))</f>
        <v/>
      </c>
      <c r="DL103" s="290" t="str">
        <f ca="true">+IF(OFFSET('Sanitation Data'!$I$30,0,10*ROW('Sanitation Data'!I97))="","",OFFSET('Sanitation Data'!$I$30,0,10*ROW('Sanitation Data'!I97)))</f>
        <v/>
      </c>
      <c r="DM103" s="290" t="str">
        <f ca="true">+IF(OFFSET('Sanitation Data'!$I$31,0,10*ROW('Sanitation Data'!I97))="","",OFFSET('Sanitation Data'!$I$31,0,10*ROW('Sanitation Data'!I97)))</f>
        <v/>
      </c>
      <c r="DN103" s="290" t="str">
        <f ca="true">+IF(OFFSET('Sanitation Data'!$I$32,0,10*ROW('Sanitation Data'!I97))="","",OFFSET('Sanitation Data'!$I$32,0,10*ROW('Sanitation Data'!I97)))</f>
        <v/>
      </c>
      <c r="DO103" s="290" t="str">
        <f ca="true">+IF(OFFSET('Hygiene Data'!$D$11,0,10*ROW('Hygiene Data'!D97))="","",OFFSET('Hygiene Data'!$D$11,0,10*ROW('Hygiene Data'!D97)))</f>
        <v/>
      </c>
      <c r="DP103" s="290" t="str">
        <f ca="true">+IF(OFFSET('Hygiene Data'!$D$12,0,10*ROW('Hygiene Data'!D97))="","",OFFSET('Hygiene Data'!$D$12,0,10*ROW('Hygiene Data'!D97)))</f>
        <v/>
      </c>
      <c r="DQ103" s="290" t="str">
        <f ca="true">+IF(OFFSET('Hygiene Data'!$D$13,0,10*ROW('Hygiene Data'!D97))="","",OFFSET('Hygiene Data'!$D$13,0,10*ROW('Hygiene Data'!D97)))</f>
        <v/>
      </c>
      <c r="DR103" s="290" t="str">
        <f ca="true">+IF(OFFSET('Hygiene Data'!$E$11,0,10*ROW('Hygiene Data'!E97))="","",OFFSET('Hygiene Data'!$E$11,0,10*ROW('Hygiene Data'!E97)))</f>
        <v/>
      </c>
      <c r="DS103" s="290" t="str">
        <f ca="true">+IF(OFFSET('Hygiene Data'!$E$12,0,10*ROW('Hygiene Data'!E97))="","",OFFSET('Hygiene Data'!$E$12,0,10*ROW('Hygiene Data'!E97)))</f>
        <v/>
      </c>
      <c r="DT103" s="290" t="str">
        <f ca="true">+IF(OFFSET('Hygiene Data'!$E$13,0,10*ROW('Hygiene Data'!E97))="","",OFFSET('Hygiene Data'!$E$13,0,10*ROW('Hygiene Data'!E97)))</f>
        <v/>
      </c>
      <c r="DU103" s="290" t="str">
        <f ca="true">+IF(OFFSET('Hygiene Data'!$F$11,0,10*ROW('Hygiene Data'!F97))="","",OFFSET('Hygiene Data'!$F$11,0,10*ROW('Hygiene Data'!F97)))</f>
        <v/>
      </c>
      <c r="DV103" s="290" t="str">
        <f ca="true">+IF(OFFSET('Hygiene Data'!$F$12,0,10*ROW('Hygiene Data'!F97))="","",OFFSET('Hygiene Data'!$F$12,0,10*ROW('Hygiene Data'!F97)))</f>
        <v/>
      </c>
      <c r="DW103" s="290" t="str">
        <f ca="true">+IF(OFFSET('Hygiene Data'!$F$13,0,10*ROW('Hygiene Data'!F97))="","",OFFSET('Hygiene Data'!$F$13,0,10*ROW('Hygiene Data'!F97)))</f>
        <v/>
      </c>
      <c r="DX103" s="290" t="str">
        <f ca="true">+IF(OFFSET('Hygiene Data'!$G$11,0,10*ROW('Hygiene Data'!G97))="","",OFFSET('Hygiene Data'!$G$11,0,10*ROW('Hygiene Data'!G97)))</f>
        <v/>
      </c>
      <c r="DY103" s="290" t="str">
        <f ca="true">+IF(OFFSET('Hygiene Data'!$G$12,0,10*ROW('Hygiene Data'!G97))="","",OFFSET('Hygiene Data'!$G$12,0,10*ROW('Hygiene Data'!G97)))</f>
        <v/>
      </c>
      <c r="DZ103" s="290" t="str">
        <f ca="true">+IF(OFFSET('Hygiene Data'!$G$13,0,10*ROW('Hygiene Data'!G97))="","",OFFSET('Hygiene Data'!$G$13,0,10*ROW('Hygiene Data'!G97)))</f>
        <v/>
      </c>
      <c r="EA103" s="290" t="str">
        <f ca="true">+IF(OFFSET('Hygiene Data'!$H$11,0,10*ROW('Hygiene Data'!H97))="","",OFFSET('Hygiene Data'!$H$11,0,10*ROW('Hygiene Data'!H97)))</f>
        <v/>
      </c>
      <c r="EB103" s="290" t="str">
        <f ca="true">+IF(OFFSET('Hygiene Data'!$H$12,0,10*ROW('Hygiene Data'!H97))="","",OFFSET('Hygiene Data'!$H$12,0,10*ROW('Hygiene Data'!H97)))</f>
        <v/>
      </c>
      <c r="EC103" s="290" t="str">
        <f ca="true">+IF(OFFSET('Hygiene Data'!$H$13,0,10*ROW('Hygiene Data'!H97))="","",OFFSET('Hygiene Data'!$H$13,0,10*ROW('Hygiene Data'!H97)))</f>
        <v/>
      </c>
      <c r="ED103" s="290" t="str">
        <f ca="true">+IF(OFFSET('Hygiene Data'!$I$11,0,10*ROW('Hygiene Data'!I97))="","",OFFSET('Hygiene Data'!$I$11,0,10*ROW('Hygiene Data'!I97)))</f>
        <v/>
      </c>
      <c r="EE103" s="290" t="str">
        <f ca="true">+IF(OFFSET('Hygiene Data'!$I$12,0,10*ROW('Hygiene Data'!I97))="","",OFFSET('Hygiene Data'!$I$12,0,10*ROW('Hygiene Data'!I97)))</f>
        <v/>
      </c>
      <c r="EF103" s="290"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46"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90"/>
      <c r="BS104" s="290" t="str">
        <f ca="true">+IF(OFFSET('Water Data'!$D$27,0,10*ROW('Water Data'!D98))="","",OFFSET('Water Data'!$D$27,0,10*ROW('Water Data'!D98)))</f>
        <v/>
      </c>
      <c r="BT104" s="290" t="str">
        <f ca="true">+IF(OFFSET('Water Data'!$D$28,0,10*ROW('Water Data'!D98))="","",OFFSET('Water Data'!$D$28,0,10*ROW('Water Data'!D98)))</f>
        <v/>
      </c>
      <c r="BU104" s="290" t="str">
        <f ca="true">+IF(OFFSET('Water Data'!$D$29,0,10*ROW('Water Data'!D98))="","",OFFSET('Water Data'!$D$29,0,10*ROW('Water Data'!D98)))</f>
        <v/>
      </c>
      <c r="BV104" s="290" t="str">
        <f ca="true">+IF(OFFSET('Water Data'!$E$27,0,10*ROW('Water Data'!E98))="","",OFFSET('Water Data'!$E$27,0,10*ROW('Water Data'!E98)))</f>
        <v/>
      </c>
      <c r="BW104" s="290" t="str">
        <f ca="true">+IF(OFFSET('Water Data'!$E$28,0,10*ROW('Water Data'!E98))="","",OFFSET('Water Data'!$E$28,0,10*ROW('Water Data'!E98)))</f>
        <v/>
      </c>
      <c r="BX104" s="290" t="str">
        <f ca="true">+IF(OFFSET('Water Data'!$E$29,0,10*ROW('Water Data'!E98))="","",OFFSET('Water Data'!$E$29,0,10*ROW('Water Data'!E98)))</f>
        <v/>
      </c>
      <c r="BY104" s="290" t="str">
        <f ca="true">+IF(OFFSET('Water Data'!$F$27,0,10*ROW('Water Data'!F98))="","",OFFSET('Water Data'!$F$27,0,10*ROW('Water Data'!F98)))</f>
        <v/>
      </c>
      <c r="BZ104" s="290" t="str">
        <f ca="true">+IF(OFFSET('Water Data'!$F$28,0,10*ROW('Water Data'!F98))="","",OFFSET('Water Data'!$F$28,0,10*ROW('Water Data'!F98)))</f>
        <v/>
      </c>
      <c r="CA104" s="290" t="str">
        <f ca="true">+IF(OFFSET('Water Data'!$F$29,0,10*ROW('Water Data'!F98))="","",OFFSET('Water Data'!$F$29,0,10*ROW('Water Data'!F98)))</f>
        <v/>
      </c>
      <c r="CB104" s="290" t="str">
        <f ca="true">+IF(OFFSET('Water Data'!$G$27,0,10*ROW('Water Data'!G98))="","",OFFSET('Water Data'!$G$27,0,10*ROW('Water Data'!G98)))</f>
        <v/>
      </c>
      <c r="CC104" s="290" t="str">
        <f ca="true">+IF(OFFSET('Water Data'!$G$28,0,10*ROW('Water Data'!G98))="","",OFFSET('Water Data'!$G$28,0,10*ROW('Water Data'!G98)))</f>
        <v/>
      </c>
      <c r="CD104" s="290" t="str">
        <f ca="true">+IF(OFFSET('Water Data'!$G$29,0,10*ROW('Water Data'!G98))="","",OFFSET('Water Data'!$G$29,0,10*ROW('Water Data'!G98)))</f>
        <v/>
      </c>
      <c r="CE104" s="290" t="str">
        <f ca="true">+IF(OFFSET('Water Data'!$H$27,0,10*ROW('Water Data'!H98))="","",OFFSET('Water Data'!$H$27,0,10*ROW('Water Data'!H98)))</f>
        <v/>
      </c>
      <c r="CF104" s="290" t="str">
        <f ca="true">+IF(OFFSET('Water Data'!$H$28,0,10*ROW('Water Data'!H98))="","",OFFSET('Water Data'!$H$28,0,10*ROW('Water Data'!H98)))</f>
        <v/>
      </c>
      <c r="CG104" s="290" t="str">
        <f ca="true">+IF(OFFSET('Water Data'!$H$29,0,10*ROW('Water Data'!H98))="","",OFFSET('Water Data'!$H$29,0,10*ROW('Water Data'!H98)))</f>
        <v/>
      </c>
      <c r="CH104" s="290" t="str">
        <f ca="true">+IF(OFFSET('Water Data'!$I$27,0,10*ROW('Water Data'!I98))="","",OFFSET('Water Data'!$I$27,0,10*ROW('Water Data'!I98)))</f>
        <v/>
      </c>
      <c r="CI104" s="290" t="str">
        <f ca="true">+IF(OFFSET('Water Data'!$I$28,0,10*ROW('Water Data'!I98))="","",OFFSET('Water Data'!$I$28,0,10*ROW('Water Data'!I98)))</f>
        <v/>
      </c>
      <c r="CJ104" s="290" t="str">
        <f ca="true">+IF(OFFSET('Water Data'!$I$29,0,10*ROW('Water Data'!I98))="","",OFFSET('Water Data'!$I$29,0,10*ROW('Water Data'!I98)))</f>
        <v/>
      </c>
      <c r="CK104" s="290" t="str">
        <f ca="true">+IF(OFFSET('Sanitation Data'!$D$28,0,10*ROW('Sanitation Data'!D98))="","",OFFSET('Sanitation Data'!$D$28,0,10*ROW('Sanitation Data'!D98)))</f>
        <v/>
      </c>
      <c r="CL104" s="290" t="str">
        <f ca="true">+IF(OFFSET('Sanitation Data'!$D$29,0,10*ROW('Sanitation Data'!D98))="","",OFFSET('Sanitation Data'!$D$29,0,10*ROW('Sanitation Data'!D98)))</f>
        <v/>
      </c>
      <c r="CM104" s="290" t="str">
        <f ca="true">+IF(OFFSET('Sanitation Data'!$D$30,0,10*ROW('Sanitation Data'!D98))="","",OFFSET('Sanitation Data'!$D$30,0,10*ROW('Sanitation Data'!D98)))</f>
        <v/>
      </c>
      <c r="CN104" s="290" t="str">
        <f ca="true">+IF(OFFSET('Sanitation Data'!$D$31,0,10*ROW('Sanitation Data'!D98))="","",OFFSET('Sanitation Data'!$D$31,0,10*ROW('Sanitation Data'!D98)))</f>
        <v/>
      </c>
      <c r="CO104" s="290" t="str">
        <f ca="true">+IF(OFFSET('Sanitation Data'!$D$32,0,10*ROW('Sanitation Data'!D98))="","",OFFSET('Sanitation Data'!$D$32,0,10*ROW('Sanitation Data'!D98)))</f>
        <v/>
      </c>
      <c r="CP104" s="290" t="str">
        <f ca="true">+IF(OFFSET('Sanitation Data'!$E$28,0,10*ROW('Sanitation Data'!E98))="","",OFFSET('Sanitation Data'!$E$28,0,10*ROW('Sanitation Data'!E98)))</f>
        <v/>
      </c>
      <c r="CQ104" s="290" t="str">
        <f ca="true">+IF(OFFSET('Sanitation Data'!$E$29,0,10*ROW('Sanitation Data'!E98))="","",OFFSET('Sanitation Data'!$E$29,0,10*ROW('Sanitation Data'!E98)))</f>
        <v/>
      </c>
      <c r="CR104" s="290" t="str">
        <f ca="true">+IF(OFFSET('Sanitation Data'!$E$30,0,10*ROW('Sanitation Data'!E98))="","",OFFSET('Sanitation Data'!$E$30,0,10*ROW('Sanitation Data'!E98)))</f>
        <v/>
      </c>
      <c r="CS104" s="290" t="str">
        <f ca="true">+IF(OFFSET('Sanitation Data'!$E$31,0,10*ROW('Sanitation Data'!E98))="","",OFFSET('Sanitation Data'!$E$31,0,10*ROW('Sanitation Data'!E98)))</f>
        <v/>
      </c>
      <c r="CT104" s="290" t="str">
        <f ca="true">+IF(OFFSET('Sanitation Data'!$E$32,0,10*ROW('Sanitation Data'!E98))="","",OFFSET('Sanitation Data'!$E$32,0,10*ROW('Sanitation Data'!E98)))</f>
        <v/>
      </c>
      <c r="CU104" s="290" t="str">
        <f ca="true">+IF(OFFSET('Sanitation Data'!$F$28,0,10*ROW('Sanitation Data'!F98))="","",OFFSET('Sanitation Data'!$F$28,0,10*ROW('Sanitation Data'!F98)))</f>
        <v/>
      </c>
      <c r="CV104" s="290" t="str">
        <f ca="true">+IF(OFFSET('Sanitation Data'!$F$29,0,10*ROW('Sanitation Data'!F98))="","",OFFSET('Sanitation Data'!$F$29,0,10*ROW('Sanitation Data'!F98)))</f>
        <v/>
      </c>
      <c r="CW104" s="290" t="str">
        <f ca="true">+IF(OFFSET('Sanitation Data'!$F$30,0,10*ROW('Sanitation Data'!F98))="","",OFFSET('Sanitation Data'!$F$30,0,10*ROW('Sanitation Data'!F98)))</f>
        <v/>
      </c>
      <c r="CX104" s="290" t="str">
        <f ca="true">+IF(OFFSET('Sanitation Data'!$F$31,0,10*ROW('Sanitation Data'!F98))="","",OFFSET('Sanitation Data'!$F$31,0,10*ROW('Sanitation Data'!F98)))</f>
        <v/>
      </c>
      <c r="CY104" s="290" t="str">
        <f ca="true">+IF(OFFSET('Sanitation Data'!$F$32,0,10*ROW('Sanitation Data'!F98))="","",OFFSET('Sanitation Data'!$F$32,0,10*ROW('Sanitation Data'!F98)))</f>
        <v/>
      </c>
      <c r="CZ104" s="290" t="str">
        <f ca="true">+IF(OFFSET('Sanitation Data'!$G$28,0,10*ROW('Sanitation Data'!G98))="","",OFFSET('Sanitation Data'!$G$28,0,10*ROW('Sanitation Data'!G98)))</f>
        <v/>
      </c>
      <c r="DA104" s="290" t="str">
        <f ca="true">+IF(OFFSET('Sanitation Data'!$G$29,0,10*ROW('Sanitation Data'!G98))="","",OFFSET('Sanitation Data'!$G$29,0,10*ROW('Sanitation Data'!G98)))</f>
        <v/>
      </c>
      <c r="DB104" s="290" t="str">
        <f ca="true">+IF(OFFSET('Sanitation Data'!$G$30,0,10*ROW('Sanitation Data'!G98))="","",OFFSET('Sanitation Data'!$G$30,0,10*ROW('Sanitation Data'!G98)))</f>
        <v/>
      </c>
      <c r="DC104" s="290" t="str">
        <f ca="true">+IF(OFFSET('Sanitation Data'!$G$31,0,10*ROW('Sanitation Data'!G98))="","",OFFSET('Sanitation Data'!$G$31,0,10*ROW('Sanitation Data'!G98)))</f>
        <v/>
      </c>
      <c r="DD104" s="290" t="str">
        <f ca="true">+IF(OFFSET('Sanitation Data'!$G$32,0,10*ROW('Sanitation Data'!G98))="","",OFFSET('Sanitation Data'!$G$32,0,10*ROW('Sanitation Data'!G98)))</f>
        <v/>
      </c>
      <c r="DE104" s="290" t="str">
        <f ca="true">+IF(OFFSET('Sanitation Data'!$H$28,0,10*ROW('Sanitation Data'!H98))="","",OFFSET('Sanitation Data'!$H$28,0,10*ROW('Sanitation Data'!H98)))</f>
        <v/>
      </c>
      <c r="DF104" s="290" t="str">
        <f ca="true">+IF(OFFSET('Sanitation Data'!$H$29,0,10*ROW('Sanitation Data'!H98))="","",OFFSET('Sanitation Data'!$H$29,0,10*ROW('Sanitation Data'!H98)))</f>
        <v/>
      </c>
      <c r="DG104" s="290" t="str">
        <f ca="true">+IF(OFFSET('Sanitation Data'!$H$30,0,10*ROW('Sanitation Data'!H98))="","",OFFSET('Sanitation Data'!$H$30,0,10*ROW('Sanitation Data'!H98)))</f>
        <v/>
      </c>
      <c r="DH104" s="290" t="str">
        <f ca="true">+IF(OFFSET('Sanitation Data'!$H$31,0,10*ROW('Sanitation Data'!H98))="","",OFFSET('Sanitation Data'!$H$31,0,10*ROW('Sanitation Data'!H98)))</f>
        <v/>
      </c>
      <c r="DI104" s="290" t="str">
        <f ca="true">+IF(OFFSET('Sanitation Data'!$H$32,0,10*ROW('Sanitation Data'!H98))="","",OFFSET('Sanitation Data'!$H$32,0,10*ROW('Sanitation Data'!H98)))</f>
        <v/>
      </c>
      <c r="DJ104" s="290" t="str">
        <f ca="true">+IF(OFFSET('Sanitation Data'!$I$28,0,10*ROW('Sanitation Data'!I98))="","",OFFSET('Sanitation Data'!$I$28,0,10*ROW('Sanitation Data'!I98)))</f>
        <v/>
      </c>
      <c r="DK104" s="290" t="str">
        <f ca="true">+IF(OFFSET('Sanitation Data'!$I$29,0,10*ROW('Sanitation Data'!I98))="","",OFFSET('Sanitation Data'!$I$29,0,10*ROW('Sanitation Data'!I98)))</f>
        <v/>
      </c>
      <c r="DL104" s="290" t="str">
        <f ca="true">+IF(OFFSET('Sanitation Data'!$I$30,0,10*ROW('Sanitation Data'!I98))="","",OFFSET('Sanitation Data'!$I$30,0,10*ROW('Sanitation Data'!I98)))</f>
        <v/>
      </c>
      <c r="DM104" s="290" t="str">
        <f ca="true">+IF(OFFSET('Sanitation Data'!$I$31,0,10*ROW('Sanitation Data'!I98))="","",OFFSET('Sanitation Data'!$I$31,0,10*ROW('Sanitation Data'!I98)))</f>
        <v/>
      </c>
      <c r="DN104" s="290" t="str">
        <f ca="true">+IF(OFFSET('Sanitation Data'!$I$32,0,10*ROW('Sanitation Data'!I98))="","",OFFSET('Sanitation Data'!$I$32,0,10*ROW('Sanitation Data'!I98)))</f>
        <v/>
      </c>
      <c r="DO104" s="290" t="str">
        <f ca="true">+IF(OFFSET('Hygiene Data'!$D$11,0,10*ROW('Hygiene Data'!D98))="","",OFFSET('Hygiene Data'!$D$11,0,10*ROW('Hygiene Data'!D98)))</f>
        <v/>
      </c>
      <c r="DP104" s="290" t="str">
        <f ca="true">+IF(OFFSET('Hygiene Data'!$D$12,0,10*ROW('Hygiene Data'!D98))="","",OFFSET('Hygiene Data'!$D$12,0,10*ROW('Hygiene Data'!D98)))</f>
        <v/>
      </c>
      <c r="DQ104" s="290" t="str">
        <f ca="true">+IF(OFFSET('Hygiene Data'!$D$13,0,10*ROW('Hygiene Data'!D98))="","",OFFSET('Hygiene Data'!$D$13,0,10*ROW('Hygiene Data'!D98)))</f>
        <v/>
      </c>
      <c r="DR104" s="290" t="str">
        <f ca="true">+IF(OFFSET('Hygiene Data'!$E$11,0,10*ROW('Hygiene Data'!E98))="","",OFFSET('Hygiene Data'!$E$11,0,10*ROW('Hygiene Data'!E98)))</f>
        <v/>
      </c>
      <c r="DS104" s="290" t="str">
        <f ca="true">+IF(OFFSET('Hygiene Data'!$E$12,0,10*ROW('Hygiene Data'!E98))="","",OFFSET('Hygiene Data'!$E$12,0,10*ROW('Hygiene Data'!E98)))</f>
        <v/>
      </c>
      <c r="DT104" s="290" t="str">
        <f ca="true">+IF(OFFSET('Hygiene Data'!$E$13,0,10*ROW('Hygiene Data'!E98))="","",OFFSET('Hygiene Data'!$E$13,0,10*ROW('Hygiene Data'!E98)))</f>
        <v/>
      </c>
      <c r="DU104" s="290" t="str">
        <f ca="true">+IF(OFFSET('Hygiene Data'!$F$11,0,10*ROW('Hygiene Data'!F98))="","",OFFSET('Hygiene Data'!$F$11,0,10*ROW('Hygiene Data'!F98)))</f>
        <v/>
      </c>
      <c r="DV104" s="290" t="str">
        <f ca="true">+IF(OFFSET('Hygiene Data'!$F$12,0,10*ROW('Hygiene Data'!F98))="","",OFFSET('Hygiene Data'!$F$12,0,10*ROW('Hygiene Data'!F98)))</f>
        <v/>
      </c>
      <c r="DW104" s="290" t="str">
        <f ca="true">+IF(OFFSET('Hygiene Data'!$F$13,0,10*ROW('Hygiene Data'!F98))="","",OFFSET('Hygiene Data'!$F$13,0,10*ROW('Hygiene Data'!F98)))</f>
        <v/>
      </c>
      <c r="DX104" s="290" t="str">
        <f ca="true">+IF(OFFSET('Hygiene Data'!$G$11,0,10*ROW('Hygiene Data'!G98))="","",OFFSET('Hygiene Data'!$G$11,0,10*ROW('Hygiene Data'!G98)))</f>
        <v/>
      </c>
      <c r="DY104" s="290" t="str">
        <f ca="true">+IF(OFFSET('Hygiene Data'!$G$12,0,10*ROW('Hygiene Data'!G98))="","",OFFSET('Hygiene Data'!$G$12,0,10*ROW('Hygiene Data'!G98)))</f>
        <v/>
      </c>
      <c r="DZ104" s="290" t="str">
        <f ca="true">+IF(OFFSET('Hygiene Data'!$G$13,0,10*ROW('Hygiene Data'!G98))="","",OFFSET('Hygiene Data'!$G$13,0,10*ROW('Hygiene Data'!G98)))</f>
        <v/>
      </c>
      <c r="EA104" s="290" t="str">
        <f ca="true">+IF(OFFSET('Hygiene Data'!$H$11,0,10*ROW('Hygiene Data'!H98))="","",OFFSET('Hygiene Data'!$H$11,0,10*ROW('Hygiene Data'!H98)))</f>
        <v/>
      </c>
      <c r="EB104" s="290" t="str">
        <f ca="true">+IF(OFFSET('Hygiene Data'!$H$12,0,10*ROW('Hygiene Data'!H98))="","",OFFSET('Hygiene Data'!$H$12,0,10*ROW('Hygiene Data'!H98)))</f>
        <v/>
      </c>
      <c r="EC104" s="290" t="str">
        <f ca="true">+IF(OFFSET('Hygiene Data'!$H$13,0,10*ROW('Hygiene Data'!H98))="","",OFFSET('Hygiene Data'!$H$13,0,10*ROW('Hygiene Data'!H98)))</f>
        <v/>
      </c>
      <c r="ED104" s="290" t="str">
        <f ca="true">+IF(OFFSET('Hygiene Data'!$I$11,0,10*ROW('Hygiene Data'!I98))="","",OFFSET('Hygiene Data'!$I$11,0,10*ROW('Hygiene Data'!I98)))</f>
        <v/>
      </c>
      <c r="EE104" s="290" t="str">
        <f ca="true">+IF(OFFSET('Hygiene Data'!$I$12,0,10*ROW('Hygiene Data'!I98))="","",OFFSET('Hygiene Data'!$I$12,0,10*ROW('Hygiene Data'!I98)))</f>
        <v/>
      </c>
      <c r="EF104" s="290"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46"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90"/>
      <c r="BS105" s="290" t="str">
        <f ca="true">+IF(OFFSET('Water Data'!$D$27,0,10*ROW('Water Data'!D99))="","",OFFSET('Water Data'!$D$27,0,10*ROW('Water Data'!D99)))</f>
        <v/>
      </c>
      <c r="BT105" s="290" t="str">
        <f ca="true">+IF(OFFSET('Water Data'!$D$28,0,10*ROW('Water Data'!D99))="","",OFFSET('Water Data'!$D$28,0,10*ROW('Water Data'!D99)))</f>
        <v/>
      </c>
      <c r="BU105" s="290" t="str">
        <f ca="true">+IF(OFFSET('Water Data'!$D$29,0,10*ROW('Water Data'!D99))="","",OFFSET('Water Data'!$D$29,0,10*ROW('Water Data'!D99)))</f>
        <v/>
      </c>
      <c r="BV105" s="290" t="str">
        <f ca="true">+IF(OFFSET('Water Data'!$E$27,0,10*ROW('Water Data'!E99))="","",OFFSET('Water Data'!$E$27,0,10*ROW('Water Data'!E99)))</f>
        <v/>
      </c>
      <c r="BW105" s="290" t="str">
        <f ca="true">+IF(OFFSET('Water Data'!$E$28,0,10*ROW('Water Data'!E99))="","",OFFSET('Water Data'!$E$28,0,10*ROW('Water Data'!E99)))</f>
        <v/>
      </c>
      <c r="BX105" s="290" t="str">
        <f ca="true">+IF(OFFSET('Water Data'!$E$29,0,10*ROW('Water Data'!E99))="","",OFFSET('Water Data'!$E$29,0,10*ROW('Water Data'!E99)))</f>
        <v/>
      </c>
      <c r="BY105" s="290" t="str">
        <f ca="true">+IF(OFFSET('Water Data'!$F$27,0,10*ROW('Water Data'!F99))="","",OFFSET('Water Data'!$F$27,0,10*ROW('Water Data'!F99)))</f>
        <v/>
      </c>
      <c r="BZ105" s="290" t="str">
        <f ca="true">+IF(OFFSET('Water Data'!$F$28,0,10*ROW('Water Data'!F99))="","",OFFSET('Water Data'!$F$28,0,10*ROW('Water Data'!F99)))</f>
        <v/>
      </c>
      <c r="CA105" s="290" t="str">
        <f ca="true">+IF(OFFSET('Water Data'!$F$29,0,10*ROW('Water Data'!F99))="","",OFFSET('Water Data'!$F$29,0,10*ROW('Water Data'!F99)))</f>
        <v/>
      </c>
      <c r="CB105" s="290" t="str">
        <f ca="true">+IF(OFFSET('Water Data'!$G$27,0,10*ROW('Water Data'!G99))="","",OFFSET('Water Data'!$G$27,0,10*ROW('Water Data'!G99)))</f>
        <v/>
      </c>
      <c r="CC105" s="290" t="str">
        <f ca="true">+IF(OFFSET('Water Data'!$G$28,0,10*ROW('Water Data'!G99))="","",OFFSET('Water Data'!$G$28,0,10*ROW('Water Data'!G99)))</f>
        <v/>
      </c>
      <c r="CD105" s="290" t="str">
        <f ca="true">+IF(OFFSET('Water Data'!$G$29,0,10*ROW('Water Data'!G99))="","",OFFSET('Water Data'!$G$29,0,10*ROW('Water Data'!G99)))</f>
        <v/>
      </c>
      <c r="CE105" s="290" t="str">
        <f ca="true">+IF(OFFSET('Water Data'!$H$27,0,10*ROW('Water Data'!H99))="","",OFFSET('Water Data'!$H$27,0,10*ROW('Water Data'!H99)))</f>
        <v/>
      </c>
      <c r="CF105" s="290" t="str">
        <f ca="true">+IF(OFFSET('Water Data'!$H$28,0,10*ROW('Water Data'!H99))="","",OFFSET('Water Data'!$H$28,0,10*ROW('Water Data'!H99)))</f>
        <v/>
      </c>
      <c r="CG105" s="290" t="str">
        <f ca="true">+IF(OFFSET('Water Data'!$H$29,0,10*ROW('Water Data'!H99))="","",OFFSET('Water Data'!$H$29,0,10*ROW('Water Data'!H99)))</f>
        <v/>
      </c>
      <c r="CH105" s="290" t="str">
        <f ca="true">+IF(OFFSET('Water Data'!$I$27,0,10*ROW('Water Data'!I99))="","",OFFSET('Water Data'!$I$27,0,10*ROW('Water Data'!I99)))</f>
        <v/>
      </c>
      <c r="CI105" s="290" t="str">
        <f ca="true">+IF(OFFSET('Water Data'!$I$28,0,10*ROW('Water Data'!I99))="","",OFFSET('Water Data'!$I$28,0,10*ROW('Water Data'!I99)))</f>
        <v/>
      </c>
      <c r="CJ105" s="290" t="str">
        <f ca="true">+IF(OFFSET('Water Data'!$I$29,0,10*ROW('Water Data'!I99))="","",OFFSET('Water Data'!$I$29,0,10*ROW('Water Data'!I99)))</f>
        <v/>
      </c>
      <c r="CK105" s="290" t="str">
        <f ca="true">+IF(OFFSET('Sanitation Data'!$D$28,0,10*ROW('Sanitation Data'!D99))="","",OFFSET('Sanitation Data'!$D$28,0,10*ROW('Sanitation Data'!D99)))</f>
        <v/>
      </c>
      <c r="CL105" s="290" t="str">
        <f ca="true">+IF(OFFSET('Sanitation Data'!$D$29,0,10*ROW('Sanitation Data'!D99))="","",OFFSET('Sanitation Data'!$D$29,0,10*ROW('Sanitation Data'!D99)))</f>
        <v/>
      </c>
      <c r="CM105" s="290" t="str">
        <f ca="true">+IF(OFFSET('Sanitation Data'!$D$30,0,10*ROW('Sanitation Data'!D99))="","",OFFSET('Sanitation Data'!$D$30,0,10*ROW('Sanitation Data'!D99)))</f>
        <v/>
      </c>
      <c r="CN105" s="290" t="str">
        <f ca="true">+IF(OFFSET('Sanitation Data'!$D$31,0,10*ROW('Sanitation Data'!D99))="","",OFFSET('Sanitation Data'!$D$31,0,10*ROW('Sanitation Data'!D99)))</f>
        <v/>
      </c>
      <c r="CO105" s="290" t="str">
        <f ca="true">+IF(OFFSET('Sanitation Data'!$D$32,0,10*ROW('Sanitation Data'!D99))="","",OFFSET('Sanitation Data'!$D$32,0,10*ROW('Sanitation Data'!D99)))</f>
        <v/>
      </c>
      <c r="CP105" s="290" t="str">
        <f ca="true">+IF(OFFSET('Sanitation Data'!$E$28,0,10*ROW('Sanitation Data'!E99))="","",OFFSET('Sanitation Data'!$E$28,0,10*ROW('Sanitation Data'!E99)))</f>
        <v/>
      </c>
      <c r="CQ105" s="290" t="str">
        <f ca="true">+IF(OFFSET('Sanitation Data'!$E$29,0,10*ROW('Sanitation Data'!E99))="","",OFFSET('Sanitation Data'!$E$29,0,10*ROW('Sanitation Data'!E99)))</f>
        <v/>
      </c>
      <c r="CR105" s="290" t="str">
        <f ca="true">+IF(OFFSET('Sanitation Data'!$E$30,0,10*ROW('Sanitation Data'!E99))="","",OFFSET('Sanitation Data'!$E$30,0,10*ROW('Sanitation Data'!E99)))</f>
        <v/>
      </c>
      <c r="CS105" s="290" t="str">
        <f ca="true">+IF(OFFSET('Sanitation Data'!$E$31,0,10*ROW('Sanitation Data'!E99))="","",OFFSET('Sanitation Data'!$E$31,0,10*ROW('Sanitation Data'!E99)))</f>
        <v/>
      </c>
      <c r="CT105" s="290" t="str">
        <f ca="true">+IF(OFFSET('Sanitation Data'!$E$32,0,10*ROW('Sanitation Data'!E99))="","",OFFSET('Sanitation Data'!$E$32,0,10*ROW('Sanitation Data'!E99)))</f>
        <v/>
      </c>
      <c r="CU105" s="290" t="str">
        <f ca="true">+IF(OFFSET('Sanitation Data'!$F$28,0,10*ROW('Sanitation Data'!F99))="","",OFFSET('Sanitation Data'!$F$28,0,10*ROW('Sanitation Data'!F99)))</f>
        <v/>
      </c>
      <c r="CV105" s="290" t="str">
        <f ca="true">+IF(OFFSET('Sanitation Data'!$F$29,0,10*ROW('Sanitation Data'!F99))="","",OFFSET('Sanitation Data'!$F$29,0,10*ROW('Sanitation Data'!F99)))</f>
        <v/>
      </c>
      <c r="CW105" s="290" t="str">
        <f ca="true">+IF(OFFSET('Sanitation Data'!$F$30,0,10*ROW('Sanitation Data'!F99))="","",OFFSET('Sanitation Data'!$F$30,0,10*ROW('Sanitation Data'!F99)))</f>
        <v/>
      </c>
      <c r="CX105" s="290" t="str">
        <f ca="true">+IF(OFFSET('Sanitation Data'!$F$31,0,10*ROW('Sanitation Data'!F99))="","",OFFSET('Sanitation Data'!$F$31,0,10*ROW('Sanitation Data'!F99)))</f>
        <v/>
      </c>
      <c r="CY105" s="290" t="str">
        <f ca="true">+IF(OFFSET('Sanitation Data'!$F$32,0,10*ROW('Sanitation Data'!F99))="","",OFFSET('Sanitation Data'!$F$32,0,10*ROW('Sanitation Data'!F99)))</f>
        <v/>
      </c>
      <c r="CZ105" s="290" t="str">
        <f ca="true">+IF(OFFSET('Sanitation Data'!$G$28,0,10*ROW('Sanitation Data'!G99))="","",OFFSET('Sanitation Data'!$G$28,0,10*ROW('Sanitation Data'!G99)))</f>
        <v/>
      </c>
      <c r="DA105" s="290" t="str">
        <f ca="true">+IF(OFFSET('Sanitation Data'!$G$29,0,10*ROW('Sanitation Data'!G99))="","",OFFSET('Sanitation Data'!$G$29,0,10*ROW('Sanitation Data'!G99)))</f>
        <v/>
      </c>
      <c r="DB105" s="290" t="str">
        <f ca="true">+IF(OFFSET('Sanitation Data'!$G$30,0,10*ROW('Sanitation Data'!G99))="","",OFFSET('Sanitation Data'!$G$30,0,10*ROW('Sanitation Data'!G99)))</f>
        <v/>
      </c>
      <c r="DC105" s="290" t="str">
        <f ca="true">+IF(OFFSET('Sanitation Data'!$G$31,0,10*ROW('Sanitation Data'!G99))="","",OFFSET('Sanitation Data'!$G$31,0,10*ROW('Sanitation Data'!G99)))</f>
        <v/>
      </c>
      <c r="DD105" s="290" t="str">
        <f ca="true">+IF(OFFSET('Sanitation Data'!$G$32,0,10*ROW('Sanitation Data'!G99))="","",OFFSET('Sanitation Data'!$G$32,0,10*ROW('Sanitation Data'!G99)))</f>
        <v/>
      </c>
      <c r="DE105" s="290" t="str">
        <f ca="true">+IF(OFFSET('Sanitation Data'!$H$28,0,10*ROW('Sanitation Data'!H99))="","",OFFSET('Sanitation Data'!$H$28,0,10*ROW('Sanitation Data'!H99)))</f>
        <v/>
      </c>
      <c r="DF105" s="290" t="str">
        <f ca="true">+IF(OFFSET('Sanitation Data'!$H$29,0,10*ROW('Sanitation Data'!H99))="","",OFFSET('Sanitation Data'!$H$29,0,10*ROW('Sanitation Data'!H99)))</f>
        <v/>
      </c>
      <c r="DG105" s="290" t="str">
        <f ca="true">+IF(OFFSET('Sanitation Data'!$H$30,0,10*ROW('Sanitation Data'!H99))="","",OFFSET('Sanitation Data'!$H$30,0,10*ROW('Sanitation Data'!H99)))</f>
        <v/>
      </c>
      <c r="DH105" s="290" t="str">
        <f ca="true">+IF(OFFSET('Sanitation Data'!$H$31,0,10*ROW('Sanitation Data'!H99))="","",OFFSET('Sanitation Data'!$H$31,0,10*ROW('Sanitation Data'!H99)))</f>
        <v/>
      </c>
      <c r="DI105" s="290" t="str">
        <f ca="true">+IF(OFFSET('Sanitation Data'!$H$32,0,10*ROW('Sanitation Data'!H99))="","",OFFSET('Sanitation Data'!$H$32,0,10*ROW('Sanitation Data'!H99)))</f>
        <v/>
      </c>
      <c r="DJ105" s="290" t="str">
        <f ca="true">+IF(OFFSET('Sanitation Data'!$I$28,0,10*ROW('Sanitation Data'!I99))="","",OFFSET('Sanitation Data'!$I$28,0,10*ROW('Sanitation Data'!I99)))</f>
        <v/>
      </c>
      <c r="DK105" s="290" t="str">
        <f ca="true">+IF(OFFSET('Sanitation Data'!$I$29,0,10*ROW('Sanitation Data'!I99))="","",OFFSET('Sanitation Data'!$I$29,0,10*ROW('Sanitation Data'!I99)))</f>
        <v/>
      </c>
      <c r="DL105" s="290" t="str">
        <f ca="true">+IF(OFFSET('Sanitation Data'!$I$30,0,10*ROW('Sanitation Data'!I99))="","",OFFSET('Sanitation Data'!$I$30,0,10*ROW('Sanitation Data'!I99)))</f>
        <v/>
      </c>
      <c r="DM105" s="290" t="str">
        <f ca="true">+IF(OFFSET('Sanitation Data'!$I$31,0,10*ROW('Sanitation Data'!I99))="","",OFFSET('Sanitation Data'!$I$31,0,10*ROW('Sanitation Data'!I99)))</f>
        <v/>
      </c>
      <c r="DN105" s="290" t="str">
        <f ca="true">+IF(OFFSET('Sanitation Data'!$I$32,0,10*ROW('Sanitation Data'!I99))="","",OFFSET('Sanitation Data'!$I$32,0,10*ROW('Sanitation Data'!I99)))</f>
        <v/>
      </c>
      <c r="DO105" s="290" t="str">
        <f ca="true">+IF(OFFSET('Hygiene Data'!$D$11,0,10*ROW('Hygiene Data'!D99))="","",OFFSET('Hygiene Data'!$D$11,0,10*ROW('Hygiene Data'!D99)))</f>
        <v/>
      </c>
      <c r="DP105" s="290" t="str">
        <f ca="true">+IF(OFFSET('Hygiene Data'!$D$12,0,10*ROW('Hygiene Data'!D99))="","",OFFSET('Hygiene Data'!$D$12,0,10*ROW('Hygiene Data'!D99)))</f>
        <v/>
      </c>
      <c r="DQ105" s="290" t="str">
        <f ca="true">+IF(OFFSET('Hygiene Data'!$D$13,0,10*ROW('Hygiene Data'!D99))="","",OFFSET('Hygiene Data'!$D$13,0,10*ROW('Hygiene Data'!D99)))</f>
        <v/>
      </c>
      <c r="DR105" s="290" t="str">
        <f ca="true">+IF(OFFSET('Hygiene Data'!$E$11,0,10*ROW('Hygiene Data'!E99))="","",OFFSET('Hygiene Data'!$E$11,0,10*ROW('Hygiene Data'!E99)))</f>
        <v/>
      </c>
      <c r="DS105" s="290" t="str">
        <f ca="true">+IF(OFFSET('Hygiene Data'!$E$12,0,10*ROW('Hygiene Data'!E99))="","",OFFSET('Hygiene Data'!$E$12,0,10*ROW('Hygiene Data'!E99)))</f>
        <v/>
      </c>
      <c r="DT105" s="290" t="str">
        <f ca="true">+IF(OFFSET('Hygiene Data'!$E$13,0,10*ROW('Hygiene Data'!E99))="","",OFFSET('Hygiene Data'!$E$13,0,10*ROW('Hygiene Data'!E99)))</f>
        <v/>
      </c>
      <c r="DU105" s="290" t="str">
        <f ca="true">+IF(OFFSET('Hygiene Data'!$F$11,0,10*ROW('Hygiene Data'!F99))="","",OFFSET('Hygiene Data'!$F$11,0,10*ROW('Hygiene Data'!F99)))</f>
        <v/>
      </c>
      <c r="DV105" s="290" t="str">
        <f ca="true">+IF(OFFSET('Hygiene Data'!$F$12,0,10*ROW('Hygiene Data'!F99))="","",OFFSET('Hygiene Data'!$F$12,0,10*ROW('Hygiene Data'!F99)))</f>
        <v/>
      </c>
      <c r="DW105" s="290" t="str">
        <f ca="true">+IF(OFFSET('Hygiene Data'!$F$13,0,10*ROW('Hygiene Data'!F99))="","",OFFSET('Hygiene Data'!$F$13,0,10*ROW('Hygiene Data'!F99)))</f>
        <v/>
      </c>
      <c r="DX105" s="290" t="str">
        <f ca="true">+IF(OFFSET('Hygiene Data'!$G$11,0,10*ROW('Hygiene Data'!G99))="","",OFFSET('Hygiene Data'!$G$11,0,10*ROW('Hygiene Data'!G99)))</f>
        <v/>
      </c>
      <c r="DY105" s="290" t="str">
        <f ca="true">+IF(OFFSET('Hygiene Data'!$G$12,0,10*ROW('Hygiene Data'!G99))="","",OFFSET('Hygiene Data'!$G$12,0,10*ROW('Hygiene Data'!G99)))</f>
        <v/>
      </c>
      <c r="DZ105" s="290" t="str">
        <f ca="true">+IF(OFFSET('Hygiene Data'!$G$13,0,10*ROW('Hygiene Data'!G99))="","",OFFSET('Hygiene Data'!$G$13,0,10*ROW('Hygiene Data'!G99)))</f>
        <v/>
      </c>
      <c r="EA105" s="290" t="str">
        <f ca="true">+IF(OFFSET('Hygiene Data'!$H$11,0,10*ROW('Hygiene Data'!H99))="","",OFFSET('Hygiene Data'!$H$11,0,10*ROW('Hygiene Data'!H99)))</f>
        <v/>
      </c>
      <c r="EB105" s="290" t="str">
        <f ca="true">+IF(OFFSET('Hygiene Data'!$H$12,0,10*ROW('Hygiene Data'!H99))="","",OFFSET('Hygiene Data'!$H$12,0,10*ROW('Hygiene Data'!H99)))</f>
        <v/>
      </c>
      <c r="EC105" s="290" t="str">
        <f ca="true">+IF(OFFSET('Hygiene Data'!$H$13,0,10*ROW('Hygiene Data'!H99))="","",OFFSET('Hygiene Data'!$H$13,0,10*ROW('Hygiene Data'!H99)))</f>
        <v/>
      </c>
      <c r="ED105" s="290" t="str">
        <f ca="true">+IF(OFFSET('Hygiene Data'!$I$11,0,10*ROW('Hygiene Data'!I99))="","",OFFSET('Hygiene Data'!$I$11,0,10*ROW('Hygiene Data'!I99)))</f>
        <v/>
      </c>
      <c r="EE105" s="290" t="str">
        <f ca="true">+IF(OFFSET('Hygiene Data'!$I$12,0,10*ROW('Hygiene Data'!I99))="","",OFFSET('Hygiene Data'!$I$12,0,10*ROW('Hygiene Data'!I99)))</f>
        <v/>
      </c>
      <c r="EF105" s="290"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46"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90"/>
      <c r="BS106" s="290" t="str">
        <f ca="true">+IF(OFFSET('Water Data'!$D$27,0,10*ROW('Water Data'!D100))="","",OFFSET('Water Data'!$D$27,0,10*ROW('Water Data'!D100)))</f>
        <v/>
      </c>
      <c r="BT106" s="290" t="str">
        <f ca="true">+IF(OFFSET('Water Data'!$D$28,0,10*ROW('Water Data'!D100))="","",OFFSET('Water Data'!$D$28,0,10*ROW('Water Data'!D100)))</f>
        <v/>
      </c>
      <c r="BU106" s="290" t="str">
        <f ca="true">+IF(OFFSET('Water Data'!$D$29,0,10*ROW('Water Data'!D100))="","",OFFSET('Water Data'!$D$29,0,10*ROW('Water Data'!D100)))</f>
        <v/>
      </c>
      <c r="BV106" s="290" t="str">
        <f ca="true">+IF(OFFSET('Water Data'!$E$27,0,10*ROW('Water Data'!E100))="","",OFFSET('Water Data'!$E$27,0,10*ROW('Water Data'!E100)))</f>
        <v/>
      </c>
      <c r="BW106" s="290" t="str">
        <f ca="true">+IF(OFFSET('Water Data'!$E$28,0,10*ROW('Water Data'!E100))="","",OFFSET('Water Data'!$E$28,0,10*ROW('Water Data'!E100)))</f>
        <v/>
      </c>
      <c r="BX106" s="290" t="str">
        <f ca="true">+IF(OFFSET('Water Data'!$E$29,0,10*ROW('Water Data'!E100))="","",OFFSET('Water Data'!$E$29,0,10*ROW('Water Data'!E100)))</f>
        <v/>
      </c>
      <c r="BY106" s="290" t="str">
        <f ca="true">+IF(OFFSET('Water Data'!$F$27,0,10*ROW('Water Data'!F100))="","",OFFSET('Water Data'!$F$27,0,10*ROW('Water Data'!F100)))</f>
        <v/>
      </c>
      <c r="BZ106" s="290" t="str">
        <f ca="true">+IF(OFFSET('Water Data'!$F$28,0,10*ROW('Water Data'!F100))="","",OFFSET('Water Data'!$F$28,0,10*ROW('Water Data'!F100)))</f>
        <v/>
      </c>
      <c r="CA106" s="290" t="str">
        <f ca="true">+IF(OFFSET('Water Data'!$F$29,0,10*ROW('Water Data'!F100))="","",OFFSET('Water Data'!$F$29,0,10*ROW('Water Data'!F100)))</f>
        <v/>
      </c>
      <c r="CB106" s="290" t="str">
        <f ca="true">+IF(OFFSET('Water Data'!$G$27,0,10*ROW('Water Data'!G100))="","",OFFSET('Water Data'!$G$27,0,10*ROW('Water Data'!G100)))</f>
        <v/>
      </c>
      <c r="CC106" s="290" t="str">
        <f ca="true">+IF(OFFSET('Water Data'!$G$28,0,10*ROW('Water Data'!G100))="","",OFFSET('Water Data'!$G$28,0,10*ROW('Water Data'!G100)))</f>
        <v/>
      </c>
      <c r="CD106" s="290" t="str">
        <f ca="true">+IF(OFFSET('Water Data'!$G$29,0,10*ROW('Water Data'!G100))="","",OFFSET('Water Data'!$G$29,0,10*ROW('Water Data'!G100)))</f>
        <v/>
      </c>
      <c r="CE106" s="290" t="str">
        <f ca="true">+IF(OFFSET('Water Data'!$H$27,0,10*ROW('Water Data'!H100))="","",OFFSET('Water Data'!$H$27,0,10*ROW('Water Data'!H100)))</f>
        <v/>
      </c>
      <c r="CF106" s="290" t="str">
        <f ca="true">+IF(OFFSET('Water Data'!$H$28,0,10*ROW('Water Data'!H100))="","",OFFSET('Water Data'!$H$28,0,10*ROW('Water Data'!H100)))</f>
        <v/>
      </c>
      <c r="CG106" s="290" t="str">
        <f ca="true">+IF(OFFSET('Water Data'!$H$29,0,10*ROW('Water Data'!H100))="","",OFFSET('Water Data'!$H$29,0,10*ROW('Water Data'!H100)))</f>
        <v/>
      </c>
      <c r="CH106" s="290" t="str">
        <f ca="true">+IF(OFFSET('Water Data'!$I$27,0,10*ROW('Water Data'!I100))="","",OFFSET('Water Data'!$I$27,0,10*ROW('Water Data'!I100)))</f>
        <v/>
      </c>
      <c r="CI106" s="290" t="str">
        <f ca="true">+IF(OFFSET('Water Data'!$I$28,0,10*ROW('Water Data'!I100))="","",OFFSET('Water Data'!$I$28,0,10*ROW('Water Data'!I100)))</f>
        <v/>
      </c>
      <c r="CJ106" s="290" t="str">
        <f ca="true">+IF(OFFSET('Water Data'!$I$29,0,10*ROW('Water Data'!I100))="","",OFFSET('Water Data'!$I$29,0,10*ROW('Water Data'!I100)))</f>
        <v/>
      </c>
      <c r="CK106" s="290" t="str">
        <f ca="true">+IF(OFFSET('Sanitation Data'!$D$28,0,10*ROW('Sanitation Data'!D100))="","",OFFSET('Sanitation Data'!$D$28,0,10*ROW('Sanitation Data'!D100)))</f>
        <v/>
      </c>
      <c r="CL106" s="290" t="str">
        <f ca="true">+IF(OFFSET('Sanitation Data'!$D$29,0,10*ROW('Sanitation Data'!D100))="","",OFFSET('Sanitation Data'!$D$29,0,10*ROW('Sanitation Data'!D100)))</f>
        <v/>
      </c>
      <c r="CM106" s="290" t="str">
        <f ca="true">+IF(OFFSET('Sanitation Data'!$D$30,0,10*ROW('Sanitation Data'!D100))="","",OFFSET('Sanitation Data'!$D$30,0,10*ROW('Sanitation Data'!D100)))</f>
        <v/>
      </c>
      <c r="CN106" s="290" t="str">
        <f ca="true">+IF(OFFSET('Sanitation Data'!$D$31,0,10*ROW('Sanitation Data'!D100))="","",OFFSET('Sanitation Data'!$D$31,0,10*ROW('Sanitation Data'!D100)))</f>
        <v/>
      </c>
      <c r="CO106" s="290" t="str">
        <f ca="true">+IF(OFFSET('Sanitation Data'!$D$32,0,10*ROW('Sanitation Data'!D100))="","",OFFSET('Sanitation Data'!$D$32,0,10*ROW('Sanitation Data'!D100)))</f>
        <v/>
      </c>
      <c r="CP106" s="290" t="str">
        <f ca="true">+IF(OFFSET('Sanitation Data'!$E$28,0,10*ROW('Sanitation Data'!E100))="","",OFFSET('Sanitation Data'!$E$28,0,10*ROW('Sanitation Data'!E100)))</f>
        <v/>
      </c>
      <c r="CQ106" s="290" t="str">
        <f ca="true">+IF(OFFSET('Sanitation Data'!$E$29,0,10*ROW('Sanitation Data'!E100))="","",OFFSET('Sanitation Data'!$E$29,0,10*ROW('Sanitation Data'!E100)))</f>
        <v/>
      </c>
      <c r="CR106" s="290" t="str">
        <f ca="true">+IF(OFFSET('Sanitation Data'!$E$30,0,10*ROW('Sanitation Data'!E100))="","",OFFSET('Sanitation Data'!$E$30,0,10*ROW('Sanitation Data'!E100)))</f>
        <v/>
      </c>
      <c r="CS106" s="290" t="str">
        <f ca="true">+IF(OFFSET('Sanitation Data'!$E$31,0,10*ROW('Sanitation Data'!E100))="","",OFFSET('Sanitation Data'!$E$31,0,10*ROW('Sanitation Data'!E100)))</f>
        <v/>
      </c>
      <c r="CT106" s="290" t="str">
        <f ca="true">+IF(OFFSET('Sanitation Data'!$E$32,0,10*ROW('Sanitation Data'!E100))="","",OFFSET('Sanitation Data'!$E$32,0,10*ROW('Sanitation Data'!E100)))</f>
        <v/>
      </c>
      <c r="CU106" s="290" t="str">
        <f ca="true">+IF(OFFSET('Sanitation Data'!$F$28,0,10*ROW('Sanitation Data'!F100))="","",OFFSET('Sanitation Data'!$F$28,0,10*ROW('Sanitation Data'!F100)))</f>
        <v/>
      </c>
      <c r="CV106" s="290" t="str">
        <f ca="true">+IF(OFFSET('Sanitation Data'!$F$29,0,10*ROW('Sanitation Data'!F100))="","",OFFSET('Sanitation Data'!$F$29,0,10*ROW('Sanitation Data'!F100)))</f>
        <v/>
      </c>
      <c r="CW106" s="290" t="str">
        <f ca="true">+IF(OFFSET('Sanitation Data'!$F$30,0,10*ROW('Sanitation Data'!F100))="","",OFFSET('Sanitation Data'!$F$30,0,10*ROW('Sanitation Data'!F100)))</f>
        <v/>
      </c>
      <c r="CX106" s="290" t="str">
        <f ca="true">+IF(OFFSET('Sanitation Data'!$F$31,0,10*ROW('Sanitation Data'!F100))="","",OFFSET('Sanitation Data'!$F$31,0,10*ROW('Sanitation Data'!F100)))</f>
        <v/>
      </c>
      <c r="CY106" s="290" t="str">
        <f ca="true">+IF(OFFSET('Sanitation Data'!$F$32,0,10*ROW('Sanitation Data'!F100))="","",OFFSET('Sanitation Data'!$F$32,0,10*ROW('Sanitation Data'!F100)))</f>
        <v/>
      </c>
      <c r="CZ106" s="290" t="str">
        <f ca="true">+IF(OFFSET('Sanitation Data'!$G$28,0,10*ROW('Sanitation Data'!G100))="","",OFFSET('Sanitation Data'!$G$28,0,10*ROW('Sanitation Data'!G100)))</f>
        <v/>
      </c>
      <c r="DA106" s="290" t="str">
        <f ca="true">+IF(OFFSET('Sanitation Data'!$G$29,0,10*ROW('Sanitation Data'!G100))="","",OFFSET('Sanitation Data'!$G$29,0,10*ROW('Sanitation Data'!G100)))</f>
        <v/>
      </c>
      <c r="DB106" s="290" t="str">
        <f ca="true">+IF(OFFSET('Sanitation Data'!$G$30,0,10*ROW('Sanitation Data'!G100))="","",OFFSET('Sanitation Data'!$G$30,0,10*ROW('Sanitation Data'!G100)))</f>
        <v/>
      </c>
      <c r="DC106" s="290" t="str">
        <f ca="true">+IF(OFFSET('Sanitation Data'!$G$31,0,10*ROW('Sanitation Data'!G100))="","",OFFSET('Sanitation Data'!$G$31,0,10*ROW('Sanitation Data'!G100)))</f>
        <v/>
      </c>
      <c r="DD106" s="290" t="str">
        <f ca="true">+IF(OFFSET('Sanitation Data'!$G$32,0,10*ROW('Sanitation Data'!G100))="","",OFFSET('Sanitation Data'!$G$32,0,10*ROW('Sanitation Data'!G100)))</f>
        <v/>
      </c>
      <c r="DE106" s="290" t="str">
        <f ca="true">+IF(OFFSET('Sanitation Data'!$H$28,0,10*ROW('Sanitation Data'!H100))="","",OFFSET('Sanitation Data'!$H$28,0,10*ROW('Sanitation Data'!H100)))</f>
        <v/>
      </c>
      <c r="DF106" s="290" t="str">
        <f ca="true">+IF(OFFSET('Sanitation Data'!$H$29,0,10*ROW('Sanitation Data'!H100))="","",OFFSET('Sanitation Data'!$H$29,0,10*ROW('Sanitation Data'!H100)))</f>
        <v/>
      </c>
      <c r="DG106" s="290" t="str">
        <f ca="true">+IF(OFFSET('Sanitation Data'!$H$30,0,10*ROW('Sanitation Data'!H100))="","",OFFSET('Sanitation Data'!$H$30,0,10*ROW('Sanitation Data'!H100)))</f>
        <v/>
      </c>
      <c r="DH106" s="290" t="str">
        <f ca="true">+IF(OFFSET('Sanitation Data'!$H$31,0,10*ROW('Sanitation Data'!H100))="","",OFFSET('Sanitation Data'!$H$31,0,10*ROW('Sanitation Data'!H100)))</f>
        <v/>
      </c>
      <c r="DI106" s="290" t="str">
        <f ca="true">+IF(OFFSET('Sanitation Data'!$H$32,0,10*ROW('Sanitation Data'!H100))="","",OFFSET('Sanitation Data'!$H$32,0,10*ROW('Sanitation Data'!H100)))</f>
        <v/>
      </c>
      <c r="DJ106" s="290" t="str">
        <f ca="true">+IF(OFFSET('Sanitation Data'!$I$28,0,10*ROW('Sanitation Data'!I100))="","",OFFSET('Sanitation Data'!$I$28,0,10*ROW('Sanitation Data'!I100)))</f>
        <v/>
      </c>
      <c r="DK106" s="290" t="str">
        <f ca="true">+IF(OFFSET('Sanitation Data'!$I$29,0,10*ROW('Sanitation Data'!I100))="","",OFFSET('Sanitation Data'!$I$29,0,10*ROW('Sanitation Data'!I100)))</f>
        <v/>
      </c>
      <c r="DL106" s="290" t="str">
        <f ca="true">+IF(OFFSET('Sanitation Data'!$I$30,0,10*ROW('Sanitation Data'!I100))="","",OFFSET('Sanitation Data'!$I$30,0,10*ROW('Sanitation Data'!I100)))</f>
        <v/>
      </c>
      <c r="DM106" s="290" t="str">
        <f ca="true">+IF(OFFSET('Sanitation Data'!$I$31,0,10*ROW('Sanitation Data'!I100))="","",OFFSET('Sanitation Data'!$I$31,0,10*ROW('Sanitation Data'!I100)))</f>
        <v/>
      </c>
      <c r="DN106" s="290" t="str">
        <f ca="true">+IF(OFFSET('Sanitation Data'!$I$32,0,10*ROW('Sanitation Data'!I100))="","",OFFSET('Sanitation Data'!$I$32,0,10*ROW('Sanitation Data'!I100)))</f>
        <v/>
      </c>
      <c r="DO106" s="290" t="str">
        <f ca="true">+IF(OFFSET('Hygiene Data'!$D$11,0,10*ROW('Hygiene Data'!D100))="","",OFFSET('Hygiene Data'!$D$11,0,10*ROW('Hygiene Data'!D100)))</f>
        <v/>
      </c>
      <c r="DP106" s="290" t="str">
        <f ca="true">+IF(OFFSET('Hygiene Data'!$D$12,0,10*ROW('Hygiene Data'!D100))="","",OFFSET('Hygiene Data'!$D$12,0,10*ROW('Hygiene Data'!D100)))</f>
        <v/>
      </c>
      <c r="DQ106" s="290" t="str">
        <f ca="true">+IF(OFFSET('Hygiene Data'!$D$13,0,10*ROW('Hygiene Data'!D100))="","",OFFSET('Hygiene Data'!$D$13,0,10*ROW('Hygiene Data'!D100)))</f>
        <v/>
      </c>
      <c r="DR106" s="290" t="str">
        <f ca="true">+IF(OFFSET('Hygiene Data'!$E$11,0,10*ROW('Hygiene Data'!E100))="","",OFFSET('Hygiene Data'!$E$11,0,10*ROW('Hygiene Data'!E100)))</f>
        <v/>
      </c>
      <c r="DS106" s="290" t="str">
        <f ca="true">+IF(OFFSET('Hygiene Data'!$E$12,0,10*ROW('Hygiene Data'!E100))="","",OFFSET('Hygiene Data'!$E$12,0,10*ROW('Hygiene Data'!E100)))</f>
        <v/>
      </c>
      <c r="DT106" s="290" t="str">
        <f ca="true">+IF(OFFSET('Hygiene Data'!$E$13,0,10*ROW('Hygiene Data'!E100))="","",OFFSET('Hygiene Data'!$E$13,0,10*ROW('Hygiene Data'!E100)))</f>
        <v/>
      </c>
      <c r="DU106" s="290" t="str">
        <f ca="true">+IF(OFFSET('Hygiene Data'!$F$11,0,10*ROW('Hygiene Data'!F100))="","",OFFSET('Hygiene Data'!$F$11,0,10*ROW('Hygiene Data'!F100)))</f>
        <v/>
      </c>
      <c r="DV106" s="290" t="str">
        <f ca="true">+IF(OFFSET('Hygiene Data'!$F$12,0,10*ROW('Hygiene Data'!F100))="","",OFFSET('Hygiene Data'!$F$12,0,10*ROW('Hygiene Data'!F100)))</f>
        <v/>
      </c>
      <c r="DW106" s="290" t="str">
        <f ca="true">+IF(OFFSET('Hygiene Data'!$F$13,0,10*ROW('Hygiene Data'!F100))="","",OFFSET('Hygiene Data'!$F$13,0,10*ROW('Hygiene Data'!F100)))</f>
        <v/>
      </c>
      <c r="DX106" s="290" t="str">
        <f ca="true">+IF(OFFSET('Hygiene Data'!$G$11,0,10*ROW('Hygiene Data'!G100))="","",OFFSET('Hygiene Data'!$G$11,0,10*ROW('Hygiene Data'!G100)))</f>
        <v/>
      </c>
      <c r="DY106" s="290" t="str">
        <f ca="true">+IF(OFFSET('Hygiene Data'!$G$12,0,10*ROW('Hygiene Data'!G100))="","",OFFSET('Hygiene Data'!$G$12,0,10*ROW('Hygiene Data'!G100)))</f>
        <v/>
      </c>
      <c r="DZ106" s="290" t="str">
        <f ca="true">+IF(OFFSET('Hygiene Data'!$G$13,0,10*ROW('Hygiene Data'!G100))="","",OFFSET('Hygiene Data'!$G$13,0,10*ROW('Hygiene Data'!G100)))</f>
        <v/>
      </c>
      <c r="EA106" s="290" t="str">
        <f ca="true">+IF(OFFSET('Hygiene Data'!$H$11,0,10*ROW('Hygiene Data'!H100))="","",OFFSET('Hygiene Data'!$H$11,0,10*ROW('Hygiene Data'!H100)))</f>
        <v/>
      </c>
      <c r="EB106" s="290" t="str">
        <f ca="true">+IF(OFFSET('Hygiene Data'!$H$12,0,10*ROW('Hygiene Data'!H100))="","",OFFSET('Hygiene Data'!$H$12,0,10*ROW('Hygiene Data'!H100)))</f>
        <v/>
      </c>
      <c r="EC106" s="290" t="str">
        <f ca="true">+IF(OFFSET('Hygiene Data'!$H$13,0,10*ROW('Hygiene Data'!H100))="","",OFFSET('Hygiene Data'!$H$13,0,10*ROW('Hygiene Data'!H100)))</f>
        <v/>
      </c>
      <c r="ED106" s="290" t="str">
        <f ca="true">+IF(OFFSET('Hygiene Data'!$I$11,0,10*ROW('Hygiene Data'!I100))="","",OFFSET('Hygiene Data'!$I$11,0,10*ROW('Hygiene Data'!I100)))</f>
        <v/>
      </c>
      <c r="EE106" s="290" t="str">
        <f ca="true">+IF(OFFSET('Hygiene Data'!$I$12,0,10*ROW('Hygiene Data'!I100))="","",OFFSET('Hygiene Data'!$I$12,0,10*ROW('Hygiene Data'!I100)))</f>
        <v/>
      </c>
      <c r="EF106" s="290"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46"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90"/>
      <c r="BS107" s="290" t="str">
        <f ca="true">+IF(OFFSET('Water Data'!$D$27,0,10*ROW('Water Data'!D101))="","",OFFSET('Water Data'!$D$27,0,10*ROW('Water Data'!D101)))</f>
        <v/>
      </c>
      <c r="BT107" s="290" t="str">
        <f ca="true">+IF(OFFSET('Water Data'!$D$28,0,10*ROW('Water Data'!D101))="","",OFFSET('Water Data'!$D$28,0,10*ROW('Water Data'!D101)))</f>
        <v/>
      </c>
      <c r="BU107" s="290" t="str">
        <f ca="true">+IF(OFFSET('Water Data'!$D$29,0,10*ROW('Water Data'!D101))="","",OFFSET('Water Data'!$D$29,0,10*ROW('Water Data'!D101)))</f>
        <v/>
      </c>
      <c r="BV107" s="290" t="str">
        <f ca="true">+IF(OFFSET('Water Data'!$E$27,0,10*ROW('Water Data'!E101))="","",OFFSET('Water Data'!$E$27,0,10*ROW('Water Data'!E101)))</f>
        <v/>
      </c>
      <c r="BW107" s="290" t="str">
        <f ca="true">+IF(OFFSET('Water Data'!$E$28,0,10*ROW('Water Data'!E101))="","",OFFSET('Water Data'!$E$28,0,10*ROW('Water Data'!E101)))</f>
        <v/>
      </c>
      <c r="BX107" s="290" t="str">
        <f ca="true">+IF(OFFSET('Water Data'!$E$29,0,10*ROW('Water Data'!E101))="","",OFFSET('Water Data'!$E$29,0,10*ROW('Water Data'!E101)))</f>
        <v/>
      </c>
      <c r="BY107" s="290" t="str">
        <f ca="true">+IF(OFFSET('Water Data'!$F$27,0,10*ROW('Water Data'!F101))="","",OFFSET('Water Data'!$F$27,0,10*ROW('Water Data'!F101)))</f>
        <v/>
      </c>
      <c r="BZ107" s="290" t="str">
        <f ca="true">+IF(OFFSET('Water Data'!$F$28,0,10*ROW('Water Data'!F101))="","",OFFSET('Water Data'!$F$28,0,10*ROW('Water Data'!F101)))</f>
        <v/>
      </c>
      <c r="CA107" s="290" t="str">
        <f ca="true">+IF(OFFSET('Water Data'!$F$29,0,10*ROW('Water Data'!F101))="","",OFFSET('Water Data'!$F$29,0,10*ROW('Water Data'!F101)))</f>
        <v/>
      </c>
      <c r="CB107" s="290" t="str">
        <f ca="true">+IF(OFFSET('Water Data'!$G$27,0,10*ROW('Water Data'!G101))="","",OFFSET('Water Data'!$G$27,0,10*ROW('Water Data'!G101)))</f>
        <v/>
      </c>
      <c r="CC107" s="290" t="str">
        <f ca="true">+IF(OFFSET('Water Data'!$G$28,0,10*ROW('Water Data'!G101))="","",OFFSET('Water Data'!$G$28,0,10*ROW('Water Data'!G101)))</f>
        <v/>
      </c>
      <c r="CD107" s="290" t="str">
        <f ca="true">+IF(OFFSET('Water Data'!$G$29,0,10*ROW('Water Data'!G101))="","",OFFSET('Water Data'!$G$29,0,10*ROW('Water Data'!G101)))</f>
        <v/>
      </c>
      <c r="CE107" s="290" t="str">
        <f ca="true">+IF(OFFSET('Water Data'!$H$27,0,10*ROW('Water Data'!H101))="","",OFFSET('Water Data'!$H$27,0,10*ROW('Water Data'!H101)))</f>
        <v/>
      </c>
      <c r="CF107" s="290" t="str">
        <f ca="true">+IF(OFFSET('Water Data'!$H$28,0,10*ROW('Water Data'!H101))="","",OFFSET('Water Data'!$H$28,0,10*ROW('Water Data'!H101)))</f>
        <v/>
      </c>
      <c r="CG107" s="290" t="str">
        <f ca="true">+IF(OFFSET('Water Data'!$H$29,0,10*ROW('Water Data'!H101))="","",OFFSET('Water Data'!$H$29,0,10*ROW('Water Data'!H101)))</f>
        <v/>
      </c>
      <c r="CH107" s="290" t="str">
        <f ca="true">+IF(OFFSET('Water Data'!$I$27,0,10*ROW('Water Data'!I101))="","",OFFSET('Water Data'!$I$27,0,10*ROW('Water Data'!I101)))</f>
        <v/>
      </c>
      <c r="CI107" s="290" t="str">
        <f ca="true">+IF(OFFSET('Water Data'!$I$28,0,10*ROW('Water Data'!I101))="","",OFFSET('Water Data'!$I$28,0,10*ROW('Water Data'!I101)))</f>
        <v/>
      </c>
      <c r="CJ107" s="290" t="str">
        <f ca="true">+IF(OFFSET('Water Data'!$I$29,0,10*ROW('Water Data'!I101))="","",OFFSET('Water Data'!$I$29,0,10*ROW('Water Data'!I101)))</f>
        <v/>
      </c>
      <c r="CK107" s="290" t="str">
        <f ca="true">+IF(OFFSET('Sanitation Data'!$D$28,0,10*ROW('Sanitation Data'!D101))="","",OFFSET('Sanitation Data'!$D$28,0,10*ROW('Sanitation Data'!D101)))</f>
        <v/>
      </c>
      <c r="CL107" s="290" t="str">
        <f ca="true">+IF(OFFSET('Sanitation Data'!$D$29,0,10*ROW('Sanitation Data'!D101))="","",OFFSET('Sanitation Data'!$D$29,0,10*ROW('Sanitation Data'!D101)))</f>
        <v/>
      </c>
      <c r="CM107" s="290" t="str">
        <f ca="true">+IF(OFFSET('Sanitation Data'!$D$30,0,10*ROW('Sanitation Data'!D101))="","",OFFSET('Sanitation Data'!$D$30,0,10*ROW('Sanitation Data'!D101)))</f>
        <v/>
      </c>
      <c r="CN107" s="290" t="str">
        <f ca="true">+IF(OFFSET('Sanitation Data'!$D$31,0,10*ROW('Sanitation Data'!D101))="","",OFFSET('Sanitation Data'!$D$31,0,10*ROW('Sanitation Data'!D101)))</f>
        <v/>
      </c>
      <c r="CO107" s="290" t="str">
        <f ca="true">+IF(OFFSET('Sanitation Data'!$D$32,0,10*ROW('Sanitation Data'!D101))="","",OFFSET('Sanitation Data'!$D$32,0,10*ROW('Sanitation Data'!D101)))</f>
        <v/>
      </c>
      <c r="CP107" s="290" t="str">
        <f ca="true">+IF(OFFSET('Sanitation Data'!$E$28,0,10*ROW('Sanitation Data'!E101))="","",OFFSET('Sanitation Data'!$E$28,0,10*ROW('Sanitation Data'!E101)))</f>
        <v/>
      </c>
      <c r="CQ107" s="290" t="str">
        <f ca="true">+IF(OFFSET('Sanitation Data'!$E$29,0,10*ROW('Sanitation Data'!E101))="","",OFFSET('Sanitation Data'!$E$29,0,10*ROW('Sanitation Data'!E101)))</f>
        <v/>
      </c>
      <c r="CR107" s="290" t="str">
        <f ca="true">+IF(OFFSET('Sanitation Data'!$E$30,0,10*ROW('Sanitation Data'!E101))="","",OFFSET('Sanitation Data'!$E$30,0,10*ROW('Sanitation Data'!E101)))</f>
        <v/>
      </c>
      <c r="CS107" s="290" t="str">
        <f ca="true">+IF(OFFSET('Sanitation Data'!$E$31,0,10*ROW('Sanitation Data'!E101))="","",OFFSET('Sanitation Data'!$E$31,0,10*ROW('Sanitation Data'!E101)))</f>
        <v/>
      </c>
      <c r="CT107" s="290" t="str">
        <f ca="true">+IF(OFFSET('Sanitation Data'!$E$32,0,10*ROW('Sanitation Data'!E101))="","",OFFSET('Sanitation Data'!$E$32,0,10*ROW('Sanitation Data'!E101)))</f>
        <v/>
      </c>
      <c r="CU107" s="290" t="str">
        <f ca="true">+IF(OFFSET('Sanitation Data'!$F$28,0,10*ROW('Sanitation Data'!F101))="","",OFFSET('Sanitation Data'!$F$28,0,10*ROW('Sanitation Data'!F101)))</f>
        <v/>
      </c>
      <c r="CV107" s="290" t="str">
        <f ca="true">+IF(OFFSET('Sanitation Data'!$F$29,0,10*ROW('Sanitation Data'!F101))="","",OFFSET('Sanitation Data'!$F$29,0,10*ROW('Sanitation Data'!F101)))</f>
        <v/>
      </c>
      <c r="CW107" s="290" t="str">
        <f ca="true">+IF(OFFSET('Sanitation Data'!$F$30,0,10*ROW('Sanitation Data'!F101))="","",OFFSET('Sanitation Data'!$F$30,0,10*ROW('Sanitation Data'!F101)))</f>
        <v/>
      </c>
      <c r="CX107" s="290" t="str">
        <f ca="true">+IF(OFFSET('Sanitation Data'!$F$31,0,10*ROW('Sanitation Data'!F101))="","",OFFSET('Sanitation Data'!$F$31,0,10*ROW('Sanitation Data'!F101)))</f>
        <v/>
      </c>
      <c r="CY107" s="290" t="str">
        <f ca="true">+IF(OFFSET('Sanitation Data'!$F$32,0,10*ROW('Sanitation Data'!F101))="","",OFFSET('Sanitation Data'!$F$32,0,10*ROW('Sanitation Data'!F101)))</f>
        <v/>
      </c>
      <c r="CZ107" s="290" t="str">
        <f ca="true">+IF(OFFSET('Sanitation Data'!$G$28,0,10*ROW('Sanitation Data'!G101))="","",OFFSET('Sanitation Data'!$G$28,0,10*ROW('Sanitation Data'!G101)))</f>
        <v/>
      </c>
      <c r="DA107" s="290" t="str">
        <f ca="true">+IF(OFFSET('Sanitation Data'!$G$29,0,10*ROW('Sanitation Data'!G101))="","",OFFSET('Sanitation Data'!$G$29,0,10*ROW('Sanitation Data'!G101)))</f>
        <v/>
      </c>
      <c r="DB107" s="290" t="str">
        <f ca="true">+IF(OFFSET('Sanitation Data'!$G$30,0,10*ROW('Sanitation Data'!G101))="","",OFFSET('Sanitation Data'!$G$30,0,10*ROW('Sanitation Data'!G101)))</f>
        <v/>
      </c>
      <c r="DC107" s="290" t="str">
        <f ca="true">+IF(OFFSET('Sanitation Data'!$G$31,0,10*ROW('Sanitation Data'!G101))="","",OFFSET('Sanitation Data'!$G$31,0,10*ROW('Sanitation Data'!G101)))</f>
        <v/>
      </c>
      <c r="DD107" s="290" t="str">
        <f ca="true">+IF(OFFSET('Sanitation Data'!$G$32,0,10*ROW('Sanitation Data'!G101))="","",OFFSET('Sanitation Data'!$G$32,0,10*ROW('Sanitation Data'!G101)))</f>
        <v/>
      </c>
      <c r="DE107" s="290" t="str">
        <f ca="true">+IF(OFFSET('Sanitation Data'!$H$28,0,10*ROW('Sanitation Data'!H101))="","",OFFSET('Sanitation Data'!$H$28,0,10*ROW('Sanitation Data'!H101)))</f>
        <v/>
      </c>
      <c r="DF107" s="290" t="str">
        <f ca="true">+IF(OFFSET('Sanitation Data'!$H$29,0,10*ROW('Sanitation Data'!H101))="","",OFFSET('Sanitation Data'!$H$29,0,10*ROW('Sanitation Data'!H101)))</f>
        <v/>
      </c>
      <c r="DG107" s="290" t="str">
        <f ca="true">+IF(OFFSET('Sanitation Data'!$H$30,0,10*ROW('Sanitation Data'!H101))="","",OFFSET('Sanitation Data'!$H$30,0,10*ROW('Sanitation Data'!H101)))</f>
        <v/>
      </c>
      <c r="DH107" s="290" t="str">
        <f ca="true">+IF(OFFSET('Sanitation Data'!$H$31,0,10*ROW('Sanitation Data'!H101))="","",OFFSET('Sanitation Data'!$H$31,0,10*ROW('Sanitation Data'!H101)))</f>
        <v/>
      </c>
      <c r="DI107" s="290" t="str">
        <f ca="true">+IF(OFFSET('Sanitation Data'!$H$32,0,10*ROW('Sanitation Data'!H101))="","",OFFSET('Sanitation Data'!$H$32,0,10*ROW('Sanitation Data'!H101)))</f>
        <v/>
      </c>
      <c r="DJ107" s="290" t="str">
        <f ca="true">+IF(OFFSET('Sanitation Data'!$I$28,0,10*ROW('Sanitation Data'!I101))="","",OFFSET('Sanitation Data'!$I$28,0,10*ROW('Sanitation Data'!I101)))</f>
        <v/>
      </c>
      <c r="DK107" s="290" t="str">
        <f ca="true">+IF(OFFSET('Sanitation Data'!$I$29,0,10*ROW('Sanitation Data'!I101))="","",OFFSET('Sanitation Data'!$I$29,0,10*ROW('Sanitation Data'!I101)))</f>
        <v/>
      </c>
      <c r="DL107" s="290" t="str">
        <f ca="true">+IF(OFFSET('Sanitation Data'!$I$30,0,10*ROW('Sanitation Data'!I101))="","",OFFSET('Sanitation Data'!$I$30,0,10*ROW('Sanitation Data'!I101)))</f>
        <v/>
      </c>
      <c r="DM107" s="290" t="str">
        <f ca="true">+IF(OFFSET('Sanitation Data'!$I$31,0,10*ROW('Sanitation Data'!I101))="","",OFFSET('Sanitation Data'!$I$31,0,10*ROW('Sanitation Data'!I101)))</f>
        <v/>
      </c>
      <c r="DN107" s="290" t="str">
        <f ca="true">+IF(OFFSET('Sanitation Data'!$I$32,0,10*ROW('Sanitation Data'!I101))="","",OFFSET('Sanitation Data'!$I$32,0,10*ROW('Sanitation Data'!I101)))</f>
        <v/>
      </c>
      <c r="DO107" s="290" t="str">
        <f ca="true">+IF(OFFSET('Hygiene Data'!$D$11,0,10*ROW('Hygiene Data'!D101))="","",OFFSET('Hygiene Data'!$D$11,0,10*ROW('Hygiene Data'!D101)))</f>
        <v/>
      </c>
      <c r="DP107" s="290" t="str">
        <f ca="true">+IF(OFFSET('Hygiene Data'!$D$12,0,10*ROW('Hygiene Data'!D101))="","",OFFSET('Hygiene Data'!$D$12,0,10*ROW('Hygiene Data'!D101)))</f>
        <v/>
      </c>
      <c r="DQ107" s="290" t="str">
        <f ca="true">+IF(OFFSET('Hygiene Data'!$D$13,0,10*ROW('Hygiene Data'!D101))="","",OFFSET('Hygiene Data'!$D$13,0,10*ROW('Hygiene Data'!D101)))</f>
        <v/>
      </c>
      <c r="DR107" s="290" t="str">
        <f ca="true">+IF(OFFSET('Hygiene Data'!$E$11,0,10*ROW('Hygiene Data'!E101))="","",OFFSET('Hygiene Data'!$E$11,0,10*ROW('Hygiene Data'!E101)))</f>
        <v/>
      </c>
      <c r="DS107" s="290" t="str">
        <f ca="true">+IF(OFFSET('Hygiene Data'!$E$12,0,10*ROW('Hygiene Data'!E101))="","",OFFSET('Hygiene Data'!$E$12,0,10*ROW('Hygiene Data'!E101)))</f>
        <v/>
      </c>
      <c r="DT107" s="290" t="str">
        <f ca="true">+IF(OFFSET('Hygiene Data'!$E$13,0,10*ROW('Hygiene Data'!E101))="","",OFFSET('Hygiene Data'!$E$13,0,10*ROW('Hygiene Data'!E101)))</f>
        <v/>
      </c>
      <c r="DU107" s="290" t="str">
        <f ca="true">+IF(OFFSET('Hygiene Data'!$F$11,0,10*ROW('Hygiene Data'!F101))="","",OFFSET('Hygiene Data'!$F$11,0,10*ROW('Hygiene Data'!F101)))</f>
        <v/>
      </c>
      <c r="DV107" s="290" t="str">
        <f ca="true">+IF(OFFSET('Hygiene Data'!$F$12,0,10*ROW('Hygiene Data'!F101))="","",OFFSET('Hygiene Data'!$F$12,0,10*ROW('Hygiene Data'!F101)))</f>
        <v/>
      </c>
      <c r="DW107" s="290" t="str">
        <f ca="true">+IF(OFFSET('Hygiene Data'!$F$13,0,10*ROW('Hygiene Data'!F101))="","",OFFSET('Hygiene Data'!$F$13,0,10*ROW('Hygiene Data'!F101)))</f>
        <v/>
      </c>
      <c r="DX107" s="290" t="str">
        <f ca="true">+IF(OFFSET('Hygiene Data'!$G$11,0,10*ROW('Hygiene Data'!G101))="","",OFFSET('Hygiene Data'!$G$11,0,10*ROW('Hygiene Data'!G101)))</f>
        <v/>
      </c>
      <c r="DY107" s="290" t="str">
        <f ca="true">+IF(OFFSET('Hygiene Data'!$G$12,0,10*ROW('Hygiene Data'!G101))="","",OFFSET('Hygiene Data'!$G$12,0,10*ROW('Hygiene Data'!G101)))</f>
        <v/>
      </c>
      <c r="DZ107" s="290" t="str">
        <f ca="true">+IF(OFFSET('Hygiene Data'!$G$13,0,10*ROW('Hygiene Data'!G101))="","",OFFSET('Hygiene Data'!$G$13,0,10*ROW('Hygiene Data'!G101)))</f>
        <v/>
      </c>
      <c r="EA107" s="290" t="str">
        <f ca="true">+IF(OFFSET('Hygiene Data'!$H$11,0,10*ROW('Hygiene Data'!H101))="","",OFFSET('Hygiene Data'!$H$11,0,10*ROW('Hygiene Data'!H101)))</f>
        <v/>
      </c>
      <c r="EB107" s="290" t="str">
        <f ca="true">+IF(OFFSET('Hygiene Data'!$H$12,0,10*ROW('Hygiene Data'!H101))="","",OFFSET('Hygiene Data'!$H$12,0,10*ROW('Hygiene Data'!H101)))</f>
        <v/>
      </c>
      <c r="EC107" s="290" t="str">
        <f ca="true">+IF(OFFSET('Hygiene Data'!$H$13,0,10*ROW('Hygiene Data'!H101))="","",OFFSET('Hygiene Data'!$H$13,0,10*ROW('Hygiene Data'!H101)))</f>
        <v/>
      </c>
      <c r="ED107" s="290" t="str">
        <f ca="true">+IF(OFFSET('Hygiene Data'!$I$11,0,10*ROW('Hygiene Data'!I101))="","",OFFSET('Hygiene Data'!$I$11,0,10*ROW('Hygiene Data'!I101)))</f>
        <v/>
      </c>
      <c r="EE107" s="290" t="str">
        <f ca="true">+IF(OFFSET('Hygiene Data'!$I$12,0,10*ROW('Hygiene Data'!I101))="","",OFFSET('Hygiene Data'!$I$12,0,10*ROW('Hygiene Data'!I101)))</f>
        <v/>
      </c>
      <c r="EF107" s="290"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46"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90"/>
      <c r="BS108" s="290" t="str">
        <f ca="true">+IF(OFFSET('Water Data'!$D$27,0,10*ROW('Water Data'!D102))="","",OFFSET('Water Data'!$D$27,0,10*ROW('Water Data'!D102)))</f>
        <v/>
      </c>
      <c r="BT108" s="290" t="str">
        <f ca="true">+IF(OFFSET('Water Data'!$D$28,0,10*ROW('Water Data'!D102))="","",OFFSET('Water Data'!$D$28,0,10*ROW('Water Data'!D102)))</f>
        <v/>
      </c>
      <c r="BU108" s="290" t="str">
        <f ca="true">+IF(OFFSET('Water Data'!$D$29,0,10*ROW('Water Data'!D102))="","",OFFSET('Water Data'!$D$29,0,10*ROW('Water Data'!D102)))</f>
        <v/>
      </c>
      <c r="BV108" s="290" t="str">
        <f ca="true">+IF(OFFSET('Water Data'!$E$27,0,10*ROW('Water Data'!E102))="","",OFFSET('Water Data'!$E$27,0,10*ROW('Water Data'!E102)))</f>
        <v/>
      </c>
      <c r="BW108" s="290" t="str">
        <f ca="true">+IF(OFFSET('Water Data'!$E$28,0,10*ROW('Water Data'!E102))="","",OFFSET('Water Data'!$E$28,0,10*ROW('Water Data'!E102)))</f>
        <v/>
      </c>
      <c r="BX108" s="290" t="str">
        <f ca="true">+IF(OFFSET('Water Data'!$E$29,0,10*ROW('Water Data'!E102))="","",OFFSET('Water Data'!$E$29,0,10*ROW('Water Data'!E102)))</f>
        <v/>
      </c>
      <c r="BY108" s="290" t="str">
        <f ca="true">+IF(OFFSET('Water Data'!$F$27,0,10*ROW('Water Data'!F102))="","",OFFSET('Water Data'!$F$27,0,10*ROW('Water Data'!F102)))</f>
        <v/>
      </c>
      <c r="BZ108" s="290" t="str">
        <f ca="true">+IF(OFFSET('Water Data'!$F$28,0,10*ROW('Water Data'!F102))="","",OFFSET('Water Data'!$F$28,0,10*ROW('Water Data'!F102)))</f>
        <v/>
      </c>
      <c r="CA108" s="290" t="str">
        <f ca="true">+IF(OFFSET('Water Data'!$F$29,0,10*ROW('Water Data'!F102))="","",OFFSET('Water Data'!$F$29,0,10*ROW('Water Data'!F102)))</f>
        <v/>
      </c>
      <c r="CB108" s="290" t="str">
        <f ca="true">+IF(OFFSET('Water Data'!$G$27,0,10*ROW('Water Data'!G102))="","",OFFSET('Water Data'!$G$27,0,10*ROW('Water Data'!G102)))</f>
        <v/>
      </c>
      <c r="CC108" s="290" t="str">
        <f ca="true">+IF(OFFSET('Water Data'!$G$28,0,10*ROW('Water Data'!G102))="","",OFFSET('Water Data'!$G$28,0,10*ROW('Water Data'!G102)))</f>
        <v/>
      </c>
      <c r="CD108" s="290" t="str">
        <f ca="true">+IF(OFFSET('Water Data'!$G$29,0,10*ROW('Water Data'!G102))="","",OFFSET('Water Data'!$G$29,0,10*ROW('Water Data'!G102)))</f>
        <v/>
      </c>
      <c r="CE108" s="290" t="str">
        <f ca="true">+IF(OFFSET('Water Data'!$H$27,0,10*ROW('Water Data'!H102))="","",OFFSET('Water Data'!$H$27,0,10*ROW('Water Data'!H102)))</f>
        <v/>
      </c>
      <c r="CF108" s="290" t="str">
        <f ca="true">+IF(OFFSET('Water Data'!$H$28,0,10*ROW('Water Data'!H102))="","",OFFSET('Water Data'!$H$28,0,10*ROW('Water Data'!H102)))</f>
        <v/>
      </c>
      <c r="CG108" s="290" t="str">
        <f ca="true">+IF(OFFSET('Water Data'!$H$29,0,10*ROW('Water Data'!H102))="","",OFFSET('Water Data'!$H$29,0,10*ROW('Water Data'!H102)))</f>
        <v/>
      </c>
      <c r="CH108" s="290" t="str">
        <f ca="true">+IF(OFFSET('Water Data'!$I$27,0,10*ROW('Water Data'!I102))="","",OFFSET('Water Data'!$I$27,0,10*ROW('Water Data'!I102)))</f>
        <v/>
      </c>
      <c r="CI108" s="290" t="str">
        <f ca="true">+IF(OFFSET('Water Data'!$I$28,0,10*ROW('Water Data'!I102))="","",OFFSET('Water Data'!$I$28,0,10*ROW('Water Data'!I102)))</f>
        <v/>
      </c>
      <c r="CJ108" s="290" t="str">
        <f ca="true">+IF(OFFSET('Water Data'!$I$29,0,10*ROW('Water Data'!I102))="","",OFFSET('Water Data'!$I$29,0,10*ROW('Water Data'!I102)))</f>
        <v/>
      </c>
      <c r="CK108" s="290" t="str">
        <f ca="true">+IF(OFFSET('Sanitation Data'!$D$28,0,10*ROW('Sanitation Data'!D102))="","",OFFSET('Sanitation Data'!$D$28,0,10*ROW('Sanitation Data'!D102)))</f>
        <v/>
      </c>
      <c r="CL108" s="290" t="str">
        <f ca="true">+IF(OFFSET('Sanitation Data'!$D$29,0,10*ROW('Sanitation Data'!D102))="","",OFFSET('Sanitation Data'!$D$29,0,10*ROW('Sanitation Data'!D102)))</f>
        <v/>
      </c>
      <c r="CM108" s="290" t="str">
        <f ca="true">+IF(OFFSET('Sanitation Data'!$D$30,0,10*ROW('Sanitation Data'!D102))="","",OFFSET('Sanitation Data'!$D$30,0,10*ROW('Sanitation Data'!D102)))</f>
        <v/>
      </c>
      <c r="CN108" s="290" t="str">
        <f ca="true">+IF(OFFSET('Sanitation Data'!$D$31,0,10*ROW('Sanitation Data'!D102))="","",OFFSET('Sanitation Data'!$D$31,0,10*ROW('Sanitation Data'!D102)))</f>
        <v/>
      </c>
      <c r="CO108" s="290" t="str">
        <f ca="true">+IF(OFFSET('Sanitation Data'!$D$32,0,10*ROW('Sanitation Data'!D102))="","",OFFSET('Sanitation Data'!$D$32,0,10*ROW('Sanitation Data'!D102)))</f>
        <v/>
      </c>
      <c r="CP108" s="290" t="str">
        <f ca="true">+IF(OFFSET('Sanitation Data'!$E$28,0,10*ROW('Sanitation Data'!E102))="","",OFFSET('Sanitation Data'!$E$28,0,10*ROW('Sanitation Data'!E102)))</f>
        <v/>
      </c>
      <c r="CQ108" s="290" t="str">
        <f ca="true">+IF(OFFSET('Sanitation Data'!$E$29,0,10*ROW('Sanitation Data'!E102))="","",OFFSET('Sanitation Data'!$E$29,0,10*ROW('Sanitation Data'!E102)))</f>
        <v/>
      </c>
      <c r="CR108" s="290" t="str">
        <f ca="true">+IF(OFFSET('Sanitation Data'!$E$30,0,10*ROW('Sanitation Data'!E102))="","",OFFSET('Sanitation Data'!$E$30,0,10*ROW('Sanitation Data'!E102)))</f>
        <v/>
      </c>
      <c r="CS108" s="290" t="str">
        <f ca="true">+IF(OFFSET('Sanitation Data'!$E$31,0,10*ROW('Sanitation Data'!E102))="","",OFFSET('Sanitation Data'!$E$31,0,10*ROW('Sanitation Data'!E102)))</f>
        <v/>
      </c>
      <c r="CT108" s="290" t="str">
        <f ca="true">+IF(OFFSET('Sanitation Data'!$E$32,0,10*ROW('Sanitation Data'!E102))="","",OFFSET('Sanitation Data'!$E$32,0,10*ROW('Sanitation Data'!E102)))</f>
        <v/>
      </c>
      <c r="CU108" s="290" t="str">
        <f ca="true">+IF(OFFSET('Sanitation Data'!$F$28,0,10*ROW('Sanitation Data'!F102))="","",OFFSET('Sanitation Data'!$F$28,0,10*ROW('Sanitation Data'!F102)))</f>
        <v/>
      </c>
      <c r="CV108" s="290" t="str">
        <f ca="true">+IF(OFFSET('Sanitation Data'!$F$29,0,10*ROW('Sanitation Data'!F102))="","",OFFSET('Sanitation Data'!$F$29,0,10*ROW('Sanitation Data'!F102)))</f>
        <v/>
      </c>
      <c r="CW108" s="290" t="str">
        <f ca="true">+IF(OFFSET('Sanitation Data'!$F$30,0,10*ROW('Sanitation Data'!F102))="","",OFFSET('Sanitation Data'!$F$30,0,10*ROW('Sanitation Data'!F102)))</f>
        <v/>
      </c>
      <c r="CX108" s="290" t="str">
        <f ca="true">+IF(OFFSET('Sanitation Data'!$F$31,0,10*ROW('Sanitation Data'!F102))="","",OFFSET('Sanitation Data'!$F$31,0,10*ROW('Sanitation Data'!F102)))</f>
        <v/>
      </c>
      <c r="CY108" s="290" t="str">
        <f ca="true">+IF(OFFSET('Sanitation Data'!$F$32,0,10*ROW('Sanitation Data'!F102))="","",OFFSET('Sanitation Data'!$F$32,0,10*ROW('Sanitation Data'!F102)))</f>
        <v/>
      </c>
      <c r="CZ108" s="290" t="str">
        <f ca="true">+IF(OFFSET('Sanitation Data'!$G$28,0,10*ROW('Sanitation Data'!G102))="","",OFFSET('Sanitation Data'!$G$28,0,10*ROW('Sanitation Data'!G102)))</f>
        <v/>
      </c>
      <c r="DA108" s="290" t="str">
        <f ca="true">+IF(OFFSET('Sanitation Data'!$G$29,0,10*ROW('Sanitation Data'!G102))="","",OFFSET('Sanitation Data'!$G$29,0,10*ROW('Sanitation Data'!G102)))</f>
        <v/>
      </c>
      <c r="DB108" s="290" t="str">
        <f ca="true">+IF(OFFSET('Sanitation Data'!$G$30,0,10*ROW('Sanitation Data'!G102))="","",OFFSET('Sanitation Data'!$G$30,0,10*ROW('Sanitation Data'!G102)))</f>
        <v/>
      </c>
      <c r="DC108" s="290" t="str">
        <f ca="true">+IF(OFFSET('Sanitation Data'!$G$31,0,10*ROW('Sanitation Data'!G102))="","",OFFSET('Sanitation Data'!$G$31,0,10*ROW('Sanitation Data'!G102)))</f>
        <v/>
      </c>
      <c r="DD108" s="290" t="str">
        <f ca="true">+IF(OFFSET('Sanitation Data'!$G$32,0,10*ROW('Sanitation Data'!G102))="","",OFFSET('Sanitation Data'!$G$32,0,10*ROW('Sanitation Data'!G102)))</f>
        <v/>
      </c>
      <c r="DE108" s="290" t="str">
        <f ca="true">+IF(OFFSET('Sanitation Data'!$H$28,0,10*ROW('Sanitation Data'!H102))="","",OFFSET('Sanitation Data'!$H$28,0,10*ROW('Sanitation Data'!H102)))</f>
        <v/>
      </c>
      <c r="DF108" s="290" t="str">
        <f ca="true">+IF(OFFSET('Sanitation Data'!$H$29,0,10*ROW('Sanitation Data'!H102))="","",OFFSET('Sanitation Data'!$H$29,0,10*ROW('Sanitation Data'!H102)))</f>
        <v/>
      </c>
      <c r="DG108" s="290" t="str">
        <f ca="true">+IF(OFFSET('Sanitation Data'!$H$30,0,10*ROW('Sanitation Data'!H102))="","",OFFSET('Sanitation Data'!$H$30,0,10*ROW('Sanitation Data'!H102)))</f>
        <v/>
      </c>
      <c r="DH108" s="290" t="str">
        <f ca="true">+IF(OFFSET('Sanitation Data'!$H$31,0,10*ROW('Sanitation Data'!H102))="","",OFFSET('Sanitation Data'!$H$31,0,10*ROW('Sanitation Data'!H102)))</f>
        <v/>
      </c>
      <c r="DI108" s="290" t="str">
        <f ca="true">+IF(OFFSET('Sanitation Data'!$H$32,0,10*ROW('Sanitation Data'!H102))="","",OFFSET('Sanitation Data'!$H$32,0,10*ROW('Sanitation Data'!H102)))</f>
        <v/>
      </c>
      <c r="DJ108" s="290" t="str">
        <f ca="true">+IF(OFFSET('Sanitation Data'!$I$28,0,10*ROW('Sanitation Data'!I102))="","",OFFSET('Sanitation Data'!$I$28,0,10*ROW('Sanitation Data'!I102)))</f>
        <v/>
      </c>
      <c r="DK108" s="290" t="str">
        <f ca="true">+IF(OFFSET('Sanitation Data'!$I$29,0,10*ROW('Sanitation Data'!I102))="","",OFFSET('Sanitation Data'!$I$29,0,10*ROW('Sanitation Data'!I102)))</f>
        <v/>
      </c>
      <c r="DL108" s="290" t="str">
        <f ca="true">+IF(OFFSET('Sanitation Data'!$I$30,0,10*ROW('Sanitation Data'!I102))="","",OFFSET('Sanitation Data'!$I$30,0,10*ROW('Sanitation Data'!I102)))</f>
        <v/>
      </c>
      <c r="DM108" s="290" t="str">
        <f ca="true">+IF(OFFSET('Sanitation Data'!$I$31,0,10*ROW('Sanitation Data'!I102))="","",OFFSET('Sanitation Data'!$I$31,0,10*ROW('Sanitation Data'!I102)))</f>
        <v/>
      </c>
      <c r="DN108" s="290" t="str">
        <f ca="true">+IF(OFFSET('Sanitation Data'!$I$32,0,10*ROW('Sanitation Data'!I102))="","",OFFSET('Sanitation Data'!$I$32,0,10*ROW('Sanitation Data'!I102)))</f>
        <v/>
      </c>
      <c r="DO108" s="290" t="str">
        <f ca="true">+IF(OFFSET('Hygiene Data'!$D$11,0,10*ROW('Hygiene Data'!D102))="","",OFFSET('Hygiene Data'!$D$11,0,10*ROW('Hygiene Data'!D102)))</f>
        <v/>
      </c>
      <c r="DP108" s="290" t="str">
        <f ca="true">+IF(OFFSET('Hygiene Data'!$D$12,0,10*ROW('Hygiene Data'!D102))="","",OFFSET('Hygiene Data'!$D$12,0,10*ROW('Hygiene Data'!D102)))</f>
        <v/>
      </c>
      <c r="DQ108" s="290" t="str">
        <f ca="true">+IF(OFFSET('Hygiene Data'!$D$13,0,10*ROW('Hygiene Data'!D102))="","",OFFSET('Hygiene Data'!$D$13,0,10*ROW('Hygiene Data'!D102)))</f>
        <v/>
      </c>
      <c r="DR108" s="290" t="str">
        <f ca="true">+IF(OFFSET('Hygiene Data'!$E$11,0,10*ROW('Hygiene Data'!E102))="","",OFFSET('Hygiene Data'!$E$11,0,10*ROW('Hygiene Data'!E102)))</f>
        <v/>
      </c>
      <c r="DS108" s="290" t="str">
        <f ca="true">+IF(OFFSET('Hygiene Data'!$E$12,0,10*ROW('Hygiene Data'!E102))="","",OFFSET('Hygiene Data'!$E$12,0,10*ROW('Hygiene Data'!E102)))</f>
        <v/>
      </c>
      <c r="DT108" s="290" t="str">
        <f ca="true">+IF(OFFSET('Hygiene Data'!$E$13,0,10*ROW('Hygiene Data'!E102))="","",OFFSET('Hygiene Data'!$E$13,0,10*ROW('Hygiene Data'!E102)))</f>
        <v/>
      </c>
      <c r="DU108" s="290" t="str">
        <f ca="true">+IF(OFFSET('Hygiene Data'!$F$11,0,10*ROW('Hygiene Data'!F102))="","",OFFSET('Hygiene Data'!$F$11,0,10*ROW('Hygiene Data'!F102)))</f>
        <v/>
      </c>
      <c r="DV108" s="290" t="str">
        <f ca="true">+IF(OFFSET('Hygiene Data'!$F$12,0,10*ROW('Hygiene Data'!F102))="","",OFFSET('Hygiene Data'!$F$12,0,10*ROW('Hygiene Data'!F102)))</f>
        <v/>
      </c>
      <c r="DW108" s="290" t="str">
        <f ca="true">+IF(OFFSET('Hygiene Data'!$F$13,0,10*ROW('Hygiene Data'!F102))="","",OFFSET('Hygiene Data'!$F$13,0,10*ROW('Hygiene Data'!F102)))</f>
        <v/>
      </c>
      <c r="DX108" s="290" t="str">
        <f ca="true">+IF(OFFSET('Hygiene Data'!$G$11,0,10*ROW('Hygiene Data'!G102))="","",OFFSET('Hygiene Data'!$G$11,0,10*ROW('Hygiene Data'!G102)))</f>
        <v/>
      </c>
      <c r="DY108" s="290" t="str">
        <f ca="true">+IF(OFFSET('Hygiene Data'!$G$12,0,10*ROW('Hygiene Data'!G102))="","",OFFSET('Hygiene Data'!$G$12,0,10*ROW('Hygiene Data'!G102)))</f>
        <v/>
      </c>
      <c r="DZ108" s="290" t="str">
        <f ca="true">+IF(OFFSET('Hygiene Data'!$G$13,0,10*ROW('Hygiene Data'!G102))="","",OFFSET('Hygiene Data'!$G$13,0,10*ROW('Hygiene Data'!G102)))</f>
        <v/>
      </c>
      <c r="EA108" s="290" t="str">
        <f ca="true">+IF(OFFSET('Hygiene Data'!$H$11,0,10*ROW('Hygiene Data'!H102))="","",OFFSET('Hygiene Data'!$H$11,0,10*ROW('Hygiene Data'!H102)))</f>
        <v/>
      </c>
      <c r="EB108" s="290" t="str">
        <f ca="true">+IF(OFFSET('Hygiene Data'!$H$12,0,10*ROW('Hygiene Data'!H102))="","",OFFSET('Hygiene Data'!$H$12,0,10*ROW('Hygiene Data'!H102)))</f>
        <v/>
      </c>
      <c r="EC108" s="290" t="str">
        <f ca="true">+IF(OFFSET('Hygiene Data'!$H$13,0,10*ROW('Hygiene Data'!H102))="","",OFFSET('Hygiene Data'!$H$13,0,10*ROW('Hygiene Data'!H102)))</f>
        <v/>
      </c>
      <c r="ED108" s="290" t="str">
        <f ca="true">+IF(OFFSET('Hygiene Data'!$I$11,0,10*ROW('Hygiene Data'!I102))="","",OFFSET('Hygiene Data'!$I$11,0,10*ROW('Hygiene Data'!I102)))</f>
        <v/>
      </c>
      <c r="EE108" s="290" t="str">
        <f ca="true">+IF(OFFSET('Hygiene Data'!$I$12,0,10*ROW('Hygiene Data'!I102))="","",OFFSET('Hygiene Data'!$I$12,0,10*ROW('Hygiene Data'!I102)))</f>
        <v/>
      </c>
      <c r="EF108" s="290"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46"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90"/>
      <c r="BS109" s="290" t="str">
        <f ca="true">+IF(OFFSET('Water Data'!$D$27,0,10*ROW('Water Data'!D103))="","",OFFSET('Water Data'!$D$27,0,10*ROW('Water Data'!D103)))</f>
        <v/>
      </c>
      <c r="BT109" s="290" t="str">
        <f ca="true">+IF(OFFSET('Water Data'!$D$28,0,10*ROW('Water Data'!D103))="","",OFFSET('Water Data'!$D$28,0,10*ROW('Water Data'!D103)))</f>
        <v/>
      </c>
      <c r="BU109" s="290" t="str">
        <f ca="true">+IF(OFFSET('Water Data'!$D$29,0,10*ROW('Water Data'!D103))="","",OFFSET('Water Data'!$D$29,0,10*ROW('Water Data'!D103)))</f>
        <v/>
      </c>
      <c r="BV109" s="290" t="str">
        <f ca="true">+IF(OFFSET('Water Data'!$E$27,0,10*ROW('Water Data'!E103))="","",OFFSET('Water Data'!$E$27,0,10*ROW('Water Data'!E103)))</f>
        <v/>
      </c>
      <c r="BW109" s="290" t="str">
        <f ca="true">+IF(OFFSET('Water Data'!$E$28,0,10*ROW('Water Data'!E103))="","",OFFSET('Water Data'!$E$28,0,10*ROW('Water Data'!E103)))</f>
        <v/>
      </c>
      <c r="BX109" s="290" t="str">
        <f ca="true">+IF(OFFSET('Water Data'!$E$29,0,10*ROW('Water Data'!E103))="","",OFFSET('Water Data'!$E$29,0,10*ROW('Water Data'!E103)))</f>
        <v/>
      </c>
      <c r="BY109" s="290" t="str">
        <f ca="true">+IF(OFFSET('Water Data'!$F$27,0,10*ROW('Water Data'!F103))="","",OFFSET('Water Data'!$F$27,0,10*ROW('Water Data'!F103)))</f>
        <v/>
      </c>
      <c r="BZ109" s="290" t="str">
        <f ca="true">+IF(OFFSET('Water Data'!$F$28,0,10*ROW('Water Data'!F103))="","",OFFSET('Water Data'!$F$28,0,10*ROW('Water Data'!F103)))</f>
        <v/>
      </c>
      <c r="CA109" s="290" t="str">
        <f ca="true">+IF(OFFSET('Water Data'!$F$29,0,10*ROW('Water Data'!F103))="","",OFFSET('Water Data'!$F$29,0,10*ROW('Water Data'!F103)))</f>
        <v/>
      </c>
      <c r="CB109" s="290" t="str">
        <f ca="true">+IF(OFFSET('Water Data'!$G$27,0,10*ROW('Water Data'!G103))="","",OFFSET('Water Data'!$G$27,0,10*ROW('Water Data'!G103)))</f>
        <v/>
      </c>
      <c r="CC109" s="290" t="str">
        <f ca="true">+IF(OFFSET('Water Data'!$G$28,0,10*ROW('Water Data'!G103))="","",OFFSET('Water Data'!$G$28,0,10*ROW('Water Data'!G103)))</f>
        <v/>
      </c>
      <c r="CD109" s="290" t="str">
        <f ca="true">+IF(OFFSET('Water Data'!$G$29,0,10*ROW('Water Data'!G103))="","",OFFSET('Water Data'!$G$29,0,10*ROW('Water Data'!G103)))</f>
        <v/>
      </c>
      <c r="CE109" s="290" t="str">
        <f ca="true">+IF(OFFSET('Water Data'!$H$27,0,10*ROW('Water Data'!H103))="","",OFFSET('Water Data'!$H$27,0,10*ROW('Water Data'!H103)))</f>
        <v/>
      </c>
      <c r="CF109" s="290" t="str">
        <f ca="true">+IF(OFFSET('Water Data'!$H$28,0,10*ROW('Water Data'!H103))="","",OFFSET('Water Data'!$H$28,0,10*ROW('Water Data'!H103)))</f>
        <v/>
      </c>
      <c r="CG109" s="290" t="str">
        <f ca="true">+IF(OFFSET('Water Data'!$H$29,0,10*ROW('Water Data'!H103))="","",OFFSET('Water Data'!$H$29,0,10*ROW('Water Data'!H103)))</f>
        <v/>
      </c>
      <c r="CH109" s="290" t="str">
        <f ca="true">+IF(OFFSET('Water Data'!$I$27,0,10*ROW('Water Data'!I103))="","",OFFSET('Water Data'!$I$27,0,10*ROW('Water Data'!I103)))</f>
        <v/>
      </c>
      <c r="CI109" s="290" t="str">
        <f ca="true">+IF(OFFSET('Water Data'!$I$28,0,10*ROW('Water Data'!I103))="","",OFFSET('Water Data'!$I$28,0,10*ROW('Water Data'!I103)))</f>
        <v/>
      </c>
      <c r="CJ109" s="290" t="str">
        <f ca="true">+IF(OFFSET('Water Data'!$I$29,0,10*ROW('Water Data'!I103))="","",OFFSET('Water Data'!$I$29,0,10*ROW('Water Data'!I103)))</f>
        <v/>
      </c>
      <c r="CK109" s="290" t="str">
        <f ca="true">+IF(OFFSET('Sanitation Data'!$D$28,0,10*ROW('Sanitation Data'!D103))="","",OFFSET('Sanitation Data'!$D$28,0,10*ROW('Sanitation Data'!D103)))</f>
        <v/>
      </c>
      <c r="CL109" s="290" t="str">
        <f ca="true">+IF(OFFSET('Sanitation Data'!$D$29,0,10*ROW('Sanitation Data'!D103))="","",OFFSET('Sanitation Data'!$D$29,0,10*ROW('Sanitation Data'!D103)))</f>
        <v/>
      </c>
      <c r="CM109" s="290" t="str">
        <f ca="true">+IF(OFFSET('Sanitation Data'!$D$30,0,10*ROW('Sanitation Data'!D103))="","",OFFSET('Sanitation Data'!$D$30,0,10*ROW('Sanitation Data'!D103)))</f>
        <v/>
      </c>
      <c r="CN109" s="290" t="str">
        <f ca="true">+IF(OFFSET('Sanitation Data'!$D$31,0,10*ROW('Sanitation Data'!D103))="","",OFFSET('Sanitation Data'!$D$31,0,10*ROW('Sanitation Data'!D103)))</f>
        <v/>
      </c>
      <c r="CO109" s="290" t="str">
        <f ca="true">+IF(OFFSET('Sanitation Data'!$D$32,0,10*ROW('Sanitation Data'!D103))="","",OFFSET('Sanitation Data'!$D$32,0,10*ROW('Sanitation Data'!D103)))</f>
        <v/>
      </c>
      <c r="CP109" s="290" t="str">
        <f ca="true">+IF(OFFSET('Sanitation Data'!$E$28,0,10*ROW('Sanitation Data'!E103))="","",OFFSET('Sanitation Data'!$E$28,0,10*ROW('Sanitation Data'!E103)))</f>
        <v/>
      </c>
      <c r="CQ109" s="290" t="str">
        <f ca="true">+IF(OFFSET('Sanitation Data'!$E$29,0,10*ROW('Sanitation Data'!E103))="","",OFFSET('Sanitation Data'!$E$29,0,10*ROW('Sanitation Data'!E103)))</f>
        <v/>
      </c>
      <c r="CR109" s="290" t="str">
        <f ca="true">+IF(OFFSET('Sanitation Data'!$E$30,0,10*ROW('Sanitation Data'!E103))="","",OFFSET('Sanitation Data'!$E$30,0,10*ROW('Sanitation Data'!E103)))</f>
        <v/>
      </c>
      <c r="CS109" s="290" t="str">
        <f ca="true">+IF(OFFSET('Sanitation Data'!$E$31,0,10*ROW('Sanitation Data'!E103))="","",OFFSET('Sanitation Data'!$E$31,0,10*ROW('Sanitation Data'!E103)))</f>
        <v/>
      </c>
      <c r="CT109" s="290" t="str">
        <f ca="true">+IF(OFFSET('Sanitation Data'!$E$32,0,10*ROW('Sanitation Data'!E103))="","",OFFSET('Sanitation Data'!$E$32,0,10*ROW('Sanitation Data'!E103)))</f>
        <v/>
      </c>
      <c r="CU109" s="290" t="str">
        <f ca="true">+IF(OFFSET('Sanitation Data'!$F$28,0,10*ROW('Sanitation Data'!F103))="","",OFFSET('Sanitation Data'!$F$28,0,10*ROW('Sanitation Data'!F103)))</f>
        <v/>
      </c>
      <c r="CV109" s="290" t="str">
        <f ca="true">+IF(OFFSET('Sanitation Data'!$F$29,0,10*ROW('Sanitation Data'!F103))="","",OFFSET('Sanitation Data'!$F$29,0,10*ROW('Sanitation Data'!F103)))</f>
        <v/>
      </c>
      <c r="CW109" s="290" t="str">
        <f ca="true">+IF(OFFSET('Sanitation Data'!$F$30,0,10*ROW('Sanitation Data'!F103))="","",OFFSET('Sanitation Data'!$F$30,0,10*ROW('Sanitation Data'!F103)))</f>
        <v/>
      </c>
      <c r="CX109" s="290" t="str">
        <f ca="true">+IF(OFFSET('Sanitation Data'!$F$31,0,10*ROW('Sanitation Data'!F103))="","",OFFSET('Sanitation Data'!$F$31,0,10*ROW('Sanitation Data'!F103)))</f>
        <v/>
      </c>
      <c r="CY109" s="290" t="str">
        <f ca="true">+IF(OFFSET('Sanitation Data'!$F$32,0,10*ROW('Sanitation Data'!F103))="","",OFFSET('Sanitation Data'!$F$32,0,10*ROW('Sanitation Data'!F103)))</f>
        <v/>
      </c>
      <c r="CZ109" s="290" t="str">
        <f ca="true">+IF(OFFSET('Sanitation Data'!$G$28,0,10*ROW('Sanitation Data'!G103))="","",OFFSET('Sanitation Data'!$G$28,0,10*ROW('Sanitation Data'!G103)))</f>
        <v/>
      </c>
      <c r="DA109" s="290" t="str">
        <f ca="true">+IF(OFFSET('Sanitation Data'!$G$29,0,10*ROW('Sanitation Data'!G103))="","",OFFSET('Sanitation Data'!$G$29,0,10*ROW('Sanitation Data'!G103)))</f>
        <v/>
      </c>
      <c r="DB109" s="290" t="str">
        <f ca="true">+IF(OFFSET('Sanitation Data'!$G$30,0,10*ROW('Sanitation Data'!G103))="","",OFFSET('Sanitation Data'!$G$30,0,10*ROW('Sanitation Data'!G103)))</f>
        <v/>
      </c>
      <c r="DC109" s="290" t="str">
        <f ca="true">+IF(OFFSET('Sanitation Data'!$G$31,0,10*ROW('Sanitation Data'!G103))="","",OFFSET('Sanitation Data'!$G$31,0,10*ROW('Sanitation Data'!G103)))</f>
        <v/>
      </c>
      <c r="DD109" s="290" t="str">
        <f ca="true">+IF(OFFSET('Sanitation Data'!$G$32,0,10*ROW('Sanitation Data'!G103))="","",OFFSET('Sanitation Data'!$G$32,0,10*ROW('Sanitation Data'!G103)))</f>
        <v/>
      </c>
      <c r="DE109" s="290" t="str">
        <f ca="true">+IF(OFFSET('Sanitation Data'!$H$28,0,10*ROW('Sanitation Data'!H103))="","",OFFSET('Sanitation Data'!$H$28,0,10*ROW('Sanitation Data'!H103)))</f>
        <v/>
      </c>
      <c r="DF109" s="290" t="str">
        <f ca="true">+IF(OFFSET('Sanitation Data'!$H$29,0,10*ROW('Sanitation Data'!H103))="","",OFFSET('Sanitation Data'!$H$29,0,10*ROW('Sanitation Data'!H103)))</f>
        <v/>
      </c>
      <c r="DG109" s="290" t="str">
        <f ca="true">+IF(OFFSET('Sanitation Data'!$H$30,0,10*ROW('Sanitation Data'!H103))="","",OFFSET('Sanitation Data'!$H$30,0,10*ROW('Sanitation Data'!H103)))</f>
        <v/>
      </c>
      <c r="DH109" s="290" t="str">
        <f ca="true">+IF(OFFSET('Sanitation Data'!$H$31,0,10*ROW('Sanitation Data'!H103))="","",OFFSET('Sanitation Data'!$H$31,0,10*ROW('Sanitation Data'!H103)))</f>
        <v/>
      </c>
      <c r="DI109" s="290" t="str">
        <f ca="true">+IF(OFFSET('Sanitation Data'!$H$32,0,10*ROW('Sanitation Data'!H103))="","",OFFSET('Sanitation Data'!$H$32,0,10*ROW('Sanitation Data'!H103)))</f>
        <v/>
      </c>
      <c r="DJ109" s="290" t="str">
        <f ca="true">+IF(OFFSET('Sanitation Data'!$I$28,0,10*ROW('Sanitation Data'!I103))="","",OFFSET('Sanitation Data'!$I$28,0,10*ROW('Sanitation Data'!I103)))</f>
        <v/>
      </c>
      <c r="DK109" s="290" t="str">
        <f ca="true">+IF(OFFSET('Sanitation Data'!$I$29,0,10*ROW('Sanitation Data'!I103))="","",OFFSET('Sanitation Data'!$I$29,0,10*ROW('Sanitation Data'!I103)))</f>
        <v/>
      </c>
      <c r="DL109" s="290" t="str">
        <f ca="true">+IF(OFFSET('Sanitation Data'!$I$30,0,10*ROW('Sanitation Data'!I103))="","",OFFSET('Sanitation Data'!$I$30,0,10*ROW('Sanitation Data'!I103)))</f>
        <v/>
      </c>
      <c r="DM109" s="290" t="str">
        <f ca="true">+IF(OFFSET('Sanitation Data'!$I$31,0,10*ROW('Sanitation Data'!I103))="","",OFFSET('Sanitation Data'!$I$31,0,10*ROW('Sanitation Data'!I103)))</f>
        <v/>
      </c>
      <c r="DN109" s="290" t="str">
        <f ca="true">+IF(OFFSET('Sanitation Data'!$I$32,0,10*ROW('Sanitation Data'!I103))="","",OFFSET('Sanitation Data'!$I$32,0,10*ROW('Sanitation Data'!I103)))</f>
        <v/>
      </c>
      <c r="DO109" s="290" t="str">
        <f ca="true">+IF(OFFSET('Hygiene Data'!$D$11,0,10*ROW('Hygiene Data'!D103))="","",OFFSET('Hygiene Data'!$D$11,0,10*ROW('Hygiene Data'!D103)))</f>
        <v/>
      </c>
      <c r="DP109" s="290" t="str">
        <f ca="true">+IF(OFFSET('Hygiene Data'!$D$12,0,10*ROW('Hygiene Data'!D103))="","",OFFSET('Hygiene Data'!$D$12,0,10*ROW('Hygiene Data'!D103)))</f>
        <v/>
      </c>
      <c r="DQ109" s="290" t="str">
        <f ca="true">+IF(OFFSET('Hygiene Data'!$D$13,0,10*ROW('Hygiene Data'!D103))="","",OFFSET('Hygiene Data'!$D$13,0,10*ROW('Hygiene Data'!D103)))</f>
        <v/>
      </c>
      <c r="DR109" s="290" t="str">
        <f ca="true">+IF(OFFSET('Hygiene Data'!$E$11,0,10*ROW('Hygiene Data'!E103))="","",OFFSET('Hygiene Data'!$E$11,0,10*ROW('Hygiene Data'!E103)))</f>
        <v/>
      </c>
      <c r="DS109" s="290" t="str">
        <f ca="true">+IF(OFFSET('Hygiene Data'!$E$12,0,10*ROW('Hygiene Data'!E103))="","",OFFSET('Hygiene Data'!$E$12,0,10*ROW('Hygiene Data'!E103)))</f>
        <v/>
      </c>
      <c r="DT109" s="290" t="str">
        <f ca="true">+IF(OFFSET('Hygiene Data'!$E$13,0,10*ROW('Hygiene Data'!E103))="","",OFFSET('Hygiene Data'!$E$13,0,10*ROW('Hygiene Data'!E103)))</f>
        <v/>
      </c>
      <c r="DU109" s="290" t="str">
        <f ca="true">+IF(OFFSET('Hygiene Data'!$F$11,0,10*ROW('Hygiene Data'!F103))="","",OFFSET('Hygiene Data'!$F$11,0,10*ROW('Hygiene Data'!F103)))</f>
        <v/>
      </c>
      <c r="DV109" s="290" t="str">
        <f ca="true">+IF(OFFSET('Hygiene Data'!$F$12,0,10*ROW('Hygiene Data'!F103))="","",OFFSET('Hygiene Data'!$F$12,0,10*ROW('Hygiene Data'!F103)))</f>
        <v/>
      </c>
      <c r="DW109" s="290" t="str">
        <f ca="true">+IF(OFFSET('Hygiene Data'!$F$13,0,10*ROW('Hygiene Data'!F103))="","",OFFSET('Hygiene Data'!$F$13,0,10*ROW('Hygiene Data'!F103)))</f>
        <v/>
      </c>
      <c r="DX109" s="290" t="str">
        <f ca="true">+IF(OFFSET('Hygiene Data'!$G$11,0,10*ROW('Hygiene Data'!G103))="","",OFFSET('Hygiene Data'!$G$11,0,10*ROW('Hygiene Data'!G103)))</f>
        <v/>
      </c>
      <c r="DY109" s="290" t="str">
        <f ca="true">+IF(OFFSET('Hygiene Data'!$G$12,0,10*ROW('Hygiene Data'!G103))="","",OFFSET('Hygiene Data'!$G$12,0,10*ROW('Hygiene Data'!G103)))</f>
        <v/>
      </c>
      <c r="DZ109" s="290" t="str">
        <f ca="true">+IF(OFFSET('Hygiene Data'!$G$13,0,10*ROW('Hygiene Data'!G103))="","",OFFSET('Hygiene Data'!$G$13,0,10*ROW('Hygiene Data'!G103)))</f>
        <v/>
      </c>
      <c r="EA109" s="290" t="str">
        <f ca="true">+IF(OFFSET('Hygiene Data'!$H$11,0,10*ROW('Hygiene Data'!H103))="","",OFFSET('Hygiene Data'!$H$11,0,10*ROW('Hygiene Data'!H103)))</f>
        <v/>
      </c>
      <c r="EB109" s="290" t="str">
        <f ca="true">+IF(OFFSET('Hygiene Data'!$H$12,0,10*ROW('Hygiene Data'!H103))="","",OFFSET('Hygiene Data'!$H$12,0,10*ROW('Hygiene Data'!H103)))</f>
        <v/>
      </c>
      <c r="EC109" s="290" t="str">
        <f ca="true">+IF(OFFSET('Hygiene Data'!$H$13,0,10*ROW('Hygiene Data'!H103))="","",OFFSET('Hygiene Data'!$H$13,0,10*ROW('Hygiene Data'!H103)))</f>
        <v/>
      </c>
      <c r="ED109" s="290" t="str">
        <f ca="true">+IF(OFFSET('Hygiene Data'!$I$11,0,10*ROW('Hygiene Data'!I103))="","",OFFSET('Hygiene Data'!$I$11,0,10*ROW('Hygiene Data'!I103)))</f>
        <v/>
      </c>
      <c r="EE109" s="290" t="str">
        <f ca="true">+IF(OFFSET('Hygiene Data'!$I$12,0,10*ROW('Hygiene Data'!I103))="","",OFFSET('Hygiene Data'!$I$12,0,10*ROW('Hygiene Data'!I103)))</f>
        <v/>
      </c>
      <c r="EF109" s="290"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46"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90"/>
      <c r="BS110" s="290" t="str">
        <f ca="true">+IF(OFFSET('Water Data'!$D$27,0,10*ROW('Water Data'!D104))="","",OFFSET('Water Data'!$D$27,0,10*ROW('Water Data'!D104)))</f>
        <v/>
      </c>
      <c r="BT110" s="290" t="str">
        <f ca="true">+IF(OFFSET('Water Data'!$D$28,0,10*ROW('Water Data'!D104))="","",OFFSET('Water Data'!$D$28,0,10*ROW('Water Data'!D104)))</f>
        <v/>
      </c>
      <c r="BU110" s="290" t="str">
        <f ca="true">+IF(OFFSET('Water Data'!$D$29,0,10*ROW('Water Data'!D104))="","",OFFSET('Water Data'!$D$29,0,10*ROW('Water Data'!D104)))</f>
        <v/>
      </c>
      <c r="BV110" s="290" t="str">
        <f ca="true">+IF(OFFSET('Water Data'!$E$27,0,10*ROW('Water Data'!E104))="","",OFFSET('Water Data'!$E$27,0,10*ROW('Water Data'!E104)))</f>
        <v/>
      </c>
      <c r="BW110" s="290" t="str">
        <f ca="true">+IF(OFFSET('Water Data'!$E$28,0,10*ROW('Water Data'!E104))="","",OFFSET('Water Data'!$E$28,0,10*ROW('Water Data'!E104)))</f>
        <v/>
      </c>
      <c r="BX110" s="290" t="str">
        <f ca="true">+IF(OFFSET('Water Data'!$E$29,0,10*ROW('Water Data'!E104))="","",OFFSET('Water Data'!$E$29,0,10*ROW('Water Data'!E104)))</f>
        <v/>
      </c>
      <c r="BY110" s="290" t="str">
        <f ca="true">+IF(OFFSET('Water Data'!$F$27,0,10*ROW('Water Data'!F104))="","",OFFSET('Water Data'!$F$27,0,10*ROW('Water Data'!F104)))</f>
        <v/>
      </c>
      <c r="BZ110" s="290" t="str">
        <f ca="true">+IF(OFFSET('Water Data'!$F$28,0,10*ROW('Water Data'!F104))="","",OFFSET('Water Data'!$F$28,0,10*ROW('Water Data'!F104)))</f>
        <v/>
      </c>
      <c r="CA110" s="290" t="str">
        <f ca="true">+IF(OFFSET('Water Data'!$F$29,0,10*ROW('Water Data'!F104))="","",OFFSET('Water Data'!$F$29,0,10*ROW('Water Data'!F104)))</f>
        <v/>
      </c>
      <c r="CB110" s="290" t="str">
        <f ca="true">+IF(OFFSET('Water Data'!$G$27,0,10*ROW('Water Data'!G104))="","",OFFSET('Water Data'!$G$27,0,10*ROW('Water Data'!G104)))</f>
        <v/>
      </c>
      <c r="CC110" s="290" t="str">
        <f ca="true">+IF(OFFSET('Water Data'!$G$28,0,10*ROW('Water Data'!G104))="","",OFFSET('Water Data'!$G$28,0,10*ROW('Water Data'!G104)))</f>
        <v/>
      </c>
      <c r="CD110" s="290" t="str">
        <f ca="true">+IF(OFFSET('Water Data'!$G$29,0,10*ROW('Water Data'!G104))="","",OFFSET('Water Data'!$G$29,0,10*ROW('Water Data'!G104)))</f>
        <v/>
      </c>
      <c r="CE110" s="290" t="str">
        <f ca="true">+IF(OFFSET('Water Data'!$H$27,0,10*ROW('Water Data'!H104))="","",OFFSET('Water Data'!$H$27,0,10*ROW('Water Data'!H104)))</f>
        <v/>
      </c>
      <c r="CF110" s="290" t="str">
        <f ca="true">+IF(OFFSET('Water Data'!$H$28,0,10*ROW('Water Data'!H104))="","",OFFSET('Water Data'!$H$28,0,10*ROW('Water Data'!H104)))</f>
        <v/>
      </c>
      <c r="CG110" s="290" t="str">
        <f ca="true">+IF(OFFSET('Water Data'!$H$29,0,10*ROW('Water Data'!H104))="","",OFFSET('Water Data'!$H$29,0,10*ROW('Water Data'!H104)))</f>
        <v/>
      </c>
      <c r="CH110" s="290" t="str">
        <f ca="true">+IF(OFFSET('Water Data'!$I$27,0,10*ROW('Water Data'!I104))="","",OFFSET('Water Data'!$I$27,0,10*ROW('Water Data'!I104)))</f>
        <v/>
      </c>
      <c r="CI110" s="290" t="str">
        <f ca="true">+IF(OFFSET('Water Data'!$I$28,0,10*ROW('Water Data'!I104))="","",OFFSET('Water Data'!$I$28,0,10*ROW('Water Data'!I104)))</f>
        <v/>
      </c>
      <c r="CJ110" s="290" t="str">
        <f ca="true">+IF(OFFSET('Water Data'!$I$29,0,10*ROW('Water Data'!I104))="","",OFFSET('Water Data'!$I$29,0,10*ROW('Water Data'!I104)))</f>
        <v/>
      </c>
      <c r="CK110" s="290" t="str">
        <f ca="true">+IF(OFFSET('Sanitation Data'!$D$28,0,10*ROW('Sanitation Data'!D104))="","",OFFSET('Sanitation Data'!$D$28,0,10*ROW('Sanitation Data'!D104)))</f>
        <v/>
      </c>
      <c r="CL110" s="290" t="str">
        <f ca="true">+IF(OFFSET('Sanitation Data'!$D$29,0,10*ROW('Sanitation Data'!D104))="","",OFFSET('Sanitation Data'!$D$29,0,10*ROW('Sanitation Data'!D104)))</f>
        <v/>
      </c>
      <c r="CM110" s="290" t="str">
        <f ca="true">+IF(OFFSET('Sanitation Data'!$D$30,0,10*ROW('Sanitation Data'!D104))="","",OFFSET('Sanitation Data'!$D$30,0,10*ROW('Sanitation Data'!D104)))</f>
        <v/>
      </c>
      <c r="CN110" s="290" t="str">
        <f ca="true">+IF(OFFSET('Sanitation Data'!$D$31,0,10*ROW('Sanitation Data'!D104))="","",OFFSET('Sanitation Data'!$D$31,0,10*ROW('Sanitation Data'!D104)))</f>
        <v/>
      </c>
      <c r="CO110" s="290" t="str">
        <f ca="true">+IF(OFFSET('Sanitation Data'!$D$32,0,10*ROW('Sanitation Data'!D104))="","",OFFSET('Sanitation Data'!$D$32,0,10*ROW('Sanitation Data'!D104)))</f>
        <v/>
      </c>
      <c r="CP110" s="290" t="str">
        <f ca="true">+IF(OFFSET('Sanitation Data'!$E$28,0,10*ROW('Sanitation Data'!E104))="","",OFFSET('Sanitation Data'!$E$28,0,10*ROW('Sanitation Data'!E104)))</f>
        <v/>
      </c>
      <c r="CQ110" s="290" t="str">
        <f ca="true">+IF(OFFSET('Sanitation Data'!$E$29,0,10*ROW('Sanitation Data'!E104))="","",OFFSET('Sanitation Data'!$E$29,0,10*ROW('Sanitation Data'!E104)))</f>
        <v/>
      </c>
      <c r="CR110" s="290" t="str">
        <f ca="true">+IF(OFFSET('Sanitation Data'!$E$30,0,10*ROW('Sanitation Data'!E104))="","",OFFSET('Sanitation Data'!$E$30,0,10*ROW('Sanitation Data'!E104)))</f>
        <v/>
      </c>
      <c r="CS110" s="290" t="str">
        <f ca="true">+IF(OFFSET('Sanitation Data'!$E$31,0,10*ROW('Sanitation Data'!E104))="","",OFFSET('Sanitation Data'!$E$31,0,10*ROW('Sanitation Data'!E104)))</f>
        <v/>
      </c>
      <c r="CT110" s="290" t="str">
        <f ca="true">+IF(OFFSET('Sanitation Data'!$E$32,0,10*ROW('Sanitation Data'!E104))="","",OFFSET('Sanitation Data'!$E$32,0,10*ROW('Sanitation Data'!E104)))</f>
        <v/>
      </c>
      <c r="CU110" s="290" t="str">
        <f ca="true">+IF(OFFSET('Sanitation Data'!$F$28,0,10*ROW('Sanitation Data'!F104))="","",OFFSET('Sanitation Data'!$F$28,0,10*ROW('Sanitation Data'!F104)))</f>
        <v/>
      </c>
      <c r="CV110" s="290" t="str">
        <f ca="true">+IF(OFFSET('Sanitation Data'!$F$29,0,10*ROW('Sanitation Data'!F104))="","",OFFSET('Sanitation Data'!$F$29,0,10*ROW('Sanitation Data'!F104)))</f>
        <v/>
      </c>
      <c r="CW110" s="290" t="str">
        <f ca="true">+IF(OFFSET('Sanitation Data'!$F$30,0,10*ROW('Sanitation Data'!F104))="","",OFFSET('Sanitation Data'!$F$30,0,10*ROW('Sanitation Data'!F104)))</f>
        <v/>
      </c>
      <c r="CX110" s="290" t="str">
        <f ca="true">+IF(OFFSET('Sanitation Data'!$F$31,0,10*ROW('Sanitation Data'!F104))="","",OFFSET('Sanitation Data'!$F$31,0,10*ROW('Sanitation Data'!F104)))</f>
        <v/>
      </c>
      <c r="CY110" s="290" t="str">
        <f ca="true">+IF(OFFSET('Sanitation Data'!$F$32,0,10*ROW('Sanitation Data'!F104))="","",OFFSET('Sanitation Data'!$F$32,0,10*ROW('Sanitation Data'!F104)))</f>
        <v/>
      </c>
      <c r="CZ110" s="290" t="str">
        <f ca="true">+IF(OFFSET('Sanitation Data'!$G$28,0,10*ROW('Sanitation Data'!G104))="","",OFFSET('Sanitation Data'!$G$28,0,10*ROW('Sanitation Data'!G104)))</f>
        <v/>
      </c>
      <c r="DA110" s="290" t="str">
        <f ca="true">+IF(OFFSET('Sanitation Data'!$G$29,0,10*ROW('Sanitation Data'!G104))="","",OFFSET('Sanitation Data'!$G$29,0,10*ROW('Sanitation Data'!G104)))</f>
        <v/>
      </c>
      <c r="DB110" s="290" t="str">
        <f ca="true">+IF(OFFSET('Sanitation Data'!$G$30,0,10*ROW('Sanitation Data'!G104))="","",OFFSET('Sanitation Data'!$G$30,0,10*ROW('Sanitation Data'!G104)))</f>
        <v/>
      </c>
      <c r="DC110" s="290" t="str">
        <f ca="true">+IF(OFFSET('Sanitation Data'!$G$31,0,10*ROW('Sanitation Data'!G104))="","",OFFSET('Sanitation Data'!$G$31,0,10*ROW('Sanitation Data'!G104)))</f>
        <v/>
      </c>
      <c r="DD110" s="290" t="str">
        <f ca="true">+IF(OFFSET('Sanitation Data'!$G$32,0,10*ROW('Sanitation Data'!G104))="","",OFFSET('Sanitation Data'!$G$32,0,10*ROW('Sanitation Data'!G104)))</f>
        <v/>
      </c>
      <c r="DE110" s="290" t="str">
        <f ca="true">+IF(OFFSET('Sanitation Data'!$H$28,0,10*ROW('Sanitation Data'!H104))="","",OFFSET('Sanitation Data'!$H$28,0,10*ROW('Sanitation Data'!H104)))</f>
        <v/>
      </c>
      <c r="DF110" s="290" t="str">
        <f ca="true">+IF(OFFSET('Sanitation Data'!$H$29,0,10*ROW('Sanitation Data'!H104))="","",OFFSET('Sanitation Data'!$H$29,0,10*ROW('Sanitation Data'!H104)))</f>
        <v/>
      </c>
      <c r="DG110" s="290" t="str">
        <f ca="true">+IF(OFFSET('Sanitation Data'!$H$30,0,10*ROW('Sanitation Data'!H104))="","",OFFSET('Sanitation Data'!$H$30,0,10*ROW('Sanitation Data'!H104)))</f>
        <v/>
      </c>
      <c r="DH110" s="290" t="str">
        <f ca="true">+IF(OFFSET('Sanitation Data'!$H$31,0,10*ROW('Sanitation Data'!H104))="","",OFFSET('Sanitation Data'!$H$31,0,10*ROW('Sanitation Data'!H104)))</f>
        <v/>
      </c>
      <c r="DI110" s="290" t="str">
        <f ca="true">+IF(OFFSET('Sanitation Data'!$H$32,0,10*ROW('Sanitation Data'!H104))="","",OFFSET('Sanitation Data'!$H$32,0,10*ROW('Sanitation Data'!H104)))</f>
        <v/>
      </c>
      <c r="DJ110" s="290" t="str">
        <f ca="true">+IF(OFFSET('Sanitation Data'!$I$28,0,10*ROW('Sanitation Data'!I104))="","",OFFSET('Sanitation Data'!$I$28,0,10*ROW('Sanitation Data'!I104)))</f>
        <v/>
      </c>
      <c r="DK110" s="290" t="str">
        <f ca="true">+IF(OFFSET('Sanitation Data'!$I$29,0,10*ROW('Sanitation Data'!I104))="","",OFFSET('Sanitation Data'!$I$29,0,10*ROW('Sanitation Data'!I104)))</f>
        <v/>
      </c>
      <c r="DL110" s="290" t="str">
        <f ca="true">+IF(OFFSET('Sanitation Data'!$I$30,0,10*ROW('Sanitation Data'!I104))="","",OFFSET('Sanitation Data'!$I$30,0,10*ROW('Sanitation Data'!I104)))</f>
        <v/>
      </c>
      <c r="DM110" s="290" t="str">
        <f ca="true">+IF(OFFSET('Sanitation Data'!$I$31,0,10*ROW('Sanitation Data'!I104))="","",OFFSET('Sanitation Data'!$I$31,0,10*ROW('Sanitation Data'!I104)))</f>
        <v/>
      </c>
      <c r="DN110" s="290" t="str">
        <f ca="true">+IF(OFFSET('Sanitation Data'!$I$32,0,10*ROW('Sanitation Data'!I104))="","",OFFSET('Sanitation Data'!$I$32,0,10*ROW('Sanitation Data'!I104)))</f>
        <v/>
      </c>
      <c r="DO110" s="290" t="str">
        <f ca="true">+IF(OFFSET('Hygiene Data'!$D$11,0,10*ROW('Hygiene Data'!D104))="","",OFFSET('Hygiene Data'!$D$11,0,10*ROW('Hygiene Data'!D104)))</f>
        <v/>
      </c>
      <c r="DP110" s="290" t="str">
        <f ca="true">+IF(OFFSET('Hygiene Data'!$D$12,0,10*ROW('Hygiene Data'!D104))="","",OFFSET('Hygiene Data'!$D$12,0,10*ROW('Hygiene Data'!D104)))</f>
        <v/>
      </c>
      <c r="DQ110" s="290" t="str">
        <f ca="true">+IF(OFFSET('Hygiene Data'!$D$13,0,10*ROW('Hygiene Data'!D104))="","",OFFSET('Hygiene Data'!$D$13,0,10*ROW('Hygiene Data'!D104)))</f>
        <v/>
      </c>
      <c r="DR110" s="290" t="str">
        <f ca="true">+IF(OFFSET('Hygiene Data'!$E$11,0,10*ROW('Hygiene Data'!E104))="","",OFFSET('Hygiene Data'!$E$11,0,10*ROW('Hygiene Data'!E104)))</f>
        <v/>
      </c>
      <c r="DS110" s="290" t="str">
        <f ca="true">+IF(OFFSET('Hygiene Data'!$E$12,0,10*ROW('Hygiene Data'!E104))="","",OFFSET('Hygiene Data'!$E$12,0,10*ROW('Hygiene Data'!E104)))</f>
        <v/>
      </c>
      <c r="DT110" s="290" t="str">
        <f ca="true">+IF(OFFSET('Hygiene Data'!$E$13,0,10*ROW('Hygiene Data'!E104))="","",OFFSET('Hygiene Data'!$E$13,0,10*ROW('Hygiene Data'!E104)))</f>
        <v/>
      </c>
      <c r="DU110" s="290" t="str">
        <f ca="true">+IF(OFFSET('Hygiene Data'!$F$11,0,10*ROW('Hygiene Data'!F104))="","",OFFSET('Hygiene Data'!$F$11,0,10*ROW('Hygiene Data'!F104)))</f>
        <v/>
      </c>
      <c r="DV110" s="290" t="str">
        <f ca="true">+IF(OFFSET('Hygiene Data'!$F$12,0,10*ROW('Hygiene Data'!F104))="","",OFFSET('Hygiene Data'!$F$12,0,10*ROW('Hygiene Data'!F104)))</f>
        <v/>
      </c>
      <c r="DW110" s="290" t="str">
        <f ca="true">+IF(OFFSET('Hygiene Data'!$F$13,0,10*ROW('Hygiene Data'!F104))="","",OFFSET('Hygiene Data'!$F$13,0,10*ROW('Hygiene Data'!F104)))</f>
        <v/>
      </c>
      <c r="DX110" s="290" t="str">
        <f ca="true">+IF(OFFSET('Hygiene Data'!$G$11,0,10*ROW('Hygiene Data'!G104))="","",OFFSET('Hygiene Data'!$G$11,0,10*ROW('Hygiene Data'!G104)))</f>
        <v/>
      </c>
      <c r="DY110" s="290" t="str">
        <f ca="true">+IF(OFFSET('Hygiene Data'!$G$12,0,10*ROW('Hygiene Data'!G104))="","",OFFSET('Hygiene Data'!$G$12,0,10*ROW('Hygiene Data'!G104)))</f>
        <v/>
      </c>
      <c r="DZ110" s="290" t="str">
        <f ca="true">+IF(OFFSET('Hygiene Data'!$G$13,0,10*ROW('Hygiene Data'!G104))="","",OFFSET('Hygiene Data'!$G$13,0,10*ROW('Hygiene Data'!G104)))</f>
        <v/>
      </c>
      <c r="EA110" s="290" t="str">
        <f ca="true">+IF(OFFSET('Hygiene Data'!$H$11,0,10*ROW('Hygiene Data'!H104))="","",OFFSET('Hygiene Data'!$H$11,0,10*ROW('Hygiene Data'!H104)))</f>
        <v/>
      </c>
      <c r="EB110" s="290" t="str">
        <f ca="true">+IF(OFFSET('Hygiene Data'!$H$12,0,10*ROW('Hygiene Data'!H104))="","",OFFSET('Hygiene Data'!$H$12,0,10*ROW('Hygiene Data'!H104)))</f>
        <v/>
      </c>
      <c r="EC110" s="290" t="str">
        <f ca="true">+IF(OFFSET('Hygiene Data'!$H$13,0,10*ROW('Hygiene Data'!H104))="","",OFFSET('Hygiene Data'!$H$13,0,10*ROW('Hygiene Data'!H104)))</f>
        <v/>
      </c>
      <c r="ED110" s="290" t="str">
        <f ca="true">+IF(OFFSET('Hygiene Data'!$I$11,0,10*ROW('Hygiene Data'!I104))="","",OFFSET('Hygiene Data'!$I$11,0,10*ROW('Hygiene Data'!I104)))</f>
        <v/>
      </c>
      <c r="EE110" s="290" t="str">
        <f ca="true">+IF(OFFSET('Hygiene Data'!$I$12,0,10*ROW('Hygiene Data'!I104))="","",OFFSET('Hygiene Data'!$I$12,0,10*ROW('Hygiene Data'!I104)))</f>
        <v/>
      </c>
      <c r="EF110" s="290"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46"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90"/>
      <c r="BS111" s="290" t="str">
        <f ca="true">+IF(OFFSET('Water Data'!$D$27,0,10*ROW('Water Data'!D105))="","",OFFSET('Water Data'!$D$27,0,10*ROW('Water Data'!D105)))</f>
        <v/>
      </c>
      <c r="BT111" s="290" t="str">
        <f ca="true">+IF(OFFSET('Water Data'!$D$28,0,10*ROW('Water Data'!D105))="","",OFFSET('Water Data'!$D$28,0,10*ROW('Water Data'!D105)))</f>
        <v/>
      </c>
      <c r="BU111" s="290" t="str">
        <f ca="true">+IF(OFFSET('Water Data'!$D$29,0,10*ROW('Water Data'!D105))="","",OFFSET('Water Data'!$D$29,0,10*ROW('Water Data'!D105)))</f>
        <v/>
      </c>
      <c r="BV111" s="290" t="str">
        <f ca="true">+IF(OFFSET('Water Data'!$E$27,0,10*ROW('Water Data'!E105))="","",OFFSET('Water Data'!$E$27,0,10*ROW('Water Data'!E105)))</f>
        <v/>
      </c>
      <c r="BW111" s="290" t="str">
        <f ca="true">+IF(OFFSET('Water Data'!$E$28,0,10*ROW('Water Data'!E105))="","",OFFSET('Water Data'!$E$28,0,10*ROW('Water Data'!E105)))</f>
        <v/>
      </c>
      <c r="BX111" s="290" t="str">
        <f ca="true">+IF(OFFSET('Water Data'!$E$29,0,10*ROW('Water Data'!E105))="","",OFFSET('Water Data'!$E$29,0,10*ROW('Water Data'!E105)))</f>
        <v/>
      </c>
      <c r="BY111" s="290" t="str">
        <f ca="true">+IF(OFFSET('Water Data'!$F$27,0,10*ROW('Water Data'!F105))="","",OFFSET('Water Data'!$F$27,0,10*ROW('Water Data'!F105)))</f>
        <v/>
      </c>
      <c r="BZ111" s="290" t="str">
        <f ca="true">+IF(OFFSET('Water Data'!$F$28,0,10*ROW('Water Data'!F105))="","",OFFSET('Water Data'!$F$28,0,10*ROW('Water Data'!F105)))</f>
        <v/>
      </c>
      <c r="CA111" s="290" t="str">
        <f ca="true">+IF(OFFSET('Water Data'!$F$29,0,10*ROW('Water Data'!F105))="","",OFFSET('Water Data'!$F$29,0,10*ROW('Water Data'!F105)))</f>
        <v/>
      </c>
      <c r="CB111" s="290" t="str">
        <f ca="true">+IF(OFFSET('Water Data'!$G$27,0,10*ROW('Water Data'!G105))="","",OFFSET('Water Data'!$G$27,0,10*ROW('Water Data'!G105)))</f>
        <v/>
      </c>
      <c r="CC111" s="290" t="str">
        <f ca="true">+IF(OFFSET('Water Data'!$G$28,0,10*ROW('Water Data'!G105))="","",OFFSET('Water Data'!$G$28,0,10*ROW('Water Data'!G105)))</f>
        <v/>
      </c>
      <c r="CD111" s="290" t="str">
        <f ca="true">+IF(OFFSET('Water Data'!$G$29,0,10*ROW('Water Data'!G105))="","",OFFSET('Water Data'!$G$29,0,10*ROW('Water Data'!G105)))</f>
        <v/>
      </c>
      <c r="CE111" s="290" t="str">
        <f ca="true">+IF(OFFSET('Water Data'!$H$27,0,10*ROW('Water Data'!H105))="","",OFFSET('Water Data'!$H$27,0,10*ROW('Water Data'!H105)))</f>
        <v/>
      </c>
      <c r="CF111" s="290" t="str">
        <f ca="true">+IF(OFFSET('Water Data'!$H$28,0,10*ROW('Water Data'!H105))="","",OFFSET('Water Data'!$H$28,0,10*ROW('Water Data'!H105)))</f>
        <v/>
      </c>
      <c r="CG111" s="290" t="str">
        <f ca="true">+IF(OFFSET('Water Data'!$H$29,0,10*ROW('Water Data'!H105))="","",OFFSET('Water Data'!$H$29,0,10*ROW('Water Data'!H105)))</f>
        <v/>
      </c>
      <c r="CH111" s="290" t="str">
        <f ca="true">+IF(OFFSET('Water Data'!$I$27,0,10*ROW('Water Data'!I105))="","",OFFSET('Water Data'!$I$27,0,10*ROW('Water Data'!I105)))</f>
        <v/>
      </c>
      <c r="CI111" s="290" t="str">
        <f ca="true">+IF(OFFSET('Water Data'!$I$28,0,10*ROW('Water Data'!I105))="","",OFFSET('Water Data'!$I$28,0,10*ROW('Water Data'!I105)))</f>
        <v/>
      </c>
      <c r="CJ111" s="290" t="str">
        <f ca="true">+IF(OFFSET('Water Data'!$I$29,0,10*ROW('Water Data'!I105))="","",OFFSET('Water Data'!$I$29,0,10*ROW('Water Data'!I105)))</f>
        <v/>
      </c>
      <c r="CK111" s="290" t="str">
        <f ca="true">+IF(OFFSET('Sanitation Data'!$D$28,0,10*ROW('Sanitation Data'!D105))="","",OFFSET('Sanitation Data'!$D$28,0,10*ROW('Sanitation Data'!D105)))</f>
        <v/>
      </c>
      <c r="CL111" s="290" t="str">
        <f ca="true">+IF(OFFSET('Sanitation Data'!$D$29,0,10*ROW('Sanitation Data'!D105))="","",OFFSET('Sanitation Data'!$D$29,0,10*ROW('Sanitation Data'!D105)))</f>
        <v/>
      </c>
      <c r="CM111" s="290" t="str">
        <f ca="true">+IF(OFFSET('Sanitation Data'!$D$30,0,10*ROW('Sanitation Data'!D105))="","",OFFSET('Sanitation Data'!$D$30,0,10*ROW('Sanitation Data'!D105)))</f>
        <v/>
      </c>
      <c r="CN111" s="290" t="str">
        <f ca="true">+IF(OFFSET('Sanitation Data'!$D$31,0,10*ROW('Sanitation Data'!D105))="","",OFFSET('Sanitation Data'!$D$31,0,10*ROW('Sanitation Data'!D105)))</f>
        <v/>
      </c>
      <c r="CO111" s="290" t="str">
        <f ca="true">+IF(OFFSET('Sanitation Data'!$D$32,0,10*ROW('Sanitation Data'!D105))="","",OFFSET('Sanitation Data'!$D$32,0,10*ROW('Sanitation Data'!D105)))</f>
        <v/>
      </c>
      <c r="CP111" s="290" t="str">
        <f ca="true">+IF(OFFSET('Sanitation Data'!$E$28,0,10*ROW('Sanitation Data'!E105))="","",OFFSET('Sanitation Data'!$E$28,0,10*ROW('Sanitation Data'!E105)))</f>
        <v/>
      </c>
      <c r="CQ111" s="290" t="str">
        <f ca="true">+IF(OFFSET('Sanitation Data'!$E$29,0,10*ROW('Sanitation Data'!E105))="","",OFFSET('Sanitation Data'!$E$29,0,10*ROW('Sanitation Data'!E105)))</f>
        <v/>
      </c>
      <c r="CR111" s="290" t="str">
        <f ca="true">+IF(OFFSET('Sanitation Data'!$E$30,0,10*ROW('Sanitation Data'!E105))="","",OFFSET('Sanitation Data'!$E$30,0,10*ROW('Sanitation Data'!E105)))</f>
        <v/>
      </c>
      <c r="CS111" s="290" t="str">
        <f ca="true">+IF(OFFSET('Sanitation Data'!$E$31,0,10*ROW('Sanitation Data'!E105))="","",OFFSET('Sanitation Data'!$E$31,0,10*ROW('Sanitation Data'!E105)))</f>
        <v/>
      </c>
      <c r="CT111" s="290" t="str">
        <f ca="true">+IF(OFFSET('Sanitation Data'!$E$32,0,10*ROW('Sanitation Data'!E105))="","",OFFSET('Sanitation Data'!$E$32,0,10*ROW('Sanitation Data'!E105)))</f>
        <v/>
      </c>
      <c r="CU111" s="290" t="str">
        <f ca="true">+IF(OFFSET('Sanitation Data'!$F$28,0,10*ROW('Sanitation Data'!F105))="","",OFFSET('Sanitation Data'!$F$28,0,10*ROW('Sanitation Data'!F105)))</f>
        <v/>
      </c>
      <c r="CV111" s="290" t="str">
        <f ca="true">+IF(OFFSET('Sanitation Data'!$F$29,0,10*ROW('Sanitation Data'!F105))="","",OFFSET('Sanitation Data'!$F$29,0,10*ROW('Sanitation Data'!F105)))</f>
        <v/>
      </c>
      <c r="CW111" s="290" t="str">
        <f ca="true">+IF(OFFSET('Sanitation Data'!$F$30,0,10*ROW('Sanitation Data'!F105))="","",OFFSET('Sanitation Data'!$F$30,0,10*ROW('Sanitation Data'!F105)))</f>
        <v/>
      </c>
      <c r="CX111" s="290" t="str">
        <f ca="true">+IF(OFFSET('Sanitation Data'!$F$31,0,10*ROW('Sanitation Data'!F105))="","",OFFSET('Sanitation Data'!$F$31,0,10*ROW('Sanitation Data'!F105)))</f>
        <v/>
      </c>
      <c r="CY111" s="290" t="str">
        <f ca="true">+IF(OFFSET('Sanitation Data'!$F$32,0,10*ROW('Sanitation Data'!F105))="","",OFFSET('Sanitation Data'!$F$32,0,10*ROW('Sanitation Data'!F105)))</f>
        <v/>
      </c>
      <c r="CZ111" s="290" t="str">
        <f ca="true">+IF(OFFSET('Sanitation Data'!$G$28,0,10*ROW('Sanitation Data'!G105))="","",OFFSET('Sanitation Data'!$G$28,0,10*ROW('Sanitation Data'!G105)))</f>
        <v/>
      </c>
      <c r="DA111" s="290" t="str">
        <f ca="true">+IF(OFFSET('Sanitation Data'!$G$29,0,10*ROW('Sanitation Data'!G105))="","",OFFSET('Sanitation Data'!$G$29,0,10*ROW('Sanitation Data'!G105)))</f>
        <v/>
      </c>
      <c r="DB111" s="290" t="str">
        <f ca="true">+IF(OFFSET('Sanitation Data'!$G$30,0,10*ROW('Sanitation Data'!G105))="","",OFFSET('Sanitation Data'!$G$30,0,10*ROW('Sanitation Data'!G105)))</f>
        <v/>
      </c>
      <c r="DC111" s="290" t="str">
        <f ca="true">+IF(OFFSET('Sanitation Data'!$G$31,0,10*ROW('Sanitation Data'!G105))="","",OFFSET('Sanitation Data'!$G$31,0,10*ROW('Sanitation Data'!G105)))</f>
        <v/>
      </c>
      <c r="DD111" s="290" t="str">
        <f ca="true">+IF(OFFSET('Sanitation Data'!$G$32,0,10*ROW('Sanitation Data'!G105))="","",OFFSET('Sanitation Data'!$G$32,0,10*ROW('Sanitation Data'!G105)))</f>
        <v/>
      </c>
      <c r="DE111" s="290" t="str">
        <f ca="true">+IF(OFFSET('Sanitation Data'!$H$28,0,10*ROW('Sanitation Data'!H105))="","",OFFSET('Sanitation Data'!$H$28,0,10*ROW('Sanitation Data'!H105)))</f>
        <v/>
      </c>
      <c r="DF111" s="290" t="str">
        <f ca="true">+IF(OFFSET('Sanitation Data'!$H$29,0,10*ROW('Sanitation Data'!H105))="","",OFFSET('Sanitation Data'!$H$29,0,10*ROW('Sanitation Data'!H105)))</f>
        <v/>
      </c>
      <c r="DG111" s="290" t="str">
        <f ca="true">+IF(OFFSET('Sanitation Data'!$H$30,0,10*ROW('Sanitation Data'!H105))="","",OFFSET('Sanitation Data'!$H$30,0,10*ROW('Sanitation Data'!H105)))</f>
        <v/>
      </c>
      <c r="DH111" s="290" t="str">
        <f ca="true">+IF(OFFSET('Sanitation Data'!$H$31,0,10*ROW('Sanitation Data'!H105))="","",OFFSET('Sanitation Data'!$H$31,0,10*ROW('Sanitation Data'!H105)))</f>
        <v/>
      </c>
      <c r="DI111" s="290" t="str">
        <f ca="true">+IF(OFFSET('Sanitation Data'!$H$32,0,10*ROW('Sanitation Data'!H105))="","",OFFSET('Sanitation Data'!$H$32,0,10*ROW('Sanitation Data'!H105)))</f>
        <v/>
      </c>
      <c r="DJ111" s="290" t="str">
        <f ca="true">+IF(OFFSET('Sanitation Data'!$I$28,0,10*ROW('Sanitation Data'!I105))="","",OFFSET('Sanitation Data'!$I$28,0,10*ROW('Sanitation Data'!I105)))</f>
        <v/>
      </c>
      <c r="DK111" s="290" t="str">
        <f ca="true">+IF(OFFSET('Sanitation Data'!$I$29,0,10*ROW('Sanitation Data'!I105))="","",OFFSET('Sanitation Data'!$I$29,0,10*ROW('Sanitation Data'!I105)))</f>
        <v/>
      </c>
      <c r="DL111" s="290" t="str">
        <f ca="true">+IF(OFFSET('Sanitation Data'!$I$30,0,10*ROW('Sanitation Data'!I105))="","",OFFSET('Sanitation Data'!$I$30,0,10*ROW('Sanitation Data'!I105)))</f>
        <v/>
      </c>
      <c r="DM111" s="290" t="str">
        <f ca="true">+IF(OFFSET('Sanitation Data'!$I$31,0,10*ROW('Sanitation Data'!I105))="","",OFFSET('Sanitation Data'!$I$31,0,10*ROW('Sanitation Data'!I105)))</f>
        <v/>
      </c>
      <c r="DN111" s="290" t="str">
        <f ca="true">+IF(OFFSET('Sanitation Data'!$I$32,0,10*ROW('Sanitation Data'!I105))="","",OFFSET('Sanitation Data'!$I$32,0,10*ROW('Sanitation Data'!I105)))</f>
        <v/>
      </c>
      <c r="DO111" s="290" t="str">
        <f ca="true">+IF(OFFSET('Hygiene Data'!$D$11,0,10*ROW('Hygiene Data'!D105))="","",OFFSET('Hygiene Data'!$D$11,0,10*ROW('Hygiene Data'!D105)))</f>
        <v/>
      </c>
      <c r="DP111" s="290" t="str">
        <f ca="true">+IF(OFFSET('Hygiene Data'!$D$12,0,10*ROW('Hygiene Data'!D105))="","",OFFSET('Hygiene Data'!$D$12,0,10*ROW('Hygiene Data'!D105)))</f>
        <v/>
      </c>
      <c r="DQ111" s="290" t="str">
        <f ca="true">+IF(OFFSET('Hygiene Data'!$D$13,0,10*ROW('Hygiene Data'!D105))="","",OFFSET('Hygiene Data'!$D$13,0,10*ROW('Hygiene Data'!D105)))</f>
        <v/>
      </c>
      <c r="DR111" s="290" t="str">
        <f ca="true">+IF(OFFSET('Hygiene Data'!$E$11,0,10*ROW('Hygiene Data'!E105))="","",OFFSET('Hygiene Data'!$E$11,0,10*ROW('Hygiene Data'!E105)))</f>
        <v/>
      </c>
      <c r="DS111" s="290" t="str">
        <f ca="true">+IF(OFFSET('Hygiene Data'!$E$12,0,10*ROW('Hygiene Data'!E105))="","",OFFSET('Hygiene Data'!$E$12,0,10*ROW('Hygiene Data'!E105)))</f>
        <v/>
      </c>
      <c r="DT111" s="290" t="str">
        <f ca="true">+IF(OFFSET('Hygiene Data'!$E$13,0,10*ROW('Hygiene Data'!E105))="","",OFFSET('Hygiene Data'!$E$13,0,10*ROW('Hygiene Data'!E105)))</f>
        <v/>
      </c>
      <c r="DU111" s="290" t="str">
        <f ca="true">+IF(OFFSET('Hygiene Data'!$F$11,0,10*ROW('Hygiene Data'!F105))="","",OFFSET('Hygiene Data'!$F$11,0,10*ROW('Hygiene Data'!F105)))</f>
        <v/>
      </c>
      <c r="DV111" s="290" t="str">
        <f ca="true">+IF(OFFSET('Hygiene Data'!$F$12,0,10*ROW('Hygiene Data'!F105))="","",OFFSET('Hygiene Data'!$F$12,0,10*ROW('Hygiene Data'!F105)))</f>
        <v/>
      </c>
      <c r="DW111" s="290" t="str">
        <f ca="true">+IF(OFFSET('Hygiene Data'!$F$13,0,10*ROW('Hygiene Data'!F105))="","",OFFSET('Hygiene Data'!$F$13,0,10*ROW('Hygiene Data'!F105)))</f>
        <v/>
      </c>
      <c r="DX111" s="290" t="str">
        <f ca="true">+IF(OFFSET('Hygiene Data'!$G$11,0,10*ROW('Hygiene Data'!G105))="","",OFFSET('Hygiene Data'!$G$11,0,10*ROW('Hygiene Data'!G105)))</f>
        <v/>
      </c>
      <c r="DY111" s="290" t="str">
        <f ca="true">+IF(OFFSET('Hygiene Data'!$G$12,0,10*ROW('Hygiene Data'!G105))="","",OFFSET('Hygiene Data'!$G$12,0,10*ROW('Hygiene Data'!G105)))</f>
        <v/>
      </c>
      <c r="DZ111" s="290" t="str">
        <f ca="true">+IF(OFFSET('Hygiene Data'!$G$13,0,10*ROW('Hygiene Data'!G105))="","",OFFSET('Hygiene Data'!$G$13,0,10*ROW('Hygiene Data'!G105)))</f>
        <v/>
      </c>
      <c r="EA111" s="290" t="str">
        <f ca="true">+IF(OFFSET('Hygiene Data'!$H$11,0,10*ROW('Hygiene Data'!H105))="","",OFFSET('Hygiene Data'!$H$11,0,10*ROW('Hygiene Data'!H105)))</f>
        <v/>
      </c>
      <c r="EB111" s="290" t="str">
        <f ca="true">+IF(OFFSET('Hygiene Data'!$H$12,0,10*ROW('Hygiene Data'!H105))="","",OFFSET('Hygiene Data'!$H$12,0,10*ROW('Hygiene Data'!H105)))</f>
        <v/>
      </c>
      <c r="EC111" s="290" t="str">
        <f ca="true">+IF(OFFSET('Hygiene Data'!$H$13,0,10*ROW('Hygiene Data'!H105))="","",OFFSET('Hygiene Data'!$H$13,0,10*ROW('Hygiene Data'!H105)))</f>
        <v/>
      </c>
      <c r="ED111" s="290" t="str">
        <f ca="true">+IF(OFFSET('Hygiene Data'!$I$11,0,10*ROW('Hygiene Data'!I105))="","",OFFSET('Hygiene Data'!$I$11,0,10*ROW('Hygiene Data'!I105)))</f>
        <v/>
      </c>
      <c r="EE111" s="290" t="str">
        <f ca="true">+IF(OFFSET('Hygiene Data'!$I$12,0,10*ROW('Hygiene Data'!I105))="","",OFFSET('Hygiene Data'!$I$12,0,10*ROW('Hygiene Data'!I105)))</f>
        <v/>
      </c>
      <c r="EF111" s="290"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46"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90"/>
      <c r="BS112" s="290" t="str">
        <f ca="true">+IF(OFFSET('Water Data'!$D$27,0,10*ROW('Water Data'!D106))="","",OFFSET('Water Data'!$D$27,0,10*ROW('Water Data'!D106)))</f>
        <v/>
      </c>
      <c r="BT112" s="290" t="str">
        <f ca="true">+IF(OFFSET('Water Data'!$D$28,0,10*ROW('Water Data'!D106))="","",OFFSET('Water Data'!$D$28,0,10*ROW('Water Data'!D106)))</f>
        <v/>
      </c>
      <c r="BU112" s="290" t="str">
        <f ca="true">+IF(OFFSET('Water Data'!$D$29,0,10*ROW('Water Data'!D106))="","",OFFSET('Water Data'!$D$29,0,10*ROW('Water Data'!D106)))</f>
        <v/>
      </c>
      <c r="BV112" s="290" t="str">
        <f ca="true">+IF(OFFSET('Water Data'!$E$27,0,10*ROW('Water Data'!E106))="","",OFFSET('Water Data'!$E$27,0,10*ROW('Water Data'!E106)))</f>
        <v/>
      </c>
      <c r="BW112" s="290" t="str">
        <f ca="true">+IF(OFFSET('Water Data'!$E$28,0,10*ROW('Water Data'!E106))="","",OFFSET('Water Data'!$E$28,0,10*ROW('Water Data'!E106)))</f>
        <v/>
      </c>
      <c r="BX112" s="290" t="str">
        <f ca="true">+IF(OFFSET('Water Data'!$E$29,0,10*ROW('Water Data'!E106))="","",OFFSET('Water Data'!$E$29,0,10*ROW('Water Data'!E106)))</f>
        <v/>
      </c>
      <c r="BY112" s="290" t="str">
        <f ca="true">+IF(OFFSET('Water Data'!$F$27,0,10*ROW('Water Data'!F106))="","",OFFSET('Water Data'!$F$27,0,10*ROW('Water Data'!F106)))</f>
        <v/>
      </c>
      <c r="BZ112" s="290" t="str">
        <f ca="true">+IF(OFFSET('Water Data'!$F$28,0,10*ROW('Water Data'!F106))="","",OFFSET('Water Data'!$F$28,0,10*ROW('Water Data'!F106)))</f>
        <v/>
      </c>
      <c r="CA112" s="290" t="str">
        <f ca="true">+IF(OFFSET('Water Data'!$F$29,0,10*ROW('Water Data'!F106))="","",OFFSET('Water Data'!$F$29,0,10*ROW('Water Data'!F106)))</f>
        <v/>
      </c>
      <c r="CB112" s="290" t="str">
        <f ca="true">+IF(OFFSET('Water Data'!$G$27,0,10*ROW('Water Data'!G106))="","",OFFSET('Water Data'!$G$27,0,10*ROW('Water Data'!G106)))</f>
        <v/>
      </c>
      <c r="CC112" s="290" t="str">
        <f ca="true">+IF(OFFSET('Water Data'!$G$28,0,10*ROW('Water Data'!G106))="","",OFFSET('Water Data'!$G$28,0,10*ROW('Water Data'!G106)))</f>
        <v/>
      </c>
      <c r="CD112" s="290" t="str">
        <f ca="true">+IF(OFFSET('Water Data'!$G$29,0,10*ROW('Water Data'!G106))="","",OFFSET('Water Data'!$G$29,0,10*ROW('Water Data'!G106)))</f>
        <v/>
      </c>
      <c r="CE112" s="290" t="str">
        <f ca="true">+IF(OFFSET('Water Data'!$H$27,0,10*ROW('Water Data'!H106))="","",OFFSET('Water Data'!$H$27,0,10*ROW('Water Data'!H106)))</f>
        <v/>
      </c>
      <c r="CF112" s="290" t="str">
        <f ca="true">+IF(OFFSET('Water Data'!$H$28,0,10*ROW('Water Data'!H106))="","",OFFSET('Water Data'!$H$28,0,10*ROW('Water Data'!H106)))</f>
        <v/>
      </c>
      <c r="CG112" s="290" t="str">
        <f ca="true">+IF(OFFSET('Water Data'!$H$29,0,10*ROW('Water Data'!H106))="","",OFFSET('Water Data'!$H$29,0,10*ROW('Water Data'!H106)))</f>
        <v/>
      </c>
      <c r="CH112" s="290" t="str">
        <f ca="true">+IF(OFFSET('Water Data'!$I$27,0,10*ROW('Water Data'!I106))="","",OFFSET('Water Data'!$I$27,0,10*ROW('Water Data'!I106)))</f>
        <v/>
      </c>
      <c r="CI112" s="290" t="str">
        <f ca="true">+IF(OFFSET('Water Data'!$I$28,0,10*ROW('Water Data'!I106))="","",OFFSET('Water Data'!$I$28,0,10*ROW('Water Data'!I106)))</f>
        <v/>
      </c>
      <c r="CJ112" s="290" t="str">
        <f ca="true">+IF(OFFSET('Water Data'!$I$29,0,10*ROW('Water Data'!I106))="","",OFFSET('Water Data'!$I$29,0,10*ROW('Water Data'!I106)))</f>
        <v/>
      </c>
      <c r="CK112" s="290" t="str">
        <f ca="true">+IF(OFFSET('Sanitation Data'!$D$28,0,10*ROW('Sanitation Data'!D106))="","",OFFSET('Sanitation Data'!$D$28,0,10*ROW('Sanitation Data'!D106)))</f>
        <v/>
      </c>
      <c r="CL112" s="290" t="str">
        <f ca="true">+IF(OFFSET('Sanitation Data'!$D$29,0,10*ROW('Sanitation Data'!D106))="","",OFFSET('Sanitation Data'!$D$29,0,10*ROW('Sanitation Data'!D106)))</f>
        <v/>
      </c>
      <c r="CM112" s="290" t="str">
        <f ca="true">+IF(OFFSET('Sanitation Data'!$D$30,0,10*ROW('Sanitation Data'!D106))="","",OFFSET('Sanitation Data'!$D$30,0,10*ROW('Sanitation Data'!D106)))</f>
        <v/>
      </c>
      <c r="CN112" s="290" t="str">
        <f ca="true">+IF(OFFSET('Sanitation Data'!$D$31,0,10*ROW('Sanitation Data'!D106))="","",OFFSET('Sanitation Data'!$D$31,0,10*ROW('Sanitation Data'!D106)))</f>
        <v/>
      </c>
      <c r="CO112" s="290" t="str">
        <f ca="true">+IF(OFFSET('Sanitation Data'!$D$32,0,10*ROW('Sanitation Data'!D106))="","",OFFSET('Sanitation Data'!$D$32,0,10*ROW('Sanitation Data'!D106)))</f>
        <v/>
      </c>
      <c r="CP112" s="290" t="str">
        <f ca="true">+IF(OFFSET('Sanitation Data'!$E$28,0,10*ROW('Sanitation Data'!E106))="","",OFFSET('Sanitation Data'!$E$28,0,10*ROW('Sanitation Data'!E106)))</f>
        <v/>
      </c>
      <c r="CQ112" s="290" t="str">
        <f ca="true">+IF(OFFSET('Sanitation Data'!$E$29,0,10*ROW('Sanitation Data'!E106))="","",OFFSET('Sanitation Data'!$E$29,0,10*ROW('Sanitation Data'!E106)))</f>
        <v/>
      </c>
      <c r="CR112" s="290" t="str">
        <f ca="true">+IF(OFFSET('Sanitation Data'!$E$30,0,10*ROW('Sanitation Data'!E106))="","",OFFSET('Sanitation Data'!$E$30,0,10*ROW('Sanitation Data'!E106)))</f>
        <v/>
      </c>
      <c r="CS112" s="290" t="str">
        <f ca="true">+IF(OFFSET('Sanitation Data'!$E$31,0,10*ROW('Sanitation Data'!E106))="","",OFFSET('Sanitation Data'!$E$31,0,10*ROW('Sanitation Data'!E106)))</f>
        <v/>
      </c>
      <c r="CT112" s="290" t="str">
        <f ca="true">+IF(OFFSET('Sanitation Data'!$E$32,0,10*ROW('Sanitation Data'!E106))="","",OFFSET('Sanitation Data'!$E$32,0,10*ROW('Sanitation Data'!E106)))</f>
        <v/>
      </c>
      <c r="CU112" s="290" t="str">
        <f ca="true">+IF(OFFSET('Sanitation Data'!$F$28,0,10*ROW('Sanitation Data'!F106))="","",OFFSET('Sanitation Data'!$F$28,0,10*ROW('Sanitation Data'!F106)))</f>
        <v/>
      </c>
      <c r="CV112" s="290" t="str">
        <f ca="true">+IF(OFFSET('Sanitation Data'!$F$29,0,10*ROW('Sanitation Data'!F106))="","",OFFSET('Sanitation Data'!$F$29,0,10*ROW('Sanitation Data'!F106)))</f>
        <v/>
      </c>
      <c r="CW112" s="290" t="str">
        <f ca="true">+IF(OFFSET('Sanitation Data'!$F$30,0,10*ROW('Sanitation Data'!F106))="","",OFFSET('Sanitation Data'!$F$30,0,10*ROW('Sanitation Data'!F106)))</f>
        <v/>
      </c>
      <c r="CX112" s="290" t="str">
        <f ca="true">+IF(OFFSET('Sanitation Data'!$F$31,0,10*ROW('Sanitation Data'!F106))="","",OFFSET('Sanitation Data'!$F$31,0,10*ROW('Sanitation Data'!F106)))</f>
        <v/>
      </c>
      <c r="CY112" s="290" t="str">
        <f ca="true">+IF(OFFSET('Sanitation Data'!$F$32,0,10*ROW('Sanitation Data'!F106))="","",OFFSET('Sanitation Data'!$F$32,0,10*ROW('Sanitation Data'!F106)))</f>
        <v/>
      </c>
      <c r="CZ112" s="290" t="str">
        <f ca="true">+IF(OFFSET('Sanitation Data'!$G$28,0,10*ROW('Sanitation Data'!G106))="","",OFFSET('Sanitation Data'!$G$28,0,10*ROW('Sanitation Data'!G106)))</f>
        <v/>
      </c>
      <c r="DA112" s="290" t="str">
        <f ca="true">+IF(OFFSET('Sanitation Data'!$G$29,0,10*ROW('Sanitation Data'!G106))="","",OFFSET('Sanitation Data'!$G$29,0,10*ROW('Sanitation Data'!G106)))</f>
        <v/>
      </c>
      <c r="DB112" s="290" t="str">
        <f ca="true">+IF(OFFSET('Sanitation Data'!$G$30,0,10*ROW('Sanitation Data'!G106))="","",OFFSET('Sanitation Data'!$G$30,0,10*ROW('Sanitation Data'!G106)))</f>
        <v/>
      </c>
      <c r="DC112" s="290" t="str">
        <f ca="true">+IF(OFFSET('Sanitation Data'!$G$31,0,10*ROW('Sanitation Data'!G106))="","",OFFSET('Sanitation Data'!$G$31,0,10*ROW('Sanitation Data'!G106)))</f>
        <v/>
      </c>
      <c r="DD112" s="290" t="str">
        <f ca="true">+IF(OFFSET('Sanitation Data'!$G$32,0,10*ROW('Sanitation Data'!G106))="","",OFFSET('Sanitation Data'!$G$32,0,10*ROW('Sanitation Data'!G106)))</f>
        <v/>
      </c>
      <c r="DE112" s="290" t="str">
        <f ca="true">+IF(OFFSET('Sanitation Data'!$H$28,0,10*ROW('Sanitation Data'!H106))="","",OFFSET('Sanitation Data'!$H$28,0,10*ROW('Sanitation Data'!H106)))</f>
        <v/>
      </c>
      <c r="DF112" s="290" t="str">
        <f ca="true">+IF(OFFSET('Sanitation Data'!$H$29,0,10*ROW('Sanitation Data'!H106))="","",OFFSET('Sanitation Data'!$H$29,0,10*ROW('Sanitation Data'!H106)))</f>
        <v/>
      </c>
      <c r="DG112" s="290" t="str">
        <f ca="true">+IF(OFFSET('Sanitation Data'!$H$30,0,10*ROW('Sanitation Data'!H106))="","",OFFSET('Sanitation Data'!$H$30,0,10*ROW('Sanitation Data'!H106)))</f>
        <v/>
      </c>
      <c r="DH112" s="290" t="str">
        <f ca="true">+IF(OFFSET('Sanitation Data'!$H$31,0,10*ROW('Sanitation Data'!H106))="","",OFFSET('Sanitation Data'!$H$31,0,10*ROW('Sanitation Data'!H106)))</f>
        <v/>
      </c>
      <c r="DI112" s="290" t="str">
        <f ca="true">+IF(OFFSET('Sanitation Data'!$H$32,0,10*ROW('Sanitation Data'!H106))="","",OFFSET('Sanitation Data'!$H$32,0,10*ROW('Sanitation Data'!H106)))</f>
        <v/>
      </c>
      <c r="DJ112" s="290" t="str">
        <f ca="true">+IF(OFFSET('Sanitation Data'!$I$28,0,10*ROW('Sanitation Data'!I106))="","",OFFSET('Sanitation Data'!$I$28,0,10*ROW('Sanitation Data'!I106)))</f>
        <v/>
      </c>
      <c r="DK112" s="290" t="str">
        <f ca="true">+IF(OFFSET('Sanitation Data'!$I$29,0,10*ROW('Sanitation Data'!I106))="","",OFFSET('Sanitation Data'!$I$29,0,10*ROW('Sanitation Data'!I106)))</f>
        <v/>
      </c>
      <c r="DL112" s="290" t="str">
        <f ca="true">+IF(OFFSET('Sanitation Data'!$I$30,0,10*ROW('Sanitation Data'!I106))="","",OFFSET('Sanitation Data'!$I$30,0,10*ROW('Sanitation Data'!I106)))</f>
        <v/>
      </c>
      <c r="DM112" s="290" t="str">
        <f ca="true">+IF(OFFSET('Sanitation Data'!$I$31,0,10*ROW('Sanitation Data'!I106))="","",OFFSET('Sanitation Data'!$I$31,0,10*ROW('Sanitation Data'!I106)))</f>
        <v/>
      </c>
      <c r="DN112" s="290" t="str">
        <f ca="true">+IF(OFFSET('Sanitation Data'!$I$32,0,10*ROW('Sanitation Data'!I106))="","",OFFSET('Sanitation Data'!$I$32,0,10*ROW('Sanitation Data'!I106)))</f>
        <v/>
      </c>
      <c r="DO112" s="290" t="str">
        <f ca="true">+IF(OFFSET('Hygiene Data'!$D$11,0,10*ROW('Hygiene Data'!D106))="","",OFFSET('Hygiene Data'!$D$11,0,10*ROW('Hygiene Data'!D106)))</f>
        <v/>
      </c>
      <c r="DP112" s="290" t="str">
        <f ca="true">+IF(OFFSET('Hygiene Data'!$D$12,0,10*ROW('Hygiene Data'!D106))="","",OFFSET('Hygiene Data'!$D$12,0,10*ROW('Hygiene Data'!D106)))</f>
        <v/>
      </c>
      <c r="DQ112" s="290" t="str">
        <f ca="true">+IF(OFFSET('Hygiene Data'!$D$13,0,10*ROW('Hygiene Data'!D106))="","",OFFSET('Hygiene Data'!$D$13,0,10*ROW('Hygiene Data'!D106)))</f>
        <v/>
      </c>
      <c r="DR112" s="290" t="str">
        <f ca="true">+IF(OFFSET('Hygiene Data'!$E$11,0,10*ROW('Hygiene Data'!E106))="","",OFFSET('Hygiene Data'!$E$11,0,10*ROW('Hygiene Data'!E106)))</f>
        <v/>
      </c>
      <c r="DS112" s="290" t="str">
        <f ca="true">+IF(OFFSET('Hygiene Data'!$E$12,0,10*ROW('Hygiene Data'!E106))="","",OFFSET('Hygiene Data'!$E$12,0,10*ROW('Hygiene Data'!E106)))</f>
        <v/>
      </c>
      <c r="DT112" s="290" t="str">
        <f ca="true">+IF(OFFSET('Hygiene Data'!$E$13,0,10*ROW('Hygiene Data'!E106))="","",OFFSET('Hygiene Data'!$E$13,0,10*ROW('Hygiene Data'!E106)))</f>
        <v/>
      </c>
      <c r="DU112" s="290" t="str">
        <f ca="true">+IF(OFFSET('Hygiene Data'!$F$11,0,10*ROW('Hygiene Data'!F106))="","",OFFSET('Hygiene Data'!$F$11,0,10*ROW('Hygiene Data'!F106)))</f>
        <v/>
      </c>
      <c r="DV112" s="290" t="str">
        <f ca="true">+IF(OFFSET('Hygiene Data'!$F$12,0,10*ROW('Hygiene Data'!F106))="","",OFFSET('Hygiene Data'!$F$12,0,10*ROW('Hygiene Data'!F106)))</f>
        <v/>
      </c>
      <c r="DW112" s="290" t="str">
        <f ca="true">+IF(OFFSET('Hygiene Data'!$F$13,0,10*ROW('Hygiene Data'!F106))="","",OFFSET('Hygiene Data'!$F$13,0,10*ROW('Hygiene Data'!F106)))</f>
        <v/>
      </c>
      <c r="DX112" s="290" t="str">
        <f ca="true">+IF(OFFSET('Hygiene Data'!$G$11,0,10*ROW('Hygiene Data'!G106))="","",OFFSET('Hygiene Data'!$G$11,0,10*ROW('Hygiene Data'!G106)))</f>
        <v/>
      </c>
      <c r="DY112" s="290" t="str">
        <f ca="true">+IF(OFFSET('Hygiene Data'!$G$12,0,10*ROW('Hygiene Data'!G106))="","",OFFSET('Hygiene Data'!$G$12,0,10*ROW('Hygiene Data'!G106)))</f>
        <v/>
      </c>
      <c r="DZ112" s="290" t="str">
        <f ca="true">+IF(OFFSET('Hygiene Data'!$G$13,0,10*ROW('Hygiene Data'!G106))="","",OFFSET('Hygiene Data'!$G$13,0,10*ROW('Hygiene Data'!G106)))</f>
        <v/>
      </c>
      <c r="EA112" s="290" t="str">
        <f ca="true">+IF(OFFSET('Hygiene Data'!$H$11,0,10*ROW('Hygiene Data'!H106))="","",OFFSET('Hygiene Data'!$H$11,0,10*ROW('Hygiene Data'!H106)))</f>
        <v/>
      </c>
      <c r="EB112" s="290" t="str">
        <f ca="true">+IF(OFFSET('Hygiene Data'!$H$12,0,10*ROW('Hygiene Data'!H106))="","",OFFSET('Hygiene Data'!$H$12,0,10*ROW('Hygiene Data'!H106)))</f>
        <v/>
      </c>
      <c r="EC112" s="290" t="str">
        <f ca="true">+IF(OFFSET('Hygiene Data'!$H$13,0,10*ROW('Hygiene Data'!H106))="","",OFFSET('Hygiene Data'!$H$13,0,10*ROW('Hygiene Data'!H106)))</f>
        <v/>
      </c>
      <c r="ED112" s="290" t="str">
        <f ca="true">+IF(OFFSET('Hygiene Data'!$I$11,0,10*ROW('Hygiene Data'!I106))="","",OFFSET('Hygiene Data'!$I$11,0,10*ROW('Hygiene Data'!I106)))</f>
        <v/>
      </c>
      <c r="EE112" s="290" t="str">
        <f ca="true">+IF(OFFSET('Hygiene Data'!$I$12,0,10*ROW('Hygiene Data'!I106))="","",OFFSET('Hygiene Data'!$I$12,0,10*ROW('Hygiene Data'!I106)))</f>
        <v/>
      </c>
      <c r="EF112" s="290"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46"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90"/>
      <c r="BS113" s="290" t="str">
        <f ca="true">+IF(OFFSET('Water Data'!$D$27,0,10*ROW('Water Data'!D107))="","",OFFSET('Water Data'!$D$27,0,10*ROW('Water Data'!D107)))</f>
        <v/>
      </c>
      <c r="BT113" s="290" t="str">
        <f ca="true">+IF(OFFSET('Water Data'!$D$28,0,10*ROW('Water Data'!D107))="","",OFFSET('Water Data'!$D$28,0,10*ROW('Water Data'!D107)))</f>
        <v/>
      </c>
      <c r="BU113" s="290" t="str">
        <f ca="true">+IF(OFFSET('Water Data'!$D$29,0,10*ROW('Water Data'!D107))="","",OFFSET('Water Data'!$D$29,0,10*ROW('Water Data'!D107)))</f>
        <v/>
      </c>
      <c r="BV113" s="290" t="str">
        <f ca="true">+IF(OFFSET('Water Data'!$E$27,0,10*ROW('Water Data'!E107))="","",OFFSET('Water Data'!$E$27,0,10*ROW('Water Data'!E107)))</f>
        <v/>
      </c>
      <c r="BW113" s="290" t="str">
        <f ca="true">+IF(OFFSET('Water Data'!$E$28,0,10*ROW('Water Data'!E107))="","",OFFSET('Water Data'!$E$28,0,10*ROW('Water Data'!E107)))</f>
        <v/>
      </c>
      <c r="BX113" s="290" t="str">
        <f ca="true">+IF(OFFSET('Water Data'!$E$29,0,10*ROW('Water Data'!E107))="","",OFFSET('Water Data'!$E$29,0,10*ROW('Water Data'!E107)))</f>
        <v/>
      </c>
      <c r="BY113" s="290" t="str">
        <f ca="true">+IF(OFFSET('Water Data'!$F$27,0,10*ROW('Water Data'!F107))="","",OFFSET('Water Data'!$F$27,0,10*ROW('Water Data'!F107)))</f>
        <v/>
      </c>
      <c r="BZ113" s="290" t="str">
        <f ca="true">+IF(OFFSET('Water Data'!$F$28,0,10*ROW('Water Data'!F107))="","",OFFSET('Water Data'!$F$28,0,10*ROW('Water Data'!F107)))</f>
        <v/>
      </c>
      <c r="CA113" s="290" t="str">
        <f ca="true">+IF(OFFSET('Water Data'!$F$29,0,10*ROW('Water Data'!F107))="","",OFFSET('Water Data'!$F$29,0,10*ROW('Water Data'!F107)))</f>
        <v/>
      </c>
      <c r="CB113" s="290" t="str">
        <f ca="true">+IF(OFFSET('Water Data'!$G$27,0,10*ROW('Water Data'!G107))="","",OFFSET('Water Data'!$G$27,0,10*ROW('Water Data'!G107)))</f>
        <v/>
      </c>
      <c r="CC113" s="290" t="str">
        <f ca="true">+IF(OFFSET('Water Data'!$G$28,0,10*ROW('Water Data'!G107))="","",OFFSET('Water Data'!$G$28,0,10*ROW('Water Data'!G107)))</f>
        <v/>
      </c>
      <c r="CD113" s="290" t="str">
        <f ca="true">+IF(OFFSET('Water Data'!$G$29,0,10*ROW('Water Data'!G107))="","",OFFSET('Water Data'!$G$29,0,10*ROW('Water Data'!G107)))</f>
        <v/>
      </c>
      <c r="CE113" s="290" t="str">
        <f ca="true">+IF(OFFSET('Water Data'!$H$27,0,10*ROW('Water Data'!H107))="","",OFFSET('Water Data'!$H$27,0,10*ROW('Water Data'!H107)))</f>
        <v/>
      </c>
      <c r="CF113" s="290" t="str">
        <f ca="true">+IF(OFFSET('Water Data'!$H$28,0,10*ROW('Water Data'!H107))="","",OFFSET('Water Data'!$H$28,0,10*ROW('Water Data'!H107)))</f>
        <v/>
      </c>
      <c r="CG113" s="290" t="str">
        <f ca="true">+IF(OFFSET('Water Data'!$H$29,0,10*ROW('Water Data'!H107))="","",OFFSET('Water Data'!$H$29,0,10*ROW('Water Data'!H107)))</f>
        <v/>
      </c>
      <c r="CH113" s="290" t="str">
        <f ca="true">+IF(OFFSET('Water Data'!$I$27,0,10*ROW('Water Data'!I107))="","",OFFSET('Water Data'!$I$27,0,10*ROW('Water Data'!I107)))</f>
        <v/>
      </c>
      <c r="CI113" s="290" t="str">
        <f ca="true">+IF(OFFSET('Water Data'!$I$28,0,10*ROW('Water Data'!I107))="","",OFFSET('Water Data'!$I$28,0,10*ROW('Water Data'!I107)))</f>
        <v/>
      </c>
      <c r="CJ113" s="290" t="str">
        <f ca="true">+IF(OFFSET('Water Data'!$I$29,0,10*ROW('Water Data'!I107))="","",OFFSET('Water Data'!$I$29,0,10*ROW('Water Data'!I107)))</f>
        <v/>
      </c>
      <c r="CK113" s="290" t="str">
        <f ca="true">+IF(OFFSET('Sanitation Data'!$D$28,0,10*ROW('Sanitation Data'!D107))="","",OFFSET('Sanitation Data'!$D$28,0,10*ROW('Sanitation Data'!D107)))</f>
        <v/>
      </c>
      <c r="CL113" s="290" t="str">
        <f ca="true">+IF(OFFSET('Sanitation Data'!$D$29,0,10*ROW('Sanitation Data'!D107))="","",OFFSET('Sanitation Data'!$D$29,0,10*ROW('Sanitation Data'!D107)))</f>
        <v/>
      </c>
      <c r="CM113" s="290" t="str">
        <f ca="true">+IF(OFFSET('Sanitation Data'!$D$30,0,10*ROW('Sanitation Data'!D107))="","",OFFSET('Sanitation Data'!$D$30,0,10*ROW('Sanitation Data'!D107)))</f>
        <v/>
      </c>
      <c r="CN113" s="290" t="str">
        <f ca="true">+IF(OFFSET('Sanitation Data'!$D$31,0,10*ROW('Sanitation Data'!D107))="","",OFFSET('Sanitation Data'!$D$31,0,10*ROW('Sanitation Data'!D107)))</f>
        <v/>
      </c>
      <c r="CO113" s="290" t="str">
        <f ca="true">+IF(OFFSET('Sanitation Data'!$D$32,0,10*ROW('Sanitation Data'!D107))="","",OFFSET('Sanitation Data'!$D$32,0,10*ROW('Sanitation Data'!D107)))</f>
        <v/>
      </c>
      <c r="CP113" s="290" t="str">
        <f ca="true">+IF(OFFSET('Sanitation Data'!$E$28,0,10*ROW('Sanitation Data'!E107))="","",OFFSET('Sanitation Data'!$E$28,0,10*ROW('Sanitation Data'!E107)))</f>
        <v/>
      </c>
      <c r="CQ113" s="290" t="str">
        <f ca="true">+IF(OFFSET('Sanitation Data'!$E$29,0,10*ROW('Sanitation Data'!E107))="","",OFFSET('Sanitation Data'!$E$29,0,10*ROW('Sanitation Data'!E107)))</f>
        <v/>
      </c>
      <c r="CR113" s="290" t="str">
        <f ca="true">+IF(OFFSET('Sanitation Data'!$E$30,0,10*ROW('Sanitation Data'!E107))="","",OFFSET('Sanitation Data'!$E$30,0,10*ROW('Sanitation Data'!E107)))</f>
        <v/>
      </c>
      <c r="CS113" s="290" t="str">
        <f ca="true">+IF(OFFSET('Sanitation Data'!$E$31,0,10*ROW('Sanitation Data'!E107))="","",OFFSET('Sanitation Data'!$E$31,0,10*ROW('Sanitation Data'!E107)))</f>
        <v/>
      </c>
      <c r="CT113" s="290" t="str">
        <f ca="true">+IF(OFFSET('Sanitation Data'!$E$32,0,10*ROW('Sanitation Data'!E107))="","",OFFSET('Sanitation Data'!$E$32,0,10*ROW('Sanitation Data'!E107)))</f>
        <v/>
      </c>
      <c r="CU113" s="290" t="str">
        <f ca="true">+IF(OFFSET('Sanitation Data'!$F$28,0,10*ROW('Sanitation Data'!F107))="","",OFFSET('Sanitation Data'!$F$28,0,10*ROW('Sanitation Data'!F107)))</f>
        <v/>
      </c>
      <c r="CV113" s="290" t="str">
        <f ca="true">+IF(OFFSET('Sanitation Data'!$F$29,0,10*ROW('Sanitation Data'!F107))="","",OFFSET('Sanitation Data'!$F$29,0,10*ROW('Sanitation Data'!F107)))</f>
        <v/>
      </c>
      <c r="CW113" s="290" t="str">
        <f ca="true">+IF(OFFSET('Sanitation Data'!$F$30,0,10*ROW('Sanitation Data'!F107))="","",OFFSET('Sanitation Data'!$F$30,0,10*ROW('Sanitation Data'!F107)))</f>
        <v/>
      </c>
      <c r="CX113" s="290" t="str">
        <f ca="true">+IF(OFFSET('Sanitation Data'!$F$31,0,10*ROW('Sanitation Data'!F107))="","",OFFSET('Sanitation Data'!$F$31,0,10*ROW('Sanitation Data'!F107)))</f>
        <v/>
      </c>
      <c r="CY113" s="290" t="str">
        <f ca="true">+IF(OFFSET('Sanitation Data'!$F$32,0,10*ROW('Sanitation Data'!F107))="","",OFFSET('Sanitation Data'!$F$32,0,10*ROW('Sanitation Data'!F107)))</f>
        <v/>
      </c>
      <c r="CZ113" s="290" t="str">
        <f ca="true">+IF(OFFSET('Sanitation Data'!$G$28,0,10*ROW('Sanitation Data'!G107))="","",OFFSET('Sanitation Data'!$G$28,0,10*ROW('Sanitation Data'!G107)))</f>
        <v/>
      </c>
      <c r="DA113" s="290" t="str">
        <f ca="true">+IF(OFFSET('Sanitation Data'!$G$29,0,10*ROW('Sanitation Data'!G107))="","",OFFSET('Sanitation Data'!$G$29,0,10*ROW('Sanitation Data'!G107)))</f>
        <v/>
      </c>
      <c r="DB113" s="290" t="str">
        <f ca="true">+IF(OFFSET('Sanitation Data'!$G$30,0,10*ROW('Sanitation Data'!G107))="","",OFFSET('Sanitation Data'!$G$30,0,10*ROW('Sanitation Data'!G107)))</f>
        <v/>
      </c>
      <c r="DC113" s="290" t="str">
        <f ca="true">+IF(OFFSET('Sanitation Data'!$G$31,0,10*ROW('Sanitation Data'!G107))="","",OFFSET('Sanitation Data'!$G$31,0,10*ROW('Sanitation Data'!G107)))</f>
        <v/>
      </c>
      <c r="DD113" s="290" t="str">
        <f ca="true">+IF(OFFSET('Sanitation Data'!$G$32,0,10*ROW('Sanitation Data'!G107))="","",OFFSET('Sanitation Data'!$G$32,0,10*ROW('Sanitation Data'!G107)))</f>
        <v/>
      </c>
      <c r="DE113" s="290" t="str">
        <f ca="true">+IF(OFFSET('Sanitation Data'!$H$28,0,10*ROW('Sanitation Data'!H107))="","",OFFSET('Sanitation Data'!$H$28,0,10*ROW('Sanitation Data'!H107)))</f>
        <v/>
      </c>
      <c r="DF113" s="290" t="str">
        <f ca="true">+IF(OFFSET('Sanitation Data'!$H$29,0,10*ROW('Sanitation Data'!H107))="","",OFFSET('Sanitation Data'!$H$29,0,10*ROW('Sanitation Data'!H107)))</f>
        <v/>
      </c>
      <c r="DG113" s="290" t="str">
        <f ca="true">+IF(OFFSET('Sanitation Data'!$H$30,0,10*ROW('Sanitation Data'!H107))="","",OFFSET('Sanitation Data'!$H$30,0,10*ROW('Sanitation Data'!H107)))</f>
        <v/>
      </c>
      <c r="DH113" s="290" t="str">
        <f ca="true">+IF(OFFSET('Sanitation Data'!$H$31,0,10*ROW('Sanitation Data'!H107))="","",OFFSET('Sanitation Data'!$H$31,0,10*ROW('Sanitation Data'!H107)))</f>
        <v/>
      </c>
      <c r="DI113" s="290" t="str">
        <f ca="true">+IF(OFFSET('Sanitation Data'!$H$32,0,10*ROW('Sanitation Data'!H107))="","",OFFSET('Sanitation Data'!$H$32,0,10*ROW('Sanitation Data'!H107)))</f>
        <v/>
      </c>
      <c r="DJ113" s="290" t="str">
        <f ca="true">+IF(OFFSET('Sanitation Data'!$I$28,0,10*ROW('Sanitation Data'!I107))="","",OFFSET('Sanitation Data'!$I$28,0,10*ROW('Sanitation Data'!I107)))</f>
        <v/>
      </c>
      <c r="DK113" s="290" t="str">
        <f ca="true">+IF(OFFSET('Sanitation Data'!$I$29,0,10*ROW('Sanitation Data'!I107))="","",OFFSET('Sanitation Data'!$I$29,0,10*ROW('Sanitation Data'!I107)))</f>
        <v/>
      </c>
      <c r="DL113" s="290" t="str">
        <f ca="true">+IF(OFFSET('Sanitation Data'!$I$30,0,10*ROW('Sanitation Data'!I107))="","",OFFSET('Sanitation Data'!$I$30,0,10*ROW('Sanitation Data'!I107)))</f>
        <v/>
      </c>
      <c r="DM113" s="290" t="str">
        <f ca="true">+IF(OFFSET('Sanitation Data'!$I$31,0,10*ROW('Sanitation Data'!I107))="","",OFFSET('Sanitation Data'!$I$31,0,10*ROW('Sanitation Data'!I107)))</f>
        <v/>
      </c>
      <c r="DN113" s="290" t="str">
        <f ca="true">+IF(OFFSET('Sanitation Data'!$I$32,0,10*ROW('Sanitation Data'!I107))="","",OFFSET('Sanitation Data'!$I$32,0,10*ROW('Sanitation Data'!I107)))</f>
        <v/>
      </c>
      <c r="DO113" s="290" t="str">
        <f ca="true">+IF(OFFSET('Hygiene Data'!$D$11,0,10*ROW('Hygiene Data'!D107))="","",OFFSET('Hygiene Data'!$D$11,0,10*ROW('Hygiene Data'!D107)))</f>
        <v/>
      </c>
      <c r="DP113" s="290" t="str">
        <f ca="true">+IF(OFFSET('Hygiene Data'!$D$12,0,10*ROW('Hygiene Data'!D107))="","",OFFSET('Hygiene Data'!$D$12,0,10*ROW('Hygiene Data'!D107)))</f>
        <v/>
      </c>
      <c r="DQ113" s="290" t="str">
        <f ca="true">+IF(OFFSET('Hygiene Data'!$D$13,0,10*ROW('Hygiene Data'!D107))="","",OFFSET('Hygiene Data'!$D$13,0,10*ROW('Hygiene Data'!D107)))</f>
        <v/>
      </c>
      <c r="DR113" s="290" t="str">
        <f ca="true">+IF(OFFSET('Hygiene Data'!$E$11,0,10*ROW('Hygiene Data'!E107))="","",OFFSET('Hygiene Data'!$E$11,0,10*ROW('Hygiene Data'!E107)))</f>
        <v/>
      </c>
      <c r="DS113" s="290" t="str">
        <f ca="true">+IF(OFFSET('Hygiene Data'!$E$12,0,10*ROW('Hygiene Data'!E107))="","",OFFSET('Hygiene Data'!$E$12,0,10*ROW('Hygiene Data'!E107)))</f>
        <v/>
      </c>
      <c r="DT113" s="290" t="str">
        <f ca="true">+IF(OFFSET('Hygiene Data'!$E$13,0,10*ROW('Hygiene Data'!E107))="","",OFFSET('Hygiene Data'!$E$13,0,10*ROW('Hygiene Data'!E107)))</f>
        <v/>
      </c>
      <c r="DU113" s="290" t="str">
        <f ca="true">+IF(OFFSET('Hygiene Data'!$F$11,0,10*ROW('Hygiene Data'!F107))="","",OFFSET('Hygiene Data'!$F$11,0,10*ROW('Hygiene Data'!F107)))</f>
        <v/>
      </c>
      <c r="DV113" s="290" t="str">
        <f ca="true">+IF(OFFSET('Hygiene Data'!$F$12,0,10*ROW('Hygiene Data'!F107))="","",OFFSET('Hygiene Data'!$F$12,0,10*ROW('Hygiene Data'!F107)))</f>
        <v/>
      </c>
      <c r="DW113" s="290" t="str">
        <f ca="true">+IF(OFFSET('Hygiene Data'!$F$13,0,10*ROW('Hygiene Data'!F107))="","",OFFSET('Hygiene Data'!$F$13,0,10*ROW('Hygiene Data'!F107)))</f>
        <v/>
      </c>
      <c r="DX113" s="290" t="str">
        <f ca="true">+IF(OFFSET('Hygiene Data'!$G$11,0,10*ROW('Hygiene Data'!G107))="","",OFFSET('Hygiene Data'!$G$11,0,10*ROW('Hygiene Data'!G107)))</f>
        <v/>
      </c>
      <c r="DY113" s="290" t="str">
        <f ca="true">+IF(OFFSET('Hygiene Data'!$G$12,0,10*ROW('Hygiene Data'!G107))="","",OFFSET('Hygiene Data'!$G$12,0,10*ROW('Hygiene Data'!G107)))</f>
        <v/>
      </c>
      <c r="DZ113" s="290" t="str">
        <f ca="true">+IF(OFFSET('Hygiene Data'!$G$13,0,10*ROW('Hygiene Data'!G107))="","",OFFSET('Hygiene Data'!$G$13,0,10*ROW('Hygiene Data'!G107)))</f>
        <v/>
      </c>
      <c r="EA113" s="290" t="str">
        <f ca="true">+IF(OFFSET('Hygiene Data'!$H$11,0,10*ROW('Hygiene Data'!H107))="","",OFFSET('Hygiene Data'!$H$11,0,10*ROW('Hygiene Data'!H107)))</f>
        <v/>
      </c>
      <c r="EB113" s="290" t="str">
        <f ca="true">+IF(OFFSET('Hygiene Data'!$H$12,0,10*ROW('Hygiene Data'!H107))="","",OFFSET('Hygiene Data'!$H$12,0,10*ROW('Hygiene Data'!H107)))</f>
        <v/>
      </c>
      <c r="EC113" s="290" t="str">
        <f ca="true">+IF(OFFSET('Hygiene Data'!$H$13,0,10*ROW('Hygiene Data'!H107))="","",OFFSET('Hygiene Data'!$H$13,0,10*ROW('Hygiene Data'!H107)))</f>
        <v/>
      </c>
      <c r="ED113" s="290" t="str">
        <f ca="true">+IF(OFFSET('Hygiene Data'!$I$11,0,10*ROW('Hygiene Data'!I107))="","",OFFSET('Hygiene Data'!$I$11,0,10*ROW('Hygiene Data'!I107)))</f>
        <v/>
      </c>
      <c r="EE113" s="290" t="str">
        <f ca="true">+IF(OFFSET('Hygiene Data'!$I$12,0,10*ROW('Hygiene Data'!I107))="","",OFFSET('Hygiene Data'!$I$12,0,10*ROW('Hygiene Data'!I107)))</f>
        <v/>
      </c>
      <c r="EF113" s="290"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46"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90"/>
      <c r="BS114" s="290" t="str">
        <f ca="true">+IF(OFFSET('Water Data'!$D$27,0,10*ROW('Water Data'!D108))="","",OFFSET('Water Data'!$D$27,0,10*ROW('Water Data'!D108)))</f>
        <v/>
      </c>
      <c r="BT114" s="290" t="str">
        <f ca="true">+IF(OFFSET('Water Data'!$D$28,0,10*ROW('Water Data'!D108))="","",OFFSET('Water Data'!$D$28,0,10*ROW('Water Data'!D108)))</f>
        <v/>
      </c>
      <c r="BU114" s="290" t="str">
        <f ca="true">+IF(OFFSET('Water Data'!$D$29,0,10*ROW('Water Data'!D108))="","",OFFSET('Water Data'!$D$29,0,10*ROW('Water Data'!D108)))</f>
        <v/>
      </c>
      <c r="BV114" s="290" t="str">
        <f ca="true">+IF(OFFSET('Water Data'!$E$27,0,10*ROW('Water Data'!E108))="","",OFFSET('Water Data'!$E$27,0,10*ROW('Water Data'!E108)))</f>
        <v/>
      </c>
      <c r="BW114" s="290" t="str">
        <f ca="true">+IF(OFFSET('Water Data'!$E$28,0,10*ROW('Water Data'!E108))="","",OFFSET('Water Data'!$E$28,0,10*ROW('Water Data'!E108)))</f>
        <v/>
      </c>
      <c r="BX114" s="290" t="str">
        <f ca="true">+IF(OFFSET('Water Data'!$E$29,0,10*ROW('Water Data'!E108))="","",OFFSET('Water Data'!$E$29,0,10*ROW('Water Data'!E108)))</f>
        <v/>
      </c>
      <c r="BY114" s="290" t="str">
        <f ca="true">+IF(OFFSET('Water Data'!$F$27,0,10*ROW('Water Data'!F108))="","",OFFSET('Water Data'!$F$27,0,10*ROW('Water Data'!F108)))</f>
        <v/>
      </c>
      <c r="BZ114" s="290" t="str">
        <f ca="true">+IF(OFFSET('Water Data'!$F$28,0,10*ROW('Water Data'!F108))="","",OFFSET('Water Data'!$F$28,0,10*ROW('Water Data'!F108)))</f>
        <v/>
      </c>
      <c r="CA114" s="290" t="str">
        <f ca="true">+IF(OFFSET('Water Data'!$F$29,0,10*ROW('Water Data'!F108))="","",OFFSET('Water Data'!$F$29,0,10*ROW('Water Data'!F108)))</f>
        <v/>
      </c>
      <c r="CB114" s="290" t="str">
        <f ca="true">+IF(OFFSET('Water Data'!$G$27,0,10*ROW('Water Data'!G108))="","",OFFSET('Water Data'!$G$27,0,10*ROW('Water Data'!G108)))</f>
        <v/>
      </c>
      <c r="CC114" s="290" t="str">
        <f ca="true">+IF(OFFSET('Water Data'!$G$28,0,10*ROW('Water Data'!G108))="","",OFFSET('Water Data'!$G$28,0,10*ROW('Water Data'!G108)))</f>
        <v/>
      </c>
      <c r="CD114" s="290" t="str">
        <f ca="true">+IF(OFFSET('Water Data'!$G$29,0,10*ROW('Water Data'!G108))="","",OFFSET('Water Data'!$G$29,0,10*ROW('Water Data'!G108)))</f>
        <v/>
      </c>
      <c r="CE114" s="290" t="str">
        <f ca="true">+IF(OFFSET('Water Data'!$H$27,0,10*ROW('Water Data'!H108))="","",OFFSET('Water Data'!$H$27,0,10*ROW('Water Data'!H108)))</f>
        <v/>
      </c>
      <c r="CF114" s="290" t="str">
        <f ca="true">+IF(OFFSET('Water Data'!$H$28,0,10*ROW('Water Data'!H108))="","",OFFSET('Water Data'!$H$28,0,10*ROW('Water Data'!H108)))</f>
        <v/>
      </c>
      <c r="CG114" s="290" t="str">
        <f ca="true">+IF(OFFSET('Water Data'!$H$29,0,10*ROW('Water Data'!H108))="","",OFFSET('Water Data'!$H$29,0,10*ROW('Water Data'!H108)))</f>
        <v/>
      </c>
      <c r="CH114" s="290" t="str">
        <f ca="true">+IF(OFFSET('Water Data'!$I$27,0,10*ROW('Water Data'!I108))="","",OFFSET('Water Data'!$I$27,0,10*ROW('Water Data'!I108)))</f>
        <v/>
      </c>
      <c r="CI114" s="290" t="str">
        <f ca="true">+IF(OFFSET('Water Data'!$I$28,0,10*ROW('Water Data'!I108))="","",OFFSET('Water Data'!$I$28,0,10*ROW('Water Data'!I108)))</f>
        <v/>
      </c>
      <c r="CJ114" s="290" t="str">
        <f ca="true">+IF(OFFSET('Water Data'!$I$29,0,10*ROW('Water Data'!I108))="","",OFFSET('Water Data'!$I$29,0,10*ROW('Water Data'!I108)))</f>
        <v/>
      </c>
      <c r="CK114" s="290" t="str">
        <f ca="true">+IF(OFFSET('Sanitation Data'!$D$28,0,10*ROW('Sanitation Data'!D108))="","",OFFSET('Sanitation Data'!$D$28,0,10*ROW('Sanitation Data'!D108)))</f>
        <v/>
      </c>
      <c r="CL114" s="290" t="str">
        <f ca="true">+IF(OFFSET('Sanitation Data'!$D$29,0,10*ROW('Sanitation Data'!D108))="","",OFFSET('Sanitation Data'!$D$29,0,10*ROW('Sanitation Data'!D108)))</f>
        <v/>
      </c>
      <c r="CM114" s="290" t="str">
        <f ca="true">+IF(OFFSET('Sanitation Data'!$D$30,0,10*ROW('Sanitation Data'!D108))="","",OFFSET('Sanitation Data'!$D$30,0,10*ROW('Sanitation Data'!D108)))</f>
        <v/>
      </c>
      <c r="CN114" s="290" t="str">
        <f ca="true">+IF(OFFSET('Sanitation Data'!$D$31,0,10*ROW('Sanitation Data'!D108))="","",OFFSET('Sanitation Data'!$D$31,0,10*ROW('Sanitation Data'!D108)))</f>
        <v/>
      </c>
      <c r="CO114" s="290" t="str">
        <f ca="true">+IF(OFFSET('Sanitation Data'!$D$32,0,10*ROW('Sanitation Data'!D108))="","",OFFSET('Sanitation Data'!$D$32,0,10*ROW('Sanitation Data'!D108)))</f>
        <v/>
      </c>
      <c r="CP114" s="290" t="str">
        <f ca="true">+IF(OFFSET('Sanitation Data'!$E$28,0,10*ROW('Sanitation Data'!E108))="","",OFFSET('Sanitation Data'!$E$28,0,10*ROW('Sanitation Data'!E108)))</f>
        <v/>
      </c>
      <c r="CQ114" s="290" t="str">
        <f ca="true">+IF(OFFSET('Sanitation Data'!$E$29,0,10*ROW('Sanitation Data'!E108))="","",OFFSET('Sanitation Data'!$E$29,0,10*ROW('Sanitation Data'!E108)))</f>
        <v/>
      </c>
      <c r="CR114" s="290" t="str">
        <f ca="true">+IF(OFFSET('Sanitation Data'!$E$30,0,10*ROW('Sanitation Data'!E108))="","",OFFSET('Sanitation Data'!$E$30,0,10*ROW('Sanitation Data'!E108)))</f>
        <v/>
      </c>
      <c r="CS114" s="290" t="str">
        <f ca="true">+IF(OFFSET('Sanitation Data'!$E$31,0,10*ROW('Sanitation Data'!E108))="","",OFFSET('Sanitation Data'!$E$31,0,10*ROW('Sanitation Data'!E108)))</f>
        <v/>
      </c>
      <c r="CT114" s="290" t="str">
        <f ca="true">+IF(OFFSET('Sanitation Data'!$E$32,0,10*ROW('Sanitation Data'!E108))="","",OFFSET('Sanitation Data'!$E$32,0,10*ROW('Sanitation Data'!E108)))</f>
        <v/>
      </c>
      <c r="CU114" s="290" t="str">
        <f ca="true">+IF(OFFSET('Sanitation Data'!$F$28,0,10*ROW('Sanitation Data'!F108))="","",OFFSET('Sanitation Data'!$F$28,0,10*ROW('Sanitation Data'!F108)))</f>
        <v/>
      </c>
      <c r="CV114" s="290" t="str">
        <f ca="true">+IF(OFFSET('Sanitation Data'!$F$29,0,10*ROW('Sanitation Data'!F108))="","",OFFSET('Sanitation Data'!$F$29,0,10*ROW('Sanitation Data'!F108)))</f>
        <v/>
      </c>
      <c r="CW114" s="290" t="str">
        <f ca="true">+IF(OFFSET('Sanitation Data'!$F$30,0,10*ROW('Sanitation Data'!F108))="","",OFFSET('Sanitation Data'!$F$30,0,10*ROW('Sanitation Data'!F108)))</f>
        <v/>
      </c>
      <c r="CX114" s="290" t="str">
        <f ca="true">+IF(OFFSET('Sanitation Data'!$F$31,0,10*ROW('Sanitation Data'!F108))="","",OFFSET('Sanitation Data'!$F$31,0,10*ROW('Sanitation Data'!F108)))</f>
        <v/>
      </c>
      <c r="CY114" s="290" t="str">
        <f ca="true">+IF(OFFSET('Sanitation Data'!$F$32,0,10*ROW('Sanitation Data'!F108))="","",OFFSET('Sanitation Data'!$F$32,0,10*ROW('Sanitation Data'!F108)))</f>
        <v/>
      </c>
      <c r="CZ114" s="290" t="str">
        <f ca="true">+IF(OFFSET('Sanitation Data'!$G$28,0,10*ROW('Sanitation Data'!G108))="","",OFFSET('Sanitation Data'!$G$28,0,10*ROW('Sanitation Data'!G108)))</f>
        <v/>
      </c>
      <c r="DA114" s="290" t="str">
        <f ca="true">+IF(OFFSET('Sanitation Data'!$G$29,0,10*ROW('Sanitation Data'!G108))="","",OFFSET('Sanitation Data'!$G$29,0,10*ROW('Sanitation Data'!G108)))</f>
        <v/>
      </c>
      <c r="DB114" s="290" t="str">
        <f ca="true">+IF(OFFSET('Sanitation Data'!$G$30,0,10*ROW('Sanitation Data'!G108))="","",OFFSET('Sanitation Data'!$G$30,0,10*ROW('Sanitation Data'!G108)))</f>
        <v/>
      </c>
      <c r="DC114" s="290" t="str">
        <f ca="true">+IF(OFFSET('Sanitation Data'!$G$31,0,10*ROW('Sanitation Data'!G108))="","",OFFSET('Sanitation Data'!$G$31,0,10*ROW('Sanitation Data'!G108)))</f>
        <v/>
      </c>
      <c r="DD114" s="290" t="str">
        <f ca="true">+IF(OFFSET('Sanitation Data'!$G$32,0,10*ROW('Sanitation Data'!G108))="","",OFFSET('Sanitation Data'!$G$32,0,10*ROW('Sanitation Data'!G108)))</f>
        <v/>
      </c>
      <c r="DE114" s="290" t="str">
        <f ca="true">+IF(OFFSET('Sanitation Data'!$H$28,0,10*ROW('Sanitation Data'!H108))="","",OFFSET('Sanitation Data'!$H$28,0,10*ROW('Sanitation Data'!H108)))</f>
        <v/>
      </c>
      <c r="DF114" s="290" t="str">
        <f ca="true">+IF(OFFSET('Sanitation Data'!$H$29,0,10*ROW('Sanitation Data'!H108))="","",OFFSET('Sanitation Data'!$H$29,0,10*ROW('Sanitation Data'!H108)))</f>
        <v/>
      </c>
      <c r="DG114" s="290" t="str">
        <f ca="true">+IF(OFFSET('Sanitation Data'!$H$30,0,10*ROW('Sanitation Data'!H108))="","",OFFSET('Sanitation Data'!$H$30,0,10*ROW('Sanitation Data'!H108)))</f>
        <v/>
      </c>
      <c r="DH114" s="290" t="str">
        <f ca="true">+IF(OFFSET('Sanitation Data'!$H$31,0,10*ROW('Sanitation Data'!H108))="","",OFFSET('Sanitation Data'!$H$31,0,10*ROW('Sanitation Data'!H108)))</f>
        <v/>
      </c>
      <c r="DI114" s="290" t="str">
        <f ca="true">+IF(OFFSET('Sanitation Data'!$H$32,0,10*ROW('Sanitation Data'!H108))="","",OFFSET('Sanitation Data'!$H$32,0,10*ROW('Sanitation Data'!H108)))</f>
        <v/>
      </c>
      <c r="DJ114" s="290" t="str">
        <f ca="true">+IF(OFFSET('Sanitation Data'!$I$28,0,10*ROW('Sanitation Data'!I108))="","",OFFSET('Sanitation Data'!$I$28,0,10*ROW('Sanitation Data'!I108)))</f>
        <v/>
      </c>
      <c r="DK114" s="290" t="str">
        <f ca="true">+IF(OFFSET('Sanitation Data'!$I$29,0,10*ROW('Sanitation Data'!I108))="","",OFFSET('Sanitation Data'!$I$29,0,10*ROW('Sanitation Data'!I108)))</f>
        <v/>
      </c>
      <c r="DL114" s="290" t="str">
        <f ca="true">+IF(OFFSET('Sanitation Data'!$I$30,0,10*ROW('Sanitation Data'!I108))="","",OFFSET('Sanitation Data'!$I$30,0,10*ROW('Sanitation Data'!I108)))</f>
        <v/>
      </c>
      <c r="DM114" s="290" t="str">
        <f ca="true">+IF(OFFSET('Sanitation Data'!$I$31,0,10*ROW('Sanitation Data'!I108))="","",OFFSET('Sanitation Data'!$I$31,0,10*ROW('Sanitation Data'!I108)))</f>
        <v/>
      </c>
      <c r="DN114" s="290" t="str">
        <f ca="true">+IF(OFFSET('Sanitation Data'!$I$32,0,10*ROW('Sanitation Data'!I108))="","",OFFSET('Sanitation Data'!$I$32,0,10*ROW('Sanitation Data'!I108)))</f>
        <v/>
      </c>
      <c r="DO114" s="290" t="str">
        <f ca="true">+IF(OFFSET('Hygiene Data'!$D$11,0,10*ROW('Hygiene Data'!D108))="","",OFFSET('Hygiene Data'!$D$11,0,10*ROW('Hygiene Data'!D108)))</f>
        <v/>
      </c>
      <c r="DP114" s="290" t="str">
        <f ca="true">+IF(OFFSET('Hygiene Data'!$D$12,0,10*ROW('Hygiene Data'!D108))="","",OFFSET('Hygiene Data'!$D$12,0,10*ROW('Hygiene Data'!D108)))</f>
        <v/>
      </c>
      <c r="DQ114" s="290" t="str">
        <f ca="true">+IF(OFFSET('Hygiene Data'!$D$13,0,10*ROW('Hygiene Data'!D108))="","",OFFSET('Hygiene Data'!$D$13,0,10*ROW('Hygiene Data'!D108)))</f>
        <v/>
      </c>
      <c r="DR114" s="290" t="str">
        <f ca="true">+IF(OFFSET('Hygiene Data'!$E$11,0,10*ROW('Hygiene Data'!E108))="","",OFFSET('Hygiene Data'!$E$11,0,10*ROW('Hygiene Data'!E108)))</f>
        <v/>
      </c>
      <c r="DS114" s="290" t="str">
        <f ca="true">+IF(OFFSET('Hygiene Data'!$E$12,0,10*ROW('Hygiene Data'!E108))="","",OFFSET('Hygiene Data'!$E$12,0,10*ROW('Hygiene Data'!E108)))</f>
        <v/>
      </c>
      <c r="DT114" s="290" t="str">
        <f ca="true">+IF(OFFSET('Hygiene Data'!$E$13,0,10*ROW('Hygiene Data'!E108))="","",OFFSET('Hygiene Data'!$E$13,0,10*ROW('Hygiene Data'!E108)))</f>
        <v/>
      </c>
      <c r="DU114" s="290" t="str">
        <f ca="true">+IF(OFFSET('Hygiene Data'!$F$11,0,10*ROW('Hygiene Data'!F108))="","",OFFSET('Hygiene Data'!$F$11,0,10*ROW('Hygiene Data'!F108)))</f>
        <v/>
      </c>
      <c r="DV114" s="290" t="str">
        <f ca="true">+IF(OFFSET('Hygiene Data'!$F$12,0,10*ROW('Hygiene Data'!F108))="","",OFFSET('Hygiene Data'!$F$12,0,10*ROW('Hygiene Data'!F108)))</f>
        <v/>
      </c>
      <c r="DW114" s="290" t="str">
        <f ca="true">+IF(OFFSET('Hygiene Data'!$F$13,0,10*ROW('Hygiene Data'!F108))="","",OFFSET('Hygiene Data'!$F$13,0,10*ROW('Hygiene Data'!F108)))</f>
        <v/>
      </c>
      <c r="DX114" s="290" t="str">
        <f ca="true">+IF(OFFSET('Hygiene Data'!$G$11,0,10*ROW('Hygiene Data'!G108))="","",OFFSET('Hygiene Data'!$G$11,0,10*ROW('Hygiene Data'!G108)))</f>
        <v/>
      </c>
      <c r="DY114" s="290" t="str">
        <f ca="true">+IF(OFFSET('Hygiene Data'!$G$12,0,10*ROW('Hygiene Data'!G108))="","",OFFSET('Hygiene Data'!$G$12,0,10*ROW('Hygiene Data'!G108)))</f>
        <v/>
      </c>
      <c r="DZ114" s="290" t="str">
        <f ca="true">+IF(OFFSET('Hygiene Data'!$G$13,0,10*ROW('Hygiene Data'!G108))="","",OFFSET('Hygiene Data'!$G$13,0,10*ROW('Hygiene Data'!G108)))</f>
        <v/>
      </c>
      <c r="EA114" s="290" t="str">
        <f ca="true">+IF(OFFSET('Hygiene Data'!$H$11,0,10*ROW('Hygiene Data'!H108))="","",OFFSET('Hygiene Data'!$H$11,0,10*ROW('Hygiene Data'!H108)))</f>
        <v/>
      </c>
      <c r="EB114" s="290" t="str">
        <f ca="true">+IF(OFFSET('Hygiene Data'!$H$12,0,10*ROW('Hygiene Data'!H108))="","",OFFSET('Hygiene Data'!$H$12,0,10*ROW('Hygiene Data'!H108)))</f>
        <v/>
      </c>
      <c r="EC114" s="290" t="str">
        <f ca="true">+IF(OFFSET('Hygiene Data'!$H$13,0,10*ROW('Hygiene Data'!H108))="","",OFFSET('Hygiene Data'!$H$13,0,10*ROW('Hygiene Data'!H108)))</f>
        <v/>
      </c>
      <c r="ED114" s="290" t="str">
        <f ca="true">+IF(OFFSET('Hygiene Data'!$I$11,0,10*ROW('Hygiene Data'!I108))="","",OFFSET('Hygiene Data'!$I$11,0,10*ROW('Hygiene Data'!I108)))</f>
        <v/>
      </c>
      <c r="EE114" s="290" t="str">
        <f ca="true">+IF(OFFSET('Hygiene Data'!$I$12,0,10*ROW('Hygiene Data'!I108))="","",OFFSET('Hygiene Data'!$I$12,0,10*ROW('Hygiene Data'!I108)))</f>
        <v/>
      </c>
      <c r="EF114" s="290"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46"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90"/>
      <c r="BS115" s="290" t="str">
        <f ca="true">+IF(OFFSET('Water Data'!$D$27,0,10*ROW('Water Data'!D109))="","",OFFSET('Water Data'!$D$27,0,10*ROW('Water Data'!D109)))</f>
        <v/>
      </c>
      <c r="BT115" s="290" t="str">
        <f ca="true">+IF(OFFSET('Water Data'!$D$28,0,10*ROW('Water Data'!D109))="","",OFFSET('Water Data'!$D$28,0,10*ROW('Water Data'!D109)))</f>
        <v/>
      </c>
      <c r="BU115" s="290" t="str">
        <f ca="true">+IF(OFFSET('Water Data'!$D$29,0,10*ROW('Water Data'!D109))="","",OFFSET('Water Data'!$D$29,0,10*ROW('Water Data'!D109)))</f>
        <v/>
      </c>
      <c r="BV115" s="290" t="str">
        <f ca="true">+IF(OFFSET('Water Data'!$E$27,0,10*ROW('Water Data'!E109))="","",OFFSET('Water Data'!$E$27,0,10*ROW('Water Data'!E109)))</f>
        <v/>
      </c>
      <c r="BW115" s="290" t="str">
        <f ca="true">+IF(OFFSET('Water Data'!$E$28,0,10*ROW('Water Data'!E109))="","",OFFSET('Water Data'!$E$28,0,10*ROW('Water Data'!E109)))</f>
        <v/>
      </c>
      <c r="BX115" s="290" t="str">
        <f ca="true">+IF(OFFSET('Water Data'!$E$29,0,10*ROW('Water Data'!E109))="","",OFFSET('Water Data'!$E$29,0,10*ROW('Water Data'!E109)))</f>
        <v/>
      </c>
      <c r="BY115" s="290" t="str">
        <f ca="true">+IF(OFFSET('Water Data'!$F$27,0,10*ROW('Water Data'!F109))="","",OFFSET('Water Data'!$F$27,0,10*ROW('Water Data'!F109)))</f>
        <v/>
      </c>
      <c r="BZ115" s="290" t="str">
        <f ca="true">+IF(OFFSET('Water Data'!$F$28,0,10*ROW('Water Data'!F109))="","",OFFSET('Water Data'!$F$28,0,10*ROW('Water Data'!F109)))</f>
        <v/>
      </c>
      <c r="CA115" s="290" t="str">
        <f ca="true">+IF(OFFSET('Water Data'!$F$29,0,10*ROW('Water Data'!F109))="","",OFFSET('Water Data'!$F$29,0,10*ROW('Water Data'!F109)))</f>
        <v/>
      </c>
      <c r="CB115" s="290" t="str">
        <f ca="true">+IF(OFFSET('Water Data'!$G$27,0,10*ROW('Water Data'!G109))="","",OFFSET('Water Data'!$G$27,0,10*ROW('Water Data'!G109)))</f>
        <v/>
      </c>
      <c r="CC115" s="290" t="str">
        <f ca="true">+IF(OFFSET('Water Data'!$G$28,0,10*ROW('Water Data'!G109))="","",OFFSET('Water Data'!$G$28,0,10*ROW('Water Data'!G109)))</f>
        <v/>
      </c>
      <c r="CD115" s="290" t="str">
        <f ca="true">+IF(OFFSET('Water Data'!$G$29,0,10*ROW('Water Data'!G109))="","",OFFSET('Water Data'!$G$29,0,10*ROW('Water Data'!G109)))</f>
        <v/>
      </c>
      <c r="CE115" s="290" t="str">
        <f ca="true">+IF(OFFSET('Water Data'!$H$27,0,10*ROW('Water Data'!H109))="","",OFFSET('Water Data'!$H$27,0,10*ROW('Water Data'!H109)))</f>
        <v/>
      </c>
      <c r="CF115" s="290" t="str">
        <f ca="true">+IF(OFFSET('Water Data'!$H$28,0,10*ROW('Water Data'!H109))="","",OFFSET('Water Data'!$H$28,0,10*ROW('Water Data'!H109)))</f>
        <v/>
      </c>
      <c r="CG115" s="290" t="str">
        <f ca="true">+IF(OFFSET('Water Data'!$H$29,0,10*ROW('Water Data'!H109))="","",OFFSET('Water Data'!$H$29,0,10*ROW('Water Data'!H109)))</f>
        <v/>
      </c>
      <c r="CH115" s="290" t="str">
        <f ca="true">+IF(OFFSET('Water Data'!$I$27,0,10*ROW('Water Data'!I109))="","",OFFSET('Water Data'!$I$27,0,10*ROW('Water Data'!I109)))</f>
        <v/>
      </c>
      <c r="CI115" s="290" t="str">
        <f ca="true">+IF(OFFSET('Water Data'!$I$28,0,10*ROW('Water Data'!I109))="","",OFFSET('Water Data'!$I$28,0,10*ROW('Water Data'!I109)))</f>
        <v/>
      </c>
      <c r="CJ115" s="290" t="str">
        <f ca="true">+IF(OFFSET('Water Data'!$I$29,0,10*ROW('Water Data'!I109))="","",OFFSET('Water Data'!$I$29,0,10*ROW('Water Data'!I109)))</f>
        <v/>
      </c>
      <c r="CK115" s="290" t="str">
        <f ca="true">+IF(OFFSET('Sanitation Data'!$D$28,0,10*ROW('Sanitation Data'!D109))="","",OFFSET('Sanitation Data'!$D$28,0,10*ROW('Sanitation Data'!D109)))</f>
        <v/>
      </c>
      <c r="CL115" s="290" t="str">
        <f ca="true">+IF(OFFSET('Sanitation Data'!$D$29,0,10*ROW('Sanitation Data'!D109))="","",OFFSET('Sanitation Data'!$D$29,0,10*ROW('Sanitation Data'!D109)))</f>
        <v/>
      </c>
      <c r="CM115" s="290" t="str">
        <f ca="true">+IF(OFFSET('Sanitation Data'!$D$30,0,10*ROW('Sanitation Data'!D109))="","",OFFSET('Sanitation Data'!$D$30,0,10*ROW('Sanitation Data'!D109)))</f>
        <v/>
      </c>
      <c r="CN115" s="290" t="str">
        <f ca="true">+IF(OFFSET('Sanitation Data'!$D$31,0,10*ROW('Sanitation Data'!D109))="","",OFFSET('Sanitation Data'!$D$31,0,10*ROW('Sanitation Data'!D109)))</f>
        <v/>
      </c>
      <c r="CO115" s="290" t="str">
        <f ca="true">+IF(OFFSET('Sanitation Data'!$D$32,0,10*ROW('Sanitation Data'!D109))="","",OFFSET('Sanitation Data'!$D$32,0,10*ROW('Sanitation Data'!D109)))</f>
        <v/>
      </c>
      <c r="CP115" s="290" t="str">
        <f ca="true">+IF(OFFSET('Sanitation Data'!$E$28,0,10*ROW('Sanitation Data'!E109))="","",OFFSET('Sanitation Data'!$E$28,0,10*ROW('Sanitation Data'!E109)))</f>
        <v/>
      </c>
      <c r="CQ115" s="290" t="str">
        <f ca="true">+IF(OFFSET('Sanitation Data'!$E$29,0,10*ROW('Sanitation Data'!E109))="","",OFFSET('Sanitation Data'!$E$29,0,10*ROW('Sanitation Data'!E109)))</f>
        <v/>
      </c>
      <c r="CR115" s="290" t="str">
        <f ca="true">+IF(OFFSET('Sanitation Data'!$E$30,0,10*ROW('Sanitation Data'!E109))="","",OFFSET('Sanitation Data'!$E$30,0,10*ROW('Sanitation Data'!E109)))</f>
        <v/>
      </c>
      <c r="CS115" s="290" t="str">
        <f ca="true">+IF(OFFSET('Sanitation Data'!$E$31,0,10*ROW('Sanitation Data'!E109))="","",OFFSET('Sanitation Data'!$E$31,0,10*ROW('Sanitation Data'!E109)))</f>
        <v/>
      </c>
      <c r="CT115" s="290" t="str">
        <f ca="true">+IF(OFFSET('Sanitation Data'!$E$32,0,10*ROW('Sanitation Data'!E109))="","",OFFSET('Sanitation Data'!$E$32,0,10*ROW('Sanitation Data'!E109)))</f>
        <v/>
      </c>
      <c r="CU115" s="290" t="str">
        <f ca="true">+IF(OFFSET('Sanitation Data'!$F$28,0,10*ROW('Sanitation Data'!F109))="","",OFFSET('Sanitation Data'!$F$28,0,10*ROW('Sanitation Data'!F109)))</f>
        <v/>
      </c>
      <c r="CV115" s="290" t="str">
        <f ca="true">+IF(OFFSET('Sanitation Data'!$F$29,0,10*ROW('Sanitation Data'!F109))="","",OFFSET('Sanitation Data'!$F$29,0,10*ROW('Sanitation Data'!F109)))</f>
        <v/>
      </c>
      <c r="CW115" s="290" t="str">
        <f ca="true">+IF(OFFSET('Sanitation Data'!$F$30,0,10*ROW('Sanitation Data'!F109))="","",OFFSET('Sanitation Data'!$F$30,0,10*ROW('Sanitation Data'!F109)))</f>
        <v/>
      </c>
      <c r="CX115" s="290" t="str">
        <f ca="true">+IF(OFFSET('Sanitation Data'!$F$31,0,10*ROW('Sanitation Data'!F109))="","",OFFSET('Sanitation Data'!$F$31,0,10*ROW('Sanitation Data'!F109)))</f>
        <v/>
      </c>
      <c r="CY115" s="290" t="str">
        <f ca="true">+IF(OFFSET('Sanitation Data'!$F$32,0,10*ROW('Sanitation Data'!F109))="","",OFFSET('Sanitation Data'!$F$32,0,10*ROW('Sanitation Data'!F109)))</f>
        <v/>
      </c>
      <c r="CZ115" s="290" t="str">
        <f ca="true">+IF(OFFSET('Sanitation Data'!$G$28,0,10*ROW('Sanitation Data'!G109))="","",OFFSET('Sanitation Data'!$G$28,0,10*ROW('Sanitation Data'!G109)))</f>
        <v/>
      </c>
      <c r="DA115" s="290" t="str">
        <f ca="true">+IF(OFFSET('Sanitation Data'!$G$29,0,10*ROW('Sanitation Data'!G109))="","",OFFSET('Sanitation Data'!$G$29,0,10*ROW('Sanitation Data'!G109)))</f>
        <v/>
      </c>
      <c r="DB115" s="290" t="str">
        <f ca="true">+IF(OFFSET('Sanitation Data'!$G$30,0,10*ROW('Sanitation Data'!G109))="","",OFFSET('Sanitation Data'!$G$30,0,10*ROW('Sanitation Data'!G109)))</f>
        <v/>
      </c>
      <c r="DC115" s="290" t="str">
        <f ca="true">+IF(OFFSET('Sanitation Data'!$G$31,0,10*ROW('Sanitation Data'!G109))="","",OFFSET('Sanitation Data'!$G$31,0,10*ROW('Sanitation Data'!G109)))</f>
        <v/>
      </c>
      <c r="DD115" s="290" t="str">
        <f ca="true">+IF(OFFSET('Sanitation Data'!$G$32,0,10*ROW('Sanitation Data'!G109))="","",OFFSET('Sanitation Data'!$G$32,0,10*ROW('Sanitation Data'!G109)))</f>
        <v/>
      </c>
      <c r="DE115" s="290" t="str">
        <f ca="true">+IF(OFFSET('Sanitation Data'!$H$28,0,10*ROW('Sanitation Data'!H109))="","",OFFSET('Sanitation Data'!$H$28,0,10*ROW('Sanitation Data'!H109)))</f>
        <v/>
      </c>
      <c r="DF115" s="290" t="str">
        <f ca="true">+IF(OFFSET('Sanitation Data'!$H$29,0,10*ROW('Sanitation Data'!H109))="","",OFFSET('Sanitation Data'!$H$29,0,10*ROW('Sanitation Data'!H109)))</f>
        <v/>
      </c>
      <c r="DG115" s="290" t="str">
        <f ca="true">+IF(OFFSET('Sanitation Data'!$H$30,0,10*ROW('Sanitation Data'!H109))="","",OFFSET('Sanitation Data'!$H$30,0,10*ROW('Sanitation Data'!H109)))</f>
        <v/>
      </c>
      <c r="DH115" s="290" t="str">
        <f ca="true">+IF(OFFSET('Sanitation Data'!$H$31,0,10*ROW('Sanitation Data'!H109))="","",OFFSET('Sanitation Data'!$H$31,0,10*ROW('Sanitation Data'!H109)))</f>
        <v/>
      </c>
      <c r="DI115" s="290" t="str">
        <f ca="true">+IF(OFFSET('Sanitation Data'!$H$32,0,10*ROW('Sanitation Data'!H109))="","",OFFSET('Sanitation Data'!$H$32,0,10*ROW('Sanitation Data'!H109)))</f>
        <v/>
      </c>
      <c r="DJ115" s="290" t="str">
        <f ca="true">+IF(OFFSET('Sanitation Data'!$I$28,0,10*ROW('Sanitation Data'!I109))="","",OFFSET('Sanitation Data'!$I$28,0,10*ROW('Sanitation Data'!I109)))</f>
        <v/>
      </c>
      <c r="DK115" s="290" t="str">
        <f ca="true">+IF(OFFSET('Sanitation Data'!$I$29,0,10*ROW('Sanitation Data'!I109))="","",OFFSET('Sanitation Data'!$I$29,0,10*ROW('Sanitation Data'!I109)))</f>
        <v/>
      </c>
      <c r="DL115" s="290" t="str">
        <f ca="true">+IF(OFFSET('Sanitation Data'!$I$30,0,10*ROW('Sanitation Data'!I109))="","",OFFSET('Sanitation Data'!$I$30,0,10*ROW('Sanitation Data'!I109)))</f>
        <v/>
      </c>
      <c r="DM115" s="290" t="str">
        <f ca="true">+IF(OFFSET('Sanitation Data'!$I$31,0,10*ROW('Sanitation Data'!I109))="","",OFFSET('Sanitation Data'!$I$31,0,10*ROW('Sanitation Data'!I109)))</f>
        <v/>
      </c>
      <c r="DN115" s="290" t="str">
        <f ca="true">+IF(OFFSET('Sanitation Data'!$I$32,0,10*ROW('Sanitation Data'!I109))="","",OFFSET('Sanitation Data'!$I$32,0,10*ROW('Sanitation Data'!I109)))</f>
        <v/>
      </c>
      <c r="DO115" s="290" t="str">
        <f ca="true">+IF(OFFSET('Hygiene Data'!$D$11,0,10*ROW('Hygiene Data'!D109))="","",OFFSET('Hygiene Data'!$D$11,0,10*ROW('Hygiene Data'!D109)))</f>
        <v/>
      </c>
      <c r="DP115" s="290" t="str">
        <f ca="true">+IF(OFFSET('Hygiene Data'!$D$12,0,10*ROW('Hygiene Data'!D109))="","",OFFSET('Hygiene Data'!$D$12,0,10*ROW('Hygiene Data'!D109)))</f>
        <v/>
      </c>
      <c r="DQ115" s="290" t="str">
        <f ca="true">+IF(OFFSET('Hygiene Data'!$D$13,0,10*ROW('Hygiene Data'!D109))="","",OFFSET('Hygiene Data'!$D$13,0,10*ROW('Hygiene Data'!D109)))</f>
        <v/>
      </c>
      <c r="DR115" s="290" t="str">
        <f ca="true">+IF(OFFSET('Hygiene Data'!$E$11,0,10*ROW('Hygiene Data'!E109))="","",OFFSET('Hygiene Data'!$E$11,0,10*ROW('Hygiene Data'!E109)))</f>
        <v/>
      </c>
      <c r="DS115" s="290" t="str">
        <f ca="true">+IF(OFFSET('Hygiene Data'!$E$12,0,10*ROW('Hygiene Data'!E109))="","",OFFSET('Hygiene Data'!$E$12,0,10*ROW('Hygiene Data'!E109)))</f>
        <v/>
      </c>
      <c r="DT115" s="290" t="str">
        <f ca="true">+IF(OFFSET('Hygiene Data'!$E$13,0,10*ROW('Hygiene Data'!E109))="","",OFFSET('Hygiene Data'!$E$13,0,10*ROW('Hygiene Data'!E109)))</f>
        <v/>
      </c>
      <c r="DU115" s="290" t="str">
        <f ca="true">+IF(OFFSET('Hygiene Data'!$F$11,0,10*ROW('Hygiene Data'!F109))="","",OFFSET('Hygiene Data'!$F$11,0,10*ROW('Hygiene Data'!F109)))</f>
        <v/>
      </c>
      <c r="DV115" s="290" t="str">
        <f ca="true">+IF(OFFSET('Hygiene Data'!$F$12,0,10*ROW('Hygiene Data'!F109))="","",OFFSET('Hygiene Data'!$F$12,0,10*ROW('Hygiene Data'!F109)))</f>
        <v/>
      </c>
      <c r="DW115" s="290" t="str">
        <f ca="true">+IF(OFFSET('Hygiene Data'!$F$13,0,10*ROW('Hygiene Data'!F109))="","",OFFSET('Hygiene Data'!$F$13,0,10*ROW('Hygiene Data'!F109)))</f>
        <v/>
      </c>
      <c r="DX115" s="290" t="str">
        <f ca="true">+IF(OFFSET('Hygiene Data'!$G$11,0,10*ROW('Hygiene Data'!G109))="","",OFFSET('Hygiene Data'!$G$11,0,10*ROW('Hygiene Data'!G109)))</f>
        <v/>
      </c>
      <c r="DY115" s="290" t="str">
        <f ca="true">+IF(OFFSET('Hygiene Data'!$G$12,0,10*ROW('Hygiene Data'!G109))="","",OFFSET('Hygiene Data'!$G$12,0,10*ROW('Hygiene Data'!G109)))</f>
        <v/>
      </c>
      <c r="DZ115" s="290" t="str">
        <f ca="true">+IF(OFFSET('Hygiene Data'!$G$13,0,10*ROW('Hygiene Data'!G109))="","",OFFSET('Hygiene Data'!$G$13,0,10*ROW('Hygiene Data'!G109)))</f>
        <v/>
      </c>
      <c r="EA115" s="290" t="str">
        <f ca="true">+IF(OFFSET('Hygiene Data'!$H$11,0,10*ROW('Hygiene Data'!H109))="","",OFFSET('Hygiene Data'!$H$11,0,10*ROW('Hygiene Data'!H109)))</f>
        <v/>
      </c>
      <c r="EB115" s="290" t="str">
        <f ca="true">+IF(OFFSET('Hygiene Data'!$H$12,0,10*ROW('Hygiene Data'!H109))="","",OFFSET('Hygiene Data'!$H$12,0,10*ROW('Hygiene Data'!H109)))</f>
        <v/>
      </c>
      <c r="EC115" s="290" t="str">
        <f ca="true">+IF(OFFSET('Hygiene Data'!$H$13,0,10*ROW('Hygiene Data'!H109))="","",OFFSET('Hygiene Data'!$H$13,0,10*ROW('Hygiene Data'!H109)))</f>
        <v/>
      </c>
      <c r="ED115" s="290" t="str">
        <f ca="true">+IF(OFFSET('Hygiene Data'!$I$11,0,10*ROW('Hygiene Data'!I109))="","",OFFSET('Hygiene Data'!$I$11,0,10*ROW('Hygiene Data'!I109)))</f>
        <v/>
      </c>
      <c r="EE115" s="290" t="str">
        <f ca="true">+IF(OFFSET('Hygiene Data'!$I$12,0,10*ROW('Hygiene Data'!I109))="","",OFFSET('Hygiene Data'!$I$12,0,10*ROW('Hygiene Data'!I109)))</f>
        <v/>
      </c>
      <c r="EF115" s="290"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46"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90"/>
      <c r="BS116" s="290" t="str">
        <f ca="true">+IF(OFFSET('Water Data'!$D$27,0,10*ROW('Water Data'!D110))="","",OFFSET('Water Data'!$D$27,0,10*ROW('Water Data'!D110)))</f>
        <v/>
      </c>
      <c r="BT116" s="290" t="str">
        <f ca="true">+IF(OFFSET('Water Data'!$D$28,0,10*ROW('Water Data'!D110))="","",OFFSET('Water Data'!$D$28,0,10*ROW('Water Data'!D110)))</f>
        <v/>
      </c>
      <c r="BU116" s="290" t="str">
        <f ca="true">+IF(OFFSET('Water Data'!$D$29,0,10*ROW('Water Data'!D110))="","",OFFSET('Water Data'!$D$29,0,10*ROW('Water Data'!D110)))</f>
        <v/>
      </c>
      <c r="BV116" s="290" t="str">
        <f ca="true">+IF(OFFSET('Water Data'!$E$27,0,10*ROW('Water Data'!E110))="","",OFFSET('Water Data'!$E$27,0,10*ROW('Water Data'!E110)))</f>
        <v/>
      </c>
      <c r="BW116" s="290" t="str">
        <f ca="true">+IF(OFFSET('Water Data'!$E$28,0,10*ROW('Water Data'!E110))="","",OFFSET('Water Data'!$E$28,0,10*ROW('Water Data'!E110)))</f>
        <v/>
      </c>
      <c r="BX116" s="290" t="str">
        <f ca="true">+IF(OFFSET('Water Data'!$E$29,0,10*ROW('Water Data'!E110))="","",OFFSET('Water Data'!$E$29,0,10*ROW('Water Data'!E110)))</f>
        <v/>
      </c>
      <c r="BY116" s="290" t="str">
        <f ca="true">+IF(OFFSET('Water Data'!$F$27,0,10*ROW('Water Data'!F110))="","",OFFSET('Water Data'!$F$27,0,10*ROW('Water Data'!F110)))</f>
        <v/>
      </c>
      <c r="BZ116" s="290" t="str">
        <f ca="true">+IF(OFFSET('Water Data'!$F$28,0,10*ROW('Water Data'!F110))="","",OFFSET('Water Data'!$F$28,0,10*ROW('Water Data'!F110)))</f>
        <v/>
      </c>
      <c r="CA116" s="290" t="str">
        <f ca="true">+IF(OFFSET('Water Data'!$F$29,0,10*ROW('Water Data'!F110))="","",OFFSET('Water Data'!$F$29,0,10*ROW('Water Data'!F110)))</f>
        <v/>
      </c>
      <c r="CB116" s="290" t="str">
        <f ca="true">+IF(OFFSET('Water Data'!$G$27,0,10*ROW('Water Data'!G110))="","",OFFSET('Water Data'!$G$27,0,10*ROW('Water Data'!G110)))</f>
        <v/>
      </c>
      <c r="CC116" s="290" t="str">
        <f ca="true">+IF(OFFSET('Water Data'!$G$28,0,10*ROW('Water Data'!G110))="","",OFFSET('Water Data'!$G$28,0,10*ROW('Water Data'!G110)))</f>
        <v/>
      </c>
      <c r="CD116" s="290" t="str">
        <f ca="true">+IF(OFFSET('Water Data'!$G$29,0,10*ROW('Water Data'!G110))="","",OFFSET('Water Data'!$G$29,0,10*ROW('Water Data'!G110)))</f>
        <v/>
      </c>
      <c r="CE116" s="290" t="str">
        <f ca="true">+IF(OFFSET('Water Data'!$H$27,0,10*ROW('Water Data'!H110))="","",OFFSET('Water Data'!$H$27,0,10*ROW('Water Data'!H110)))</f>
        <v/>
      </c>
      <c r="CF116" s="290" t="str">
        <f ca="true">+IF(OFFSET('Water Data'!$H$28,0,10*ROW('Water Data'!H110))="","",OFFSET('Water Data'!$H$28,0,10*ROW('Water Data'!H110)))</f>
        <v/>
      </c>
      <c r="CG116" s="290" t="str">
        <f ca="true">+IF(OFFSET('Water Data'!$H$29,0,10*ROW('Water Data'!H110))="","",OFFSET('Water Data'!$H$29,0,10*ROW('Water Data'!H110)))</f>
        <v/>
      </c>
      <c r="CH116" s="290" t="str">
        <f ca="true">+IF(OFFSET('Water Data'!$I$27,0,10*ROW('Water Data'!I110))="","",OFFSET('Water Data'!$I$27,0,10*ROW('Water Data'!I110)))</f>
        <v/>
      </c>
      <c r="CI116" s="290" t="str">
        <f ca="true">+IF(OFFSET('Water Data'!$I$28,0,10*ROW('Water Data'!I110))="","",OFFSET('Water Data'!$I$28,0,10*ROW('Water Data'!I110)))</f>
        <v/>
      </c>
      <c r="CJ116" s="290" t="str">
        <f ca="true">+IF(OFFSET('Water Data'!$I$29,0,10*ROW('Water Data'!I110))="","",OFFSET('Water Data'!$I$29,0,10*ROW('Water Data'!I110)))</f>
        <v/>
      </c>
      <c r="CK116" s="290" t="str">
        <f ca="true">+IF(OFFSET('Sanitation Data'!$D$28,0,10*ROW('Sanitation Data'!D110))="","",OFFSET('Sanitation Data'!$D$28,0,10*ROW('Sanitation Data'!D110)))</f>
        <v/>
      </c>
      <c r="CL116" s="290" t="str">
        <f ca="true">+IF(OFFSET('Sanitation Data'!$D$29,0,10*ROW('Sanitation Data'!D110))="","",OFFSET('Sanitation Data'!$D$29,0,10*ROW('Sanitation Data'!D110)))</f>
        <v/>
      </c>
      <c r="CM116" s="290" t="str">
        <f ca="true">+IF(OFFSET('Sanitation Data'!$D$30,0,10*ROW('Sanitation Data'!D110))="","",OFFSET('Sanitation Data'!$D$30,0,10*ROW('Sanitation Data'!D110)))</f>
        <v/>
      </c>
      <c r="CN116" s="290" t="str">
        <f ca="true">+IF(OFFSET('Sanitation Data'!$D$31,0,10*ROW('Sanitation Data'!D110))="","",OFFSET('Sanitation Data'!$D$31,0,10*ROW('Sanitation Data'!D110)))</f>
        <v/>
      </c>
      <c r="CO116" s="290" t="str">
        <f ca="true">+IF(OFFSET('Sanitation Data'!$D$32,0,10*ROW('Sanitation Data'!D110))="","",OFFSET('Sanitation Data'!$D$32,0,10*ROW('Sanitation Data'!D110)))</f>
        <v/>
      </c>
      <c r="CP116" s="290" t="str">
        <f ca="true">+IF(OFFSET('Sanitation Data'!$E$28,0,10*ROW('Sanitation Data'!E110))="","",OFFSET('Sanitation Data'!$E$28,0,10*ROW('Sanitation Data'!E110)))</f>
        <v/>
      </c>
      <c r="CQ116" s="290" t="str">
        <f ca="true">+IF(OFFSET('Sanitation Data'!$E$29,0,10*ROW('Sanitation Data'!E110))="","",OFFSET('Sanitation Data'!$E$29,0,10*ROW('Sanitation Data'!E110)))</f>
        <v/>
      </c>
      <c r="CR116" s="290" t="str">
        <f ca="true">+IF(OFFSET('Sanitation Data'!$E$30,0,10*ROW('Sanitation Data'!E110))="","",OFFSET('Sanitation Data'!$E$30,0,10*ROW('Sanitation Data'!E110)))</f>
        <v/>
      </c>
      <c r="CS116" s="290" t="str">
        <f ca="true">+IF(OFFSET('Sanitation Data'!$E$31,0,10*ROW('Sanitation Data'!E110))="","",OFFSET('Sanitation Data'!$E$31,0,10*ROW('Sanitation Data'!E110)))</f>
        <v/>
      </c>
      <c r="CT116" s="290" t="str">
        <f ca="true">+IF(OFFSET('Sanitation Data'!$E$32,0,10*ROW('Sanitation Data'!E110))="","",OFFSET('Sanitation Data'!$E$32,0,10*ROW('Sanitation Data'!E110)))</f>
        <v/>
      </c>
      <c r="CU116" s="290" t="str">
        <f ca="true">+IF(OFFSET('Sanitation Data'!$F$28,0,10*ROW('Sanitation Data'!F110))="","",OFFSET('Sanitation Data'!$F$28,0,10*ROW('Sanitation Data'!F110)))</f>
        <v/>
      </c>
      <c r="CV116" s="290" t="str">
        <f ca="true">+IF(OFFSET('Sanitation Data'!$F$29,0,10*ROW('Sanitation Data'!F110))="","",OFFSET('Sanitation Data'!$F$29,0,10*ROW('Sanitation Data'!F110)))</f>
        <v/>
      </c>
      <c r="CW116" s="290" t="str">
        <f ca="true">+IF(OFFSET('Sanitation Data'!$F$30,0,10*ROW('Sanitation Data'!F110))="","",OFFSET('Sanitation Data'!$F$30,0,10*ROW('Sanitation Data'!F110)))</f>
        <v/>
      </c>
      <c r="CX116" s="290" t="str">
        <f ca="true">+IF(OFFSET('Sanitation Data'!$F$31,0,10*ROW('Sanitation Data'!F110))="","",OFFSET('Sanitation Data'!$F$31,0,10*ROW('Sanitation Data'!F110)))</f>
        <v/>
      </c>
      <c r="CY116" s="290" t="str">
        <f ca="true">+IF(OFFSET('Sanitation Data'!$F$32,0,10*ROW('Sanitation Data'!F110))="","",OFFSET('Sanitation Data'!$F$32,0,10*ROW('Sanitation Data'!F110)))</f>
        <v/>
      </c>
      <c r="CZ116" s="290" t="str">
        <f ca="true">+IF(OFFSET('Sanitation Data'!$G$28,0,10*ROW('Sanitation Data'!G110))="","",OFFSET('Sanitation Data'!$G$28,0,10*ROW('Sanitation Data'!G110)))</f>
        <v/>
      </c>
      <c r="DA116" s="290" t="str">
        <f ca="true">+IF(OFFSET('Sanitation Data'!$G$29,0,10*ROW('Sanitation Data'!G110))="","",OFFSET('Sanitation Data'!$G$29,0,10*ROW('Sanitation Data'!G110)))</f>
        <v/>
      </c>
      <c r="DB116" s="290" t="str">
        <f ca="true">+IF(OFFSET('Sanitation Data'!$G$30,0,10*ROW('Sanitation Data'!G110))="","",OFFSET('Sanitation Data'!$G$30,0,10*ROW('Sanitation Data'!G110)))</f>
        <v/>
      </c>
      <c r="DC116" s="290" t="str">
        <f ca="true">+IF(OFFSET('Sanitation Data'!$G$31,0,10*ROW('Sanitation Data'!G110))="","",OFFSET('Sanitation Data'!$G$31,0,10*ROW('Sanitation Data'!G110)))</f>
        <v/>
      </c>
      <c r="DD116" s="290" t="str">
        <f ca="true">+IF(OFFSET('Sanitation Data'!$G$32,0,10*ROW('Sanitation Data'!G110))="","",OFFSET('Sanitation Data'!$G$32,0,10*ROW('Sanitation Data'!G110)))</f>
        <v/>
      </c>
      <c r="DE116" s="290" t="str">
        <f ca="true">+IF(OFFSET('Sanitation Data'!$H$28,0,10*ROW('Sanitation Data'!H110))="","",OFFSET('Sanitation Data'!$H$28,0,10*ROW('Sanitation Data'!H110)))</f>
        <v/>
      </c>
      <c r="DF116" s="290" t="str">
        <f ca="true">+IF(OFFSET('Sanitation Data'!$H$29,0,10*ROW('Sanitation Data'!H110))="","",OFFSET('Sanitation Data'!$H$29,0,10*ROW('Sanitation Data'!H110)))</f>
        <v/>
      </c>
      <c r="DG116" s="290" t="str">
        <f ca="true">+IF(OFFSET('Sanitation Data'!$H$30,0,10*ROW('Sanitation Data'!H110))="","",OFFSET('Sanitation Data'!$H$30,0,10*ROW('Sanitation Data'!H110)))</f>
        <v/>
      </c>
      <c r="DH116" s="290" t="str">
        <f ca="true">+IF(OFFSET('Sanitation Data'!$H$31,0,10*ROW('Sanitation Data'!H110))="","",OFFSET('Sanitation Data'!$H$31,0,10*ROW('Sanitation Data'!H110)))</f>
        <v/>
      </c>
      <c r="DI116" s="290" t="str">
        <f ca="true">+IF(OFFSET('Sanitation Data'!$H$32,0,10*ROW('Sanitation Data'!H110))="","",OFFSET('Sanitation Data'!$H$32,0,10*ROW('Sanitation Data'!H110)))</f>
        <v/>
      </c>
      <c r="DJ116" s="290" t="str">
        <f ca="true">+IF(OFFSET('Sanitation Data'!$I$28,0,10*ROW('Sanitation Data'!I110))="","",OFFSET('Sanitation Data'!$I$28,0,10*ROW('Sanitation Data'!I110)))</f>
        <v/>
      </c>
      <c r="DK116" s="290" t="str">
        <f ca="true">+IF(OFFSET('Sanitation Data'!$I$29,0,10*ROW('Sanitation Data'!I110))="","",OFFSET('Sanitation Data'!$I$29,0,10*ROW('Sanitation Data'!I110)))</f>
        <v/>
      </c>
      <c r="DL116" s="290" t="str">
        <f ca="true">+IF(OFFSET('Sanitation Data'!$I$30,0,10*ROW('Sanitation Data'!I110))="","",OFFSET('Sanitation Data'!$I$30,0,10*ROW('Sanitation Data'!I110)))</f>
        <v/>
      </c>
      <c r="DM116" s="290" t="str">
        <f ca="true">+IF(OFFSET('Sanitation Data'!$I$31,0,10*ROW('Sanitation Data'!I110))="","",OFFSET('Sanitation Data'!$I$31,0,10*ROW('Sanitation Data'!I110)))</f>
        <v/>
      </c>
      <c r="DN116" s="290" t="str">
        <f ca="true">+IF(OFFSET('Sanitation Data'!$I$32,0,10*ROW('Sanitation Data'!I110))="","",OFFSET('Sanitation Data'!$I$32,0,10*ROW('Sanitation Data'!I110)))</f>
        <v/>
      </c>
      <c r="DO116" s="290" t="str">
        <f ca="true">+IF(OFFSET('Hygiene Data'!$D$11,0,10*ROW('Hygiene Data'!D110))="","",OFFSET('Hygiene Data'!$D$11,0,10*ROW('Hygiene Data'!D110)))</f>
        <v/>
      </c>
      <c r="DP116" s="290" t="str">
        <f ca="true">+IF(OFFSET('Hygiene Data'!$D$12,0,10*ROW('Hygiene Data'!D110))="","",OFFSET('Hygiene Data'!$D$12,0,10*ROW('Hygiene Data'!D110)))</f>
        <v/>
      </c>
      <c r="DQ116" s="290" t="str">
        <f ca="true">+IF(OFFSET('Hygiene Data'!$D$13,0,10*ROW('Hygiene Data'!D110))="","",OFFSET('Hygiene Data'!$D$13,0,10*ROW('Hygiene Data'!D110)))</f>
        <v/>
      </c>
      <c r="DR116" s="290" t="str">
        <f ca="true">+IF(OFFSET('Hygiene Data'!$E$11,0,10*ROW('Hygiene Data'!E110))="","",OFFSET('Hygiene Data'!$E$11,0,10*ROW('Hygiene Data'!E110)))</f>
        <v/>
      </c>
      <c r="DS116" s="290" t="str">
        <f ca="true">+IF(OFFSET('Hygiene Data'!$E$12,0,10*ROW('Hygiene Data'!E110))="","",OFFSET('Hygiene Data'!$E$12,0,10*ROW('Hygiene Data'!E110)))</f>
        <v/>
      </c>
      <c r="DT116" s="290" t="str">
        <f ca="true">+IF(OFFSET('Hygiene Data'!$E$13,0,10*ROW('Hygiene Data'!E110))="","",OFFSET('Hygiene Data'!$E$13,0,10*ROW('Hygiene Data'!E110)))</f>
        <v/>
      </c>
      <c r="DU116" s="290" t="str">
        <f ca="true">+IF(OFFSET('Hygiene Data'!$F$11,0,10*ROW('Hygiene Data'!F110))="","",OFFSET('Hygiene Data'!$F$11,0,10*ROW('Hygiene Data'!F110)))</f>
        <v/>
      </c>
      <c r="DV116" s="290" t="str">
        <f ca="true">+IF(OFFSET('Hygiene Data'!$F$12,0,10*ROW('Hygiene Data'!F110))="","",OFFSET('Hygiene Data'!$F$12,0,10*ROW('Hygiene Data'!F110)))</f>
        <v/>
      </c>
      <c r="DW116" s="290" t="str">
        <f ca="true">+IF(OFFSET('Hygiene Data'!$F$13,0,10*ROW('Hygiene Data'!F110))="","",OFFSET('Hygiene Data'!$F$13,0,10*ROW('Hygiene Data'!F110)))</f>
        <v/>
      </c>
      <c r="DX116" s="290" t="str">
        <f ca="true">+IF(OFFSET('Hygiene Data'!$G$11,0,10*ROW('Hygiene Data'!G110))="","",OFFSET('Hygiene Data'!$G$11,0,10*ROW('Hygiene Data'!G110)))</f>
        <v/>
      </c>
      <c r="DY116" s="290" t="str">
        <f ca="true">+IF(OFFSET('Hygiene Data'!$G$12,0,10*ROW('Hygiene Data'!G110))="","",OFFSET('Hygiene Data'!$G$12,0,10*ROW('Hygiene Data'!G110)))</f>
        <v/>
      </c>
      <c r="DZ116" s="290" t="str">
        <f ca="true">+IF(OFFSET('Hygiene Data'!$G$13,0,10*ROW('Hygiene Data'!G110))="","",OFFSET('Hygiene Data'!$G$13,0,10*ROW('Hygiene Data'!G110)))</f>
        <v/>
      </c>
      <c r="EA116" s="290" t="str">
        <f ca="true">+IF(OFFSET('Hygiene Data'!$H$11,0,10*ROW('Hygiene Data'!H110))="","",OFFSET('Hygiene Data'!$H$11,0,10*ROW('Hygiene Data'!H110)))</f>
        <v/>
      </c>
      <c r="EB116" s="290" t="str">
        <f ca="true">+IF(OFFSET('Hygiene Data'!$H$12,0,10*ROW('Hygiene Data'!H110))="","",OFFSET('Hygiene Data'!$H$12,0,10*ROW('Hygiene Data'!H110)))</f>
        <v/>
      </c>
      <c r="EC116" s="290" t="str">
        <f ca="true">+IF(OFFSET('Hygiene Data'!$H$13,0,10*ROW('Hygiene Data'!H110))="","",OFFSET('Hygiene Data'!$H$13,0,10*ROW('Hygiene Data'!H110)))</f>
        <v/>
      </c>
      <c r="ED116" s="290" t="str">
        <f ca="true">+IF(OFFSET('Hygiene Data'!$I$11,0,10*ROW('Hygiene Data'!I110))="","",OFFSET('Hygiene Data'!$I$11,0,10*ROW('Hygiene Data'!I110)))</f>
        <v/>
      </c>
      <c r="EE116" s="290" t="str">
        <f ca="true">+IF(OFFSET('Hygiene Data'!$I$12,0,10*ROW('Hygiene Data'!I110))="","",OFFSET('Hygiene Data'!$I$12,0,10*ROW('Hygiene Data'!I110)))</f>
        <v/>
      </c>
      <c r="EF116" s="290"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46"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90"/>
      <c r="BS117" s="290" t="str">
        <f ca="true">+IF(OFFSET('Water Data'!$D$27,0,10*ROW('Water Data'!D111))="","",OFFSET('Water Data'!$D$27,0,10*ROW('Water Data'!D111)))</f>
        <v/>
      </c>
      <c r="BT117" s="290" t="str">
        <f ca="true">+IF(OFFSET('Water Data'!$D$28,0,10*ROW('Water Data'!D111))="","",OFFSET('Water Data'!$D$28,0,10*ROW('Water Data'!D111)))</f>
        <v/>
      </c>
      <c r="BU117" s="290" t="str">
        <f ca="true">+IF(OFFSET('Water Data'!$D$29,0,10*ROW('Water Data'!D111))="","",OFFSET('Water Data'!$D$29,0,10*ROW('Water Data'!D111)))</f>
        <v/>
      </c>
      <c r="BV117" s="290" t="str">
        <f ca="true">+IF(OFFSET('Water Data'!$E$27,0,10*ROW('Water Data'!E111))="","",OFFSET('Water Data'!$E$27,0,10*ROW('Water Data'!E111)))</f>
        <v/>
      </c>
      <c r="BW117" s="290" t="str">
        <f ca="true">+IF(OFFSET('Water Data'!$E$28,0,10*ROW('Water Data'!E111))="","",OFFSET('Water Data'!$E$28,0,10*ROW('Water Data'!E111)))</f>
        <v/>
      </c>
      <c r="BX117" s="290" t="str">
        <f ca="true">+IF(OFFSET('Water Data'!$E$29,0,10*ROW('Water Data'!E111))="","",OFFSET('Water Data'!$E$29,0,10*ROW('Water Data'!E111)))</f>
        <v/>
      </c>
      <c r="BY117" s="290" t="str">
        <f ca="true">+IF(OFFSET('Water Data'!$F$27,0,10*ROW('Water Data'!F111))="","",OFFSET('Water Data'!$F$27,0,10*ROW('Water Data'!F111)))</f>
        <v/>
      </c>
      <c r="BZ117" s="290" t="str">
        <f ca="true">+IF(OFFSET('Water Data'!$F$28,0,10*ROW('Water Data'!F111))="","",OFFSET('Water Data'!$F$28,0,10*ROW('Water Data'!F111)))</f>
        <v/>
      </c>
      <c r="CA117" s="290" t="str">
        <f ca="true">+IF(OFFSET('Water Data'!$F$29,0,10*ROW('Water Data'!F111))="","",OFFSET('Water Data'!$F$29,0,10*ROW('Water Data'!F111)))</f>
        <v/>
      </c>
      <c r="CB117" s="290" t="str">
        <f ca="true">+IF(OFFSET('Water Data'!$G$27,0,10*ROW('Water Data'!G111))="","",OFFSET('Water Data'!$G$27,0,10*ROW('Water Data'!G111)))</f>
        <v/>
      </c>
      <c r="CC117" s="290" t="str">
        <f ca="true">+IF(OFFSET('Water Data'!$G$28,0,10*ROW('Water Data'!G111))="","",OFFSET('Water Data'!$G$28,0,10*ROW('Water Data'!G111)))</f>
        <v/>
      </c>
      <c r="CD117" s="290" t="str">
        <f ca="true">+IF(OFFSET('Water Data'!$G$29,0,10*ROW('Water Data'!G111))="","",OFFSET('Water Data'!$G$29,0,10*ROW('Water Data'!G111)))</f>
        <v/>
      </c>
      <c r="CE117" s="290" t="str">
        <f ca="true">+IF(OFFSET('Water Data'!$H$27,0,10*ROW('Water Data'!H111))="","",OFFSET('Water Data'!$H$27,0,10*ROW('Water Data'!H111)))</f>
        <v/>
      </c>
      <c r="CF117" s="290" t="str">
        <f ca="true">+IF(OFFSET('Water Data'!$H$28,0,10*ROW('Water Data'!H111))="","",OFFSET('Water Data'!$H$28,0,10*ROW('Water Data'!H111)))</f>
        <v/>
      </c>
      <c r="CG117" s="290" t="str">
        <f ca="true">+IF(OFFSET('Water Data'!$H$29,0,10*ROW('Water Data'!H111))="","",OFFSET('Water Data'!$H$29,0,10*ROW('Water Data'!H111)))</f>
        <v/>
      </c>
      <c r="CH117" s="290" t="str">
        <f ca="true">+IF(OFFSET('Water Data'!$I$27,0,10*ROW('Water Data'!I111))="","",OFFSET('Water Data'!$I$27,0,10*ROW('Water Data'!I111)))</f>
        <v/>
      </c>
      <c r="CI117" s="290" t="str">
        <f ca="true">+IF(OFFSET('Water Data'!$I$28,0,10*ROW('Water Data'!I111))="","",OFFSET('Water Data'!$I$28,0,10*ROW('Water Data'!I111)))</f>
        <v/>
      </c>
      <c r="CJ117" s="290" t="str">
        <f ca="true">+IF(OFFSET('Water Data'!$I$29,0,10*ROW('Water Data'!I111))="","",OFFSET('Water Data'!$I$29,0,10*ROW('Water Data'!I111)))</f>
        <v/>
      </c>
      <c r="CK117" s="290" t="str">
        <f ca="true">+IF(OFFSET('Sanitation Data'!$D$28,0,10*ROW('Sanitation Data'!D111))="","",OFFSET('Sanitation Data'!$D$28,0,10*ROW('Sanitation Data'!D111)))</f>
        <v/>
      </c>
      <c r="CL117" s="290" t="str">
        <f ca="true">+IF(OFFSET('Sanitation Data'!$D$29,0,10*ROW('Sanitation Data'!D111))="","",OFFSET('Sanitation Data'!$D$29,0,10*ROW('Sanitation Data'!D111)))</f>
        <v/>
      </c>
      <c r="CM117" s="290" t="str">
        <f ca="true">+IF(OFFSET('Sanitation Data'!$D$30,0,10*ROW('Sanitation Data'!D111))="","",OFFSET('Sanitation Data'!$D$30,0,10*ROW('Sanitation Data'!D111)))</f>
        <v/>
      </c>
      <c r="CN117" s="290" t="str">
        <f ca="true">+IF(OFFSET('Sanitation Data'!$D$31,0,10*ROW('Sanitation Data'!D111))="","",OFFSET('Sanitation Data'!$D$31,0,10*ROW('Sanitation Data'!D111)))</f>
        <v/>
      </c>
      <c r="CO117" s="290" t="str">
        <f ca="true">+IF(OFFSET('Sanitation Data'!$D$32,0,10*ROW('Sanitation Data'!D111))="","",OFFSET('Sanitation Data'!$D$32,0,10*ROW('Sanitation Data'!D111)))</f>
        <v/>
      </c>
      <c r="CP117" s="290" t="str">
        <f ca="true">+IF(OFFSET('Sanitation Data'!$E$28,0,10*ROW('Sanitation Data'!E111))="","",OFFSET('Sanitation Data'!$E$28,0,10*ROW('Sanitation Data'!E111)))</f>
        <v/>
      </c>
      <c r="CQ117" s="290" t="str">
        <f ca="true">+IF(OFFSET('Sanitation Data'!$E$29,0,10*ROW('Sanitation Data'!E111))="","",OFFSET('Sanitation Data'!$E$29,0,10*ROW('Sanitation Data'!E111)))</f>
        <v/>
      </c>
      <c r="CR117" s="290" t="str">
        <f ca="true">+IF(OFFSET('Sanitation Data'!$E$30,0,10*ROW('Sanitation Data'!E111))="","",OFFSET('Sanitation Data'!$E$30,0,10*ROW('Sanitation Data'!E111)))</f>
        <v/>
      </c>
      <c r="CS117" s="290" t="str">
        <f ca="true">+IF(OFFSET('Sanitation Data'!$E$31,0,10*ROW('Sanitation Data'!E111))="","",OFFSET('Sanitation Data'!$E$31,0,10*ROW('Sanitation Data'!E111)))</f>
        <v/>
      </c>
      <c r="CT117" s="290" t="str">
        <f ca="true">+IF(OFFSET('Sanitation Data'!$E$32,0,10*ROW('Sanitation Data'!E111))="","",OFFSET('Sanitation Data'!$E$32,0,10*ROW('Sanitation Data'!E111)))</f>
        <v/>
      </c>
      <c r="CU117" s="290" t="str">
        <f ca="true">+IF(OFFSET('Sanitation Data'!$F$28,0,10*ROW('Sanitation Data'!F111))="","",OFFSET('Sanitation Data'!$F$28,0,10*ROW('Sanitation Data'!F111)))</f>
        <v/>
      </c>
      <c r="CV117" s="290" t="str">
        <f ca="true">+IF(OFFSET('Sanitation Data'!$F$29,0,10*ROW('Sanitation Data'!F111))="","",OFFSET('Sanitation Data'!$F$29,0,10*ROW('Sanitation Data'!F111)))</f>
        <v/>
      </c>
      <c r="CW117" s="290" t="str">
        <f ca="true">+IF(OFFSET('Sanitation Data'!$F$30,0,10*ROW('Sanitation Data'!F111))="","",OFFSET('Sanitation Data'!$F$30,0,10*ROW('Sanitation Data'!F111)))</f>
        <v/>
      </c>
      <c r="CX117" s="290" t="str">
        <f ca="true">+IF(OFFSET('Sanitation Data'!$F$31,0,10*ROW('Sanitation Data'!F111))="","",OFFSET('Sanitation Data'!$F$31,0,10*ROW('Sanitation Data'!F111)))</f>
        <v/>
      </c>
      <c r="CY117" s="290" t="str">
        <f ca="true">+IF(OFFSET('Sanitation Data'!$F$32,0,10*ROW('Sanitation Data'!F111))="","",OFFSET('Sanitation Data'!$F$32,0,10*ROW('Sanitation Data'!F111)))</f>
        <v/>
      </c>
      <c r="CZ117" s="290" t="str">
        <f ca="true">+IF(OFFSET('Sanitation Data'!$G$28,0,10*ROW('Sanitation Data'!G111))="","",OFFSET('Sanitation Data'!$G$28,0,10*ROW('Sanitation Data'!G111)))</f>
        <v/>
      </c>
      <c r="DA117" s="290" t="str">
        <f ca="true">+IF(OFFSET('Sanitation Data'!$G$29,0,10*ROW('Sanitation Data'!G111))="","",OFFSET('Sanitation Data'!$G$29,0,10*ROW('Sanitation Data'!G111)))</f>
        <v/>
      </c>
      <c r="DB117" s="290" t="str">
        <f ca="true">+IF(OFFSET('Sanitation Data'!$G$30,0,10*ROW('Sanitation Data'!G111))="","",OFFSET('Sanitation Data'!$G$30,0,10*ROW('Sanitation Data'!G111)))</f>
        <v/>
      </c>
      <c r="DC117" s="290" t="str">
        <f ca="true">+IF(OFFSET('Sanitation Data'!$G$31,0,10*ROW('Sanitation Data'!G111))="","",OFFSET('Sanitation Data'!$G$31,0,10*ROW('Sanitation Data'!G111)))</f>
        <v/>
      </c>
      <c r="DD117" s="290" t="str">
        <f ca="true">+IF(OFFSET('Sanitation Data'!$G$32,0,10*ROW('Sanitation Data'!G111))="","",OFFSET('Sanitation Data'!$G$32,0,10*ROW('Sanitation Data'!G111)))</f>
        <v/>
      </c>
      <c r="DE117" s="290" t="str">
        <f ca="true">+IF(OFFSET('Sanitation Data'!$H$28,0,10*ROW('Sanitation Data'!H111))="","",OFFSET('Sanitation Data'!$H$28,0,10*ROW('Sanitation Data'!H111)))</f>
        <v/>
      </c>
      <c r="DF117" s="290" t="str">
        <f ca="true">+IF(OFFSET('Sanitation Data'!$H$29,0,10*ROW('Sanitation Data'!H111))="","",OFFSET('Sanitation Data'!$H$29,0,10*ROW('Sanitation Data'!H111)))</f>
        <v/>
      </c>
      <c r="DG117" s="290" t="str">
        <f ca="true">+IF(OFFSET('Sanitation Data'!$H$30,0,10*ROW('Sanitation Data'!H111))="","",OFFSET('Sanitation Data'!$H$30,0,10*ROW('Sanitation Data'!H111)))</f>
        <v/>
      </c>
      <c r="DH117" s="290" t="str">
        <f ca="true">+IF(OFFSET('Sanitation Data'!$H$31,0,10*ROW('Sanitation Data'!H111))="","",OFFSET('Sanitation Data'!$H$31,0,10*ROW('Sanitation Data'!H111)))</f>
        <v/>
      </c>
      <c r="DI117" s="290" t="str">
        <f ca="true">+IF(OFFSET('Sanitation Data'!$H$32,0,10*ROW('Sanitation Data'!H111))="","",OFFSET('Sanitation Data'!$H$32,0,10*ROW('Sanitation Data'!H111)))</f>
        <v/>
      </c>
      <c r="DJ117" s="290" t="str">
        <f ca="true">+IF(OFFSET('Sanitation Data'!$I$28,0,10*ROW('Sanitation Data'!I111))="","",OFFSET('Sanitation Data'!$I$28,0,10*ROW('Sanitation Data'!I111)))</f>
        <v/>
      </c>
      <c r="DK117" s="290" t="str">
        <f ca="true">+IF(OFFSET('Sanitation Data'!$I$29,0,10*ROW('Sanitation Data'!I111))="","",OFFSET('Sanitation Data'!$I$29,0,10*ROW('Sanitation Data'!I111)))</f>
        <v/>
      </c>
      <c r="DL117" s="290" t="str">
        <f ca="true">+IF(OFFSET('Sanitation Data'!$I$30,0,10*ROW('Sanitation Data'!I111))="","",OFFSET('Sanitation Data'!$I$30,0,10*ROW('Sanitation Data'!I111)))</f>
        <v/>
      </c>
      <c r="DM117" s="290" t="str">
        <f ca="true">+IF(OFFSET('Sanitation Data'!$I$31,0,10*ROW('Sanitation Data'!I111))="","",OFFSET('Sanitation Data'!$I$31,0,10*ROW('Sanitation Data'!I111)))</f>
        <v/>
      </c>
      <c r="DN117" s="290" t="str">
        <f ca="true">+IF(OFFSET('Sanitation Data'!$I$32,0,10*ROW('Sanitation Data'!I111))="","",OFFSET('Sanitation Data'!$I$32,0,10*ROW('Sanitation Data'!I111)))</f>
        <v/>
      </c>
      <c r="DO117" s="290" t="str">
        <f ca="true">+IF(OFFSET('Hygiene Data'!$D$11,0,10*ROW('Hygiene Data'!D111))="","",OFFSET('Hygiene Data'!$D$11,0,10*ROW('Hygiene Data'!D111)))</f>
        <v/>
      </c>
      <c r="DP117" s="290" t="str">
        <f ca="true">+IF(OFFSET('Hygiene Data'!$D$12,0,10*ROW('Hygiene Data'!D111))="","",OFFSET('Hygiene Data'!$D$12,0,10*ROW('Hygiene Data'!D111)))</f>
        <v/>
      </c>
      <c r="DQ117" s="290" t="str">
        <f ca="true">+IF(OFFSET('Hygiene Data'!$D$13,0,10*ROW('Hygiene Data'!D111))="","",OFFSET('Hygiene Data'!$D$13,0,10*ROW('Hygiene Data'!D111)))</f>
        <v/>
      </c>
      <c r="DR117" s="290" t="str">
        <f ca="true">+IF(OFFSET('Hygiene Data'!$E$11,0,10*ROW('Hygiene Data'!E111))="","",OFFSET('Hygiene Data'!$E$11,0,10*ROW('Hygiene Data'!E111)))</f>
        <v/>
      </c>
      <c r="DS117" s="290" t="str">
        <f ca="true">+IF(OFFSET('Hygiene Data'!$E$12,0,10*ROW('Hygiene Data'!E111))="","",OFFSET('Hygiene Data'!$E$12,0,10*ROW('Hygiene Data'!E111)))</f>
        <v/>
      </c>
      <c r="DT117" s="290" t="str">
        <f ca="true">+IF(OFFSET('Hygiene Data'!$E$13,0,10*ROW('Hygiene Data'!E111))="","",OFFSET('Hygiene Data'!$E$13,0,10*ROW('Hygiene Data'!E111)))</f>
        <v/>
      </c>
      <c r="DU117" s="290" t="str">
        <f ca="true">+IF(OFFSET('Hygiene Data'!$F$11,0,10*ROW('Hygiene Data'!F111))="","",OFFSET('Hygiene Data'!$F$11,0,10*ROW('Hygiene Data'!F111)))</f>
        <v/>
      </c>
      <c r="DV117" s="290" t="str">
        <f ca="true">+IF(OFFSET('Hygiene Data'!$F$12,0,10*ROW('Hygiene Data'!F111))="","",OFFSET('Hygiene Data'!$F$12,0,10*ROW('Hygiene Data'!F111)))</f>
        <v/>
      </c>
      <c r="DW117" s="290" t="str">
        <f ca="true">+IF(OFFSET('Hygiene Data'!$F$13,0,10*ROW('Hygiene Data'!F111))="","",OFFSET('Hygiene Data'!$F$13,0,10*ROW('Hygiene Data'!F111)))</f>
        <v/>
      </c>
      <c r="DX117" s="290" t="str">
        <f ca="true">+IF(OFFSET('Hygiene Data'!$G$11,0,10*ROW('Hygiene Data'!G111))="","",OFFSET('Hygiene Data'!$G$11,0,10*ROW('Hygiene Data'!G111)))</f>
        <v/>
      </c>
      <c r="DY117" s="290" t="str">
        <f ca="true">+IF(OFFSET('Hygiene Data'!$G$12,0,10*ROW('Hygiene Data'!G111))="","",OFFSET('Hygiene Data'!$G$12,0,10*ROW('Hygiene Data'!G111)))</f>
        <v/>
      </c>
      <c r="DZ117" s="290" t="str">
        <f ca="true">+IF(OFFSET('Hygiene Data'!$G$13,0,10*ROW('Hygiene Data'!G111))="","",OFFSET('Hygiene Data'!$G$13,0,10*ROW('Hygiene Data'!G111)))</f>
        <v/>
      </c>
      <c r="EA117" s="290" t="str">
        <f ca="true">+IF(OFFSET('Hygiene Data'!$H$11,0,10*ROW('Hygiene Data'!H111))="","",OFFSET('Hygiene Data'!$H$11,0,10*ROW('Hygiene Data'!H111)))</f>
        <v/>
      </c>
      <c r="EB117" s="290" t="str">
        <f ca="true">+IF(OFFSET('Hygiene Data'!$H$12,0,10*ROW('Hygiene Data'!H111))="","",OFFSET('Hygiene Data'!$H$12,0,10*ROW('Hygiene Data'!H111)))</f>
        <v/>
      </c>
      <c r="EC117" s="290" t="str">
        <f ca="true">+IF(OFFSET('Hygiene Data'!$H$13,0,10*ROW('Hygiene Data'!H111))="","",OFFSET('Hygiene Data'!$H$13,0,10*ROW('Hygiene Data'!H111)))</f>
        <v/>
      </c>
      <c r="ED117" s="290" t="str">
        <f ca="true">+IF(OFFSET('Hygiene Data'!$I$11,0,10*ROW('Hygiene Data'!I111))="","",OFFSET('Hygiene Data'!$I$11,0,10*ROW('Hygiene Data'!I111)))</f>
        <v/>
      </c>
      <c r="EE117" s="290" t="str">
        <f ca="true">+IF(OFFSET('Hygiene Data'!$I$12,0,10*ROW('Hygiene Data'!I111))="","",OFFSET('Hygiene Data'!$I$12,0,10*ROW('Hygiene Data'!I111)))</f>
        <v/>
      </c>
      <c r="EF117" s="290"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46"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90"/>
      <c r="BS118" s="290" t="str">
        <f ca="true">+IF(OFFSET('Water Data'!$D$27,0,10*ROW('Water Data'!D112))="","",OFFSET('Water Data'!$D$27,0,10*ROW('Water Data'!D112)))</f>
        <v/>
      </c>
      <c r="BT118" s="290" t="str">
        <f ca="true">+IF(OFFSET('Water Data'!$D$28,0,10*ROW('Water Data'!D112))="","",OFFSET('Water Data'!$D$28,0,10*ROW('Water Data'!D112)))</f>
        <v/>
      </c>
      <c r="BU118" s="290" t="str">
        <f ca="true">+IF(OFFSET('Water Data'!$D$29,0,10*ROW('Water Data'!D112))="","",OFFSET('Water Data'!$D$29,0,10*ROW('Water Data'!D112)))</f>
        <v/>
      </c>
      <c r="BV118" s="290" t="str">
        <f ca="true">+IF(OFFSET('Water Data'!$E$27,0,10*ROW('Water Data'!E112))="","",OFFSET('Water Data'!$E$27,0,10*ROW('Water Data'!E112)))</f>
        <v/>
      </c>
      <c r="BW118" s="290" t="str">
        <f ca="true">+IF(OFFSET('Water Data'!$E$28,0,10*ROW('Water Data'!E112))="","",OFFSET('Water Data'!$E$28,0,10*ROW('Water Data'!E112)))</f>
        <v/>
      </c>
      <c r="BX118" s="290" t="str">
        <f ca="true">+IF(OFFSET('Water Data'!$E$29,0,10*ROW('Water Data'!E112))="","",OFFSET('Water Data'!$E$29,0,10*ROW('Water Data'!E112)))</f>
        <v/>
      </c>
      <c r="BY118" s="290" t="str">
        <f ca="true">+IF(OFFSET('Water Data'!$F$27,0,10*ROW('Water Data'!F112))="","",OFFSET('Water Data'!$F$27,0,10*ROW('Water Data'!F112)))</f>
        <v/>
      </c>
      <c r="BZ118" s="290" t="str">
        <f ca="true">+IF(OFFSET('Water Data'!$F$28,0,10*ROW('Water Data'!F112))="","",OFFSET('Water Data'!$F$28,0,10*ROW('Water Data'!F112)))</f>
        <v/>
      </c>
      <c r="CA118" s="290" t="str">
        <f ca="true">+IF(OFFSET('Water Data'!$F$29,0,10*ROW('Water Data'!F112))="","",OFFSET('Water Data'!$F$29,0,10*ROW('Water Data'!F112)))</f>
        <v/>
      </c>
      <c r="CB118" s="290" t="str">
        <f ca="true">+IF(OFFSET('Water Data'!$G$27,0,10*ROW('Water Data'!G112))="","",OFFSET('Water Data'!$G$27,0,10*ROW('Water Data'!G112)))</f>
        <v/>
      </c>
      <c r="CC118" s="290" t="str">
        <f ca="true">+IF(OFFSET('Water Data'!$G$28,0,10*ROW('Water Data'!G112))="","",OFFSET('Water Data'!$G$28,0,10*ROW('Water Data'!G112)))</f>
        <v/>
      </c>
      <c r="CD118" s="290" t="str">
        <f ca="true">+IF(OFFSET('Water Data'!$G$29,0,10*ROW('Water Data'!G112))="","",OFFSET('Water Data'!$G$29,0,10*ROW('Water Data'!G112)))</f>
        <v/>
      </c>
      <c r="CE118" s="290" t="str">
        <f ca="true">+IF(OFFSET('Water Data'!$H$27,0,10*ROW('Water Data'!H112))="","",OFFSET('Water Data'!$H$27,0,10*ROW('Water Data'!H112)))</f>
        <v/>
      </c>
      <c r="CF118" s="290" t="str">
        <f ca="true">+IF(OFFSET('Water Data'!$H$28,0,10*ROW('Water Data'!H112))="","",OFFSET('Water Data'!$H$28,0,10*ROW('Water Data'!H112)))</f>
        <v/>
      </c>
      <c r="CG118" s="290" t="str">
        <f ca="true">+IF(OFFSET('Water Data'!$H$29,0,10*ROW('Water Data'!H112))="","",OFFSET('Water Data'!$H$29,0,10*ROW('Water Data'!H112)))</f>
        <v/>
      </c>
      <c r="CH118" s="290" t="str">
        <f ca="true">+IF(OFFSET('Water Data'!$I$27,0,10*ROW('Water Data'!I112))="","",OFFSET('Water Data'!$I$27,0,10*ROW('Water Data'!I112)))</f>
        <v/>
      </c>
      <c r="CI118" s="290" t="str">
        <f ca="true">+IF(OFFSET('Water Data'!$I$28,0,10*ROW('Water Data'!I112))="","",OFFSET('Water Data'!$I$28,0,10*ROW('Water Data'!I112)))</f>
        <v/>
      </c>
      <c r="CJ118" s="290" t="str">
        <f ca="true">+IF(OFFSET('Water Data'!$I$29,0,10*ROW('Water Data'!I112))="","",OFFSET('Water Data'!$I$29,0,10*ROW('Water Data'!I112)))</f>
        <v/>
      </c>
      <c r="CK118" s="290" t="str">
        <f ca="true">+IF(OFFSET('Sanitation Data'!$D$28,0,10*ROW('Sanitation Data'!D112))="","",OFFSET('Sanitation Data'!$D$28,0,10*ROW('Sanitation Data'!D112)))</f>
        <v/>
      </c>
      <c r="CL118" s="290" t="str">
        <f ca="true">+IF(OFFSET('Sanitation Data'!$D$29,0,10*ROW('Sanitation Data'!D112))="","",OFFSET('Sanitation Data'!$D$29,0,10*ROW('Sanitation Data'!D112)))</f>
        <v/>
      </c>
      <c r="CM118" s="290" t="str">
        <f ca="true">+IF(OFFSET('Sanitation Data'!$D$30,0,10*ROW('Sanitation Data'!D112))="","",OFFSET('Sanitation Data'!$D$30,0,10*ROW('Sanitation Data'!D112)))</f>
        <v/>
      </c>
      <c r="CN118" s="290" t="str">
        <f ca="true">+IF(OFFSET('Sanitation Data'!$D$31,0,10*ROW('Sanitation Data'!D112))="","",OFFSET('Sanitation Data'!$D$31,0,10*ROW('Sanitation Data'!D112)))</f>
        <v/>
      </c>
      <c r="CO118" s="290" t="str">
        <f ca="true">+IF(OFFSET('Sanitation Data'!$D$32,0,10*ROW('Sanitation Data'!D112))="","",OFFSET('Sanitation Data'!$D$32,0,10*ROW('Sanitation Data'!D112)))</f>
        <v/>
      </c>
      <c r="CP118" s="290" t="str">
        <f ca="true">+IF(OFFSET('Sanitation Data'!$E$28,0,10*ROW('Sanitation Data'!E112))="","",OFFSET('Sanitation Data'!$E$28,0,10*ROW('Sanitation Data'!E112)))</f>
        <v/>
      </c>
      <c r="CQ118" s="290" t="str">
        <f ca="true">+IF(OFFSET('Sanitation Data'!$E$29,0,10*ROW('Sanitation Data'!E112))="","",OFFSET('Sanitation Data'!$E$29,0,10*ROW('Sanitation Data'!E112)))</f>
        <v/>
      </c>
      <c r="CR118" s="290" t="str">
        <f ca="true">+IF(OFFSET('Sanitation Data'!$E$30,0,10*ROW('Sanitation Data'!E112))="","",OFFSET('Sanitation Data'!$E$30,0,10*ROW('Sanitation Data'!E112)))</f>
        <v/>
      </c>
      <c r="CS118" s="290" t="str">
        <f ca="true">+IF(OFFSET('Sanitation Data'!$E$31,0,10*ROW('Sanitation Data'!E112))="","",OFFSET('Sanitation Data'!$E$31,0,10*ROW('Sanitation Data'!E112)))</f>
        <v/>
      </c>
      <c r="CT118" s="290" t="str">
        <f ca="true">+IF(OFFSET('Sanitation Data'!$E$32,0,10*ROW('Sanitation Data'!E112))="","",OFFSET('Sanitation Data'!$E$32,0,10*ROW('Sanitation Data'!E112)))</f>
        <v/>
      </c>
      <c r="CU118" s="290" t="str">
        <f ca="true">+IF(OFFSET('Sanitation Data'!$F$28,0,10*ROW('Sanitation Data'!F112))="","",OFFSET('Sanitation Data'!$F$28,0,10*ROW('Sanitation Data'!F112)))</f>
        <v/>
      </c>
      <c r="CV118" s="290" t="str">
        <f ca="true">+IF(OFFSET('Sanitation Data'!$F$29,0,10*ROW('Sanitation Data'!F112))="","",OFFSET('Sanitation Data'!$F$29,0,10*ROW('Sanitation Data'!F112)))</f>
        <v/>
      </c>
      <c r="CW118" s="290" t="str">
        <f ca="true">+IF(OFFSET('Sanitation Data'!$F$30,0,10*ROW('Sanitation Data'!F112))="","",OFFSET('Sanitation Data'!$F$30,0,10*ROW('Sanitation Data'!F112)))</f>
        <v/>
      </c>
      <c r="CX118" s="290" t="str">
        <f ca="true">+IF(OFFSET('Sanitation Data'!$F$31,0,10*ROW('Sanitation Data'!F112))="","",OFFSET('Sanitation Data'!$F$31,0,10*ROW('Sanitation Data'!F112)))</f>
        <v/>
      </c>
      <c r="CY118" s="290" t="str">
        <f ca="true">+IF(OFFSET('Sanitation Data'!$F$32,0,10*ROW('Sanitation Data'!F112))="","",OFFSET('Sanitation Data'!$F$32,0,10*ROW('Sanitation Data'!F112)))</f>
        <v/>
      </c>
      <c r="CZ118" s="290" t="str">
        <f ca="true">+IF(OFFSET('Sanitation Data'!$G$28,0,10*ROW('Sanitation Data'!G112))="","",OFFSET('Sanitation Data'!$G$28,0,10*ROW('Sanitation Data'!G112)))</f>
        <v/>
      </c>
      <c r="DA118" s="290" t="str">
        <f ca="true">+IF(OFFSET('Sanitation Data'!$G$29,0,10*ROW('Sanitation Data'!G112))="","",OFFSET('Sanitation Data'!$G$29,0,10*ROW('Sanitation Data'!G112)))</f>
        <v/>
      </c>
      <c r="DB118" s="290" t="str">
        <f ca="true">+IF(OFFSET('Sanitation Data'!$G$30,0,10*ROW('Sanitation Data'!G112))="","",OFFSET('Sanitation Data'!$G$30,0,10*ROW('Sanitation Data'!G112)))</f>
        <v/>
      </c>
      <c r="DC118" s="290" t="str">
        <f ca="true">+IF(OFFSET('Sanitation Data'!$G$31,0,10*ROW('Sanitation Data'!G112))="","",OFFSET('Sanitation Data'!$G$31,0,10*ROW('Sanitation Data'!G112)))</f>
        <v/>
      </c>
      <c r="DD118" s="290" t="str">
        <f ca="true">+IF(OFFSET('Sanitation Data'!$G$32,0,10*ROW('Sanitation Data'!G112))="","",OFFSET('Sanitation Data'!$G$32,0,10*ROW('Sanitation Data'!G112)))</f>
        <v/>
      </c>
      <c r="DE118" s="290" t="str">
        <f ca="true">+IF(OFFSET('Sanitation Data'!$H$28,0,10*ROW('Sanitation Data'!H112))="","",OFFSET('Sanitation Data'!$H$28,0,10*ROW('Sanitation Data'!H112)))</f>
        <v/>
      </c>
      <c r="DF118" s="290" t="str">
        <f ca="true">+IF(OFFSET('Sanitation Data'!$H$29,0,10*ROW('Sanitation Data'!H112))="","",OFFSET('Sanitation Data'!$H$29,0,10*ROW('Sanitation Data'!H112)))</f>
        <v/>
      </c>
      <c r="DG118" s="290" t="str">
        <f ca="true">+IF(OFFSET('Sanitation Data'!$H$30,0,10*ROW('Sanitation Data'!H112))="","",OFFSET('Sanitation Data'!$H$30,0,10*ROW('Sanitation Data'!H112)))</f>
        <v/>
      </c>
      <c r="DH118" s="290" t="str">
        <f ca="true">+IF(OFFSET('Sanitation Data'!$H$31,0,10*ROW('Sanitation Data'!H112))="","",OFFSET('Sanitation Data'!$H$31,0,10*ROW('Sanitation Data'!H112)))</f>
        <v/>
      </c>
      <c r="DI118" s="290" t="str">
        <f ca="true">+IF(OFFSET('Sanitation Data'!$H$32,0,10*ROW('Sanitation Data'!H112))="","",OFFSET('Sanitation Data'!$H$32,0,10*ROW('Sanitation Data'!H112)))</f>
        <v/>
      </c>
      <c r="DJ118" s="290" t="str">
        <f ca="true">+IF(OFFSET('Sanitation Data'!$I$28,0,10*ROW('Sanitation Data'!I112))="","",OFFSET('Sanitation Data'!$I$28,0,10*ROW('Sanitation Data'!I112)))</f>
        <v/>
      </c>
      <c r="DK118" s="290" t="str">
        <f ca="true">+IF(OFFSET('Sanitation Data'!$I$29,0,10*ROW('Sanitation Data'!I112))="","",OFFSET('Sanitation Data'!$I$29,0,10*ROW('Sanitation Data'!I112)))</f>
        <v/>
      </c>
      <c r="DL118" s="290" t="str">
        <f ca="true">+IF(OFFSET('Sanitation Data'!$I$30,0,10*ROW('Sanitation Data'!I112))="","",OFFSET('Sanitation Data'!$I$30,0,10*ROW('Sanitation Data'!I112)))</f>
        <v/>
      </c>
      <c r="DM118" s="290" t="str">
        <f ca="true">+IF(OFFSET('Sanitation Data'!$I$31,0,10*ROW('Sanitation Data'!I112))="","",OFFSET('Sanitation Data'!$I$31,0,10*ROW('Sanitation Data'!I112)))</f>
        <v/>
      </c>
      <c r="DN118" s="290" t="str">
        <f ca="true">+IF(OFFSET('Sanitation Data'!$I$32,0,10*ROW('Sanitation Data'!I112))="","",OFFSET('Sanitation Data'!$I$32,0,10*ROW('Sanitation Data'!I112)))</f>
        <v/>
      </c>
      <c r="DO118" s="290" t="str">
        <f ca="true">+IF(OFFSET('Hygiene Data'!$D$11,0,10*ROW('Hygiene Data'!D112))="","",OFFSET('Hygiene Data'!$D$11,0,10*ROW('Hygiene Data'!D112)))</f>
        <v/>
      </c>
      <c r="DP118" s="290" t="str">
        <f ca="true">+IF(OFFSET('Hygiene Data'!$D$12,0,10*ROW('Hygiene Data'!D112))="","",OFFSET('Hygiene Data'!$D$12,0,10*ROW('Hygiene Data'!D112)))</f>
        <v/>
      </c>
      <c r="DQ118" s="290" t="str">
        <f ca="true">+IF(OFFSET('Hygiene Data'!$D$13,0,10*ROW('Hygiene Data'!D112))="","",OFFSET('Hygiene Data'!$D$13,0,10*ROW('Hygiene Data'!D112)))</f>
        <v/>
      </c>
      <c r="DR118" s="290" t="str">
        <f ca="true">+IF(OFFSET('Hygiene Data'!$E$11,0,10*ROW('Hygiene Data'!E112))="","",OFFSET('Hygiene Data'!$E$11,0,10*ROW('Hygiene Data'!E112)))</f>
        <v/>
      </c>
      <c r="DS118" s="290" t="str">
        <f ca="true">+IF(OFFSET('Hygiene Data'!$E$12,0,10*ROW('Hygiene Data'!E112))="","",OFFSET('Hygiene Data'!$E$12,0,10*ROW('Hygiene Data'!E112)))</f>
        <v/>
      </c>
      <c r="DT118" s="290" t="str">
        <f ca="true">+IF(OFFSET('Hygiene Data'!$E$13,0,10*ROW('Hygiene Data'!E112))="","",OFFSET('Hygiene Data'!$E$13,0,10*ROW('Hygiene Data'!E112)))</f>
        <v/>
      </c>
      <c r="DU118" s="290" t="str">
        <f ca="true">+IF(OFFSET('Hygiene Data'!$F$11,0,10*ROW('Hygiene Data'!F112))="","",OFFSET('Hygiene Data'!$F$11,0,10*ROW('Hygiene Data'!F112)))</f>
        <v/>
      </c>
      <c r="DV118" s="290" t="str">
        <f ca="true">+IF(OFFSET('Hygiene Data'!$F$12,0,10*ROW('Hygiene Data'!F112))="","",OFFSET('Hygiene Data'!$F$12,0,10*ROW('Hygiene Data'!F112)))</f>
        <v/>
      </c>
      <c r="DW118" s="290" t="str">
        <f ca="true">+IF(OFFSET('Hygiene Data'!$F$13,0,10*ROW('Hygiene Data'!F112))="","",OFFSET('Hygiene Data'!$F$13,0,10*ROW('Hygiene Data'!F112)))</f>
        <v/>
      </c>
      <c r="DX118" s="290" t="str">
        <f ca="true">+IF(OFFSET('Hygiene Data'!$G$11,0,10*ROW('Hygiene Data'!G112))="","",OFFSET('Hygiene Data'!$G$11,0,10*ROW('Hygiene Data'!G112)))</f>
        <v/>
      </c>
      <c r="DY118" s="290" t="str">
        <f ca="true">+IF(OFFSET('Hygiene Data'!$G$12,0,10*ROW('Hygiene Data'!G112))="","",OFFSET('Hygiene Data'!$G$12,0,10*ROW('Hygiene Data'!G112)))</f>
        <v/>
      </c>
      <c r="DZ118" s="290" t="str">
        <f ca="true">+IF(OFFSET('Hygiene Data'!$G$13,0,10*ROW('Hygiene Data'!G112))="","",OFFSET('Hygiene Data'!$G$13,0,10*ROW('Hygiene Data'!G112)))</f>
        <v/>
      </c>
      <c r="EA118" s="290" t="str">
        <f ca="true">+IF(OFFSET('Hygiene Data'!$H$11,0,10*ROW('Hygiene Data'!H112))="","",OFFSET('Hygiene Data'!$H$11,0,10*ROW('Hygiene Data'!H112)))</f>
        <v/>
      </c>
      <c r="EB118" s="290" t="str">
        <f ca="true">+IF(OFFSET('Hygiene Data'!$H$12,0,10*ROW('Hygiene Data'!H112))="","",OFFSET('Hygiene Data'!$H$12,0,10*ROW('Hygiene Data'!H112)))</f>
        <v/>
      </c>
      <c r="EC118" s="290" t="str">
        <f ca="true">+IF(OFFSET('Hygiene Data'!$H$13,0,10*ROW('Hygiene Data'!H112))="","",OFFSET('Hygiene Data'!$H$13,0,10*ROW('Hygiene Data'!H112)))</f>
        <v/>
      </c>
      <c r="ED118" s="290" t="str">
        <f ca="true">+IF(OFFSET('Hygiene Data'!$I$11,0,10*ROW('Hygiene Data'!I112))="","",OFFSET('Hygiene Data'!$I$11,0,10*ROW('Hygiene Data'!I112)))</f>
        <v/>
      </c>
      <c r="EE118" s="290" t="str">
        <f ca="true">+IF(OFFSET('Hygiene Data'!$I$12,0,10*ROW('Hygiene Data'!I112))="","",OFFSET('Hygiene Data'!$I$12,0,10*ROW('Hygiene Data'!I112)))</f>
        <v/>
      </c>
      <c r="EF118" s="290"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46"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90"/>
      <c r="BS119" s="290" t="str">
        <f ca="true">+IF(OFFSET('Water Data'!$D$27,0,10*ROW('Water Data'!D113))="","",OFFSET('Water Data'!$D$27,0,10*ROW('Water Data'!D113)))</f>
        <v/>
      </c>
      <c r="BT119" s="290" t="str">
        <f ca="true">+IF(OFFSET('Water Data'!$D$28,0,10*ROW('Water Data'!D113))="","",OFFSET('Water Data'!$D$28,0,10*ROW('Water Data'!D113)))</f>
        <v/>
      </c>
      <c r="BU119" s="290" t="str">
        <f ca="true">+IF(OFFSET('Water Data'!$D$29,0,10*ROW('Water Data'!D113))="","",OFFSET('Water Data'!$D$29,0,10*ROW('Water Data'!D113)))</f>
        <v/>
      </c>
      <c r="BV119" s="290" t="str">
        <f ca="true">+IF(OFFSET('Water Data'!$E$27,0,10*ROW('Water Data'!E113))="","",OFFSET('Water Data'!$E$27,0,10*ROW('Water Data'!E113)))</f>
        <v/>
      </c>
      <c r="BW119" s="290" t="str">
        <f ca="true">+IF(OFFSET('Water Data'!$E$28,0,10*ROW('Water Data'!E113))="","",OFFSET('Water Data'!$E$28,0,10*ROW('Water Data'!E113)))</f>
        <v/>
      </c>
      <c r="BX119" s="290" t="str">
        <f ca="true">+IF(OFFSET('Water Data'!$E$29,0,10*ROW('Water Data'!E113))="","",OFFSET('Water Data'!$E$29,0,10*ROW('Water Data'!E113)))</f>
        <v/>
      </c>
      <c r="BY119" s="290" t="str">
        <f ca="true">+IF(OFFSET('Water Data'!$F$27,0,10*ROW('Water Data'!F113))="","",OFFSET('Water Data'!$F$27,0,10*ROW('Water Data'!F113)))</f>
        <v/>
      </c>
      <c r="BZ119" s="290" t="str">
        <f ca="true">+IF(OFFSET('Water Data'!$F$28,0,10*ROW('Water Data'!F113))="","",OFFSET('Water Data'!$F$28,0,10*ROW('Water Data'!F113)))</f>
        <v/>
      </c>
      <c r="CA119" s="290" t="str">
        <f ca="true">+IF(OFFSET('Water Data'!$F$29,0,10*ROW('Water Data'!F113))="","",OFFSET('Water Data'!$F$29,0,10*ROW('Water Data'!F113)))</f>
        <v/>
      </c>
      <c r="CB119" s="290" t="str">
        <f ca="true">+IF(OFFSET('Water Data'!$G$27,0,10*ROW('Water Data'!G113))="","",OFFSET('Water Data'!$G$27,0,10*ROW('Water Data'!G113)))</f>
        <v/>
      </c>
      <c r="CC119" s="290" t="str">
        <f ca="true">+IF(OFFSET('Water Data'!$G$28,0,10*ROW('Water Data'!G113))="","",OFFSET('Water Data'!$G$28,0,10*ROW('Water Data'!G113)))</f>
        <v/>
      </c>
      <c r="CD119" s="290" t="str">
        <f ca="true">+IF(OFFSET('Water Data'!$G$29,0,10*ROW('Water Data'!G113))="","",OFFSET('Water Data'!$G$29,0,10*ROW('Water Data'!G113)))</f>
        <v/>
      </c>
      <c r="CE119" s="290" t="str">
        <f ca="true">+IF(OFFSET('Water Data'!$H$27,0,10*ROW('Water Data'!H113))="","",OFFSET('Water Data'!$H$27,0,10*ROW('Water Data'!H113)))</f>
        <v/>
      </c>
      <c r="CF119" s="290" t="str">
        <f ca="true">+IF(OFFSET('Water Data'!$H$28,0,10*ROW('Water Data'!H113))="","",OFFSET('Water Data'!$H$28,0,10*ROW('Water Data'!H113)))</f>
        <v/>
      </c>
      <c r="CG119" s="290" t="str">
        <f ca="true">+IF(OFFSET('Water Data'!$H$29,0,10*ROW('Water Data'!H113))="","",OFFSET('Water Data'!$H$29,0,10*ROW('Water Data'!H113)))</f>
        <v/>
      </c>
      <c r="CH119" s="290" t="str">
        <f ca="true">+IF(OFFSET('Water Data'!$I$27,0,10*ROW('Water Data'!I113))="","",OFFSET('Water Data'!$I$27,0,10*ROW('Water Data'!I113)))</f>
        <v/>
      </c>
      <c r="CI119" s="290" t="str">
        <f ca="true">+IF(OFFSET('Water Data'!$I$28,0,10*ROW('Water Data'!I113))="","",OFFSET('Water Data'!$I$28,0,10*ROW('Water Data'!I113)))</f>
        <v/>
      </c>
      <c r="CJ119" s="290" t="str">
        <f ca="true">+IF(OFFSET('Water Data'!$I$29,0,10*ROW('Water Data'!I113))="","",OFFSET('Water Data'!$I$29,0,10*ROW('Water Data'!I113)))</f>
        <v/>
      </c>
      <c r="CK119" s="290" t="str">
        <f ca="true">+IF(OFFSET('Sanitation Data'!$D$28,0,10*ROW('Sanitation Data'!D113))="","",OFFSET('Sanitation Data'!$D$28,0,10*ROW('Sanitation Data'!D113)))</f>
        <v/>
      </c>
      <c r="CL119" s="290" t="str">
        <f ca="true">+IF(OFFSET('Sanitation Data'!$D$29,0,10*ROW('Sanitation Data'!D113))="","",OFFSET('Sanitation Data'!$D$29,0,10*ROW('Sanitation Data'!D113)))</f>
        <v/>
      </c>
      <c r="CM119" s="290" t="str">
        <f ca="true">+IF(OFFSET('Sanitation Data'!$D$30,0,10*ROW('Sanitation Data'!D113))="","",OFFSET('Sanitation Data'!$D$30,0,10*ROW('Sanitation Data'!D113)))</f>
        <v/>
      </c>
      <c r="CN119" s="290" t="str">
        <f ca="true">+IF(OFFSET('Sanitation Data'!$D$31,0,10*ROW('Sanitation Data'!D113))="","",OFFSET('Sanitation Data'!$D$31,0,10*ROW('Sanitation Data'!D113)))</f>
        <v/>
      </c>
      <c r="CO119" s="290" t="str">
        <f ca="true">+IF(OFFSET('Sanitation Data'!$D$32,0,10*ROW('Sanitation Data'!D113))="","",OFFSET('Sanitation Data'!$D$32,0,10*ROW('Sanitation Data'!D113)))</f>
        <v/>
      </c>
      <c r="CP119" s="290" t="str">
        <f ca="true">+IF(OFFSET('Sanitation Data'!$E$28,0,10*ROW('Sanitation Data'!E113))="","",OFFSET('Sanitation Data'!$E$28,0,10*ROW('Sanitation Data'!E113)))</f>
        <v/>
      </c>
      <c r="CQ119" s="290" t="str">
        <f ca="true">+IF(OFFSET('Sanitation Data'!$E$29,0,10*ROW('Sanitation Data'!E113))="","",OFFSET('Sanitation Data'!$E$29,0,10*ROW('Sanitation Data'!E113)))</f>
        <v/>
      </c>
      <c r="CR119" s="290" t="str">
        <f ca="true">+IF(OFFSET('Sanitation Data'!$E$30,0,10*ROW('Sanitation Data'!E113))="","",OFFSET('Sanitation Data'!$E$30,0,10*ROW('Sanitation Data'!E113)))</f>
        <v/>
      </c>
      <c r="CS119" s="290" t="str">
        <f ca="true">+IF(OFFSET('Sanitation Data'!$E$31,0,10*ROW('Sanitation Data'!E113))="","",OFFSET('Sanitation Data'!$E$31,0,10*ROW('Sanitation Data'!E113)))</f>
        <v/>
      </c>
      <c r="CT119" s="290" t="str">
        <f ca="true">+IF(OFFSET('Sanitation Data'!$E$32,0,10*ROW('Sanitation Data'!E113))="","",OFFSET('Sanitation Data'!$E$32,0,10*ROW('Sanitation Data'!E113)))</f>
        <v/>
      </c>
      <c r="CU119" s="290" t="str">
        <f ca="true">+IF(OFFSET('Sanitation Data'!$F$28,0,10*ROW('Sanitation Data'!F113))="","",OFFSET('Sanitation Data'!$F$28,0,10*ROW('Sanitation Data'!F113)))</f>
        <v/>
      </c>
      <c r="CV119" s="290" t="str">
        <f ca="true">+IF(OFFSET('Sanitation Data'!$F$29,0,10*ROW('Sanitation Data'!F113))="","",OFFSET('Sanitation Data'!$F$29,0,10*ROW('Sanitation Data'!F113)))</f>
        <v/>
      </c>
      <c r="CW119" s="290" t="str">
        <f ca="true">+IF(OFFSET('Sanitation Data'!$F$30,0,10*ROW('Sanitation Data'!F113))="","",OFFSET('Sanitation Data'!$F$30,0,10*ROW('Sanitation Data'!F113)))</f>
        <v/>
      </c>
      <c r="CX119" s="290" t="str">
        <f ca="true">+IF(OFFSET('Sanitation Data'!$F$31,0,10*ROW('Sanitation Data'!F113))="","",OFFSET('Sanitation Data'!$F$31,0,10*ROW('Sanitation Data'!F113)))</f>
        <v/>
      </c>
      <c r="CY119" s="290" t="str">
        <f ca="true">+IF(OFFSET('Sanitation Data'!$F$32,0,10*ROW('Sanitation Data'!F113))="","",OFFSET('Sanitation Data'!$F$32,0,10*ROW('Sanitation Data'!F113)))</f>
        <v/>
      </c>
      <c r="CZ119" s="290" t="str">
        <f ca="true">+IF(OFFSET('Sanitation Data'!$G$28,0,10*ROW('Sanitation Data'!G113))="","",OFFSET('Sanitation Data'!$G$28,0,10*ROW('Sanitation Data'!G113)))</f>
        <v/>
      </c>
      <c r="DA119" s="290" t="str">
        <f ca="true">+IF(OFFSET('Sanitation Data'!$G$29,0,10*ROW('Sanitation Data'!G113))="","",OFFSET('Sanitation Data'!$G$29,0,10*ROW('Sanitation Data'!G113)))</f>
        <v/>
      </c>
      <c r="DB119" s="290" t="str">
        <f ca="true">+IF(OFFSET('Sanitation Data'!$G$30,0,10*ROW('Sanitation Data'!G113))="","",OFFSET('Sanitation Data'!$G$30,0,10*ROW('Sanitation Data'!G113)))</f>
        <v/>
      </c>
      <c r="DC119" s="290" t="str">
        <f ca="true">+IF(OFFSET('Sanitation Data'!$G$31,0,10*ROW('Sanitation Data'!G113))="","",OFFSET('Sanitation Data'!$G$31,0,10*ROW('Sanitation Data'!G113)))</f>
        <v/>
      </c>
      <c r="DD119" s="290" t="str">
        <f ca="true">+IF(OFFSET('Sanitation Data'!$G$32,0,10*ROW('Sanitation Data'!G113))="","",OFFSET('Sanitation Data'!$G$32,0,10*ROW('Sanitation Data'!G113)))</f>
        <v/>
      </c>
      <c r="DE119" s="290" t="str">
        <f ca="true">+IF(OFFSET('Sanitation Data'!$H$28,0,10*ROW('Sanitation Data'!H113))="","",OFFSET('Sanitation Data'!$H$28,0,10*ROW('Sanitation Data'!H113)))</f>
        <v/>
      </c>
      <c r="DF119" s="290" t="str">
        <f ca="true">+IF(OFFSET('Sanitation Data'!$H$29,0,10*ROW('Sanitation Data'!H113))="","",OFFSET('Sanitation Data'!$H$29,0,10*ROW('Sanitation Data'!H113)))</f>
        <v/>
      </c>
      <c r="DG119" s="290" t="str">
        <f ca="true">+IF(OFFSET('Sanitation Data'!$H$30,0,10*ROW('Sanitation Data'!H113))="","",OFFSET('Sanitation Data'!$H$30,0,10*ROW('Sanitation Data'!H113)))</f>
        <v/>
      </c>
      <c r="DH119" s="290" t="str">
        <f ca="true">+IF(OFFSET('Sanitation Data'!$H$31,0,10*ROW('Sanitation Data'!H113))="","",OFFSET('Sanitation Data'!$H$31,0,10*ROW('Sanitation Data'!H113)))</f>
        <v/>
      </c>
      <c r="DI119" s="290" t="str">
        <f ca="true">+IF(OFFSET('Sanitation Data'!$H$32,0,10*ROW('Sanitation Data'!H113))="","",OFFSET('Sanitation Data'!$H$32,0,10*ROW('Sanitation Data'!H113)))</f>
        <v/>
      </c>
      <c r="DJ119" s="290" t="str">
        <f ca="true">+IF(OFFSET('Sanitation Data'!$I$28,0,10*ROW('Sanitation Data'!I113))="","",OFFSET('Sanitation Data'!$I$28,0,10*ROW('Sanitation Data'!I113)))</f>
        <v/>
      </c>
      <c r="DK119" s="290" t="str">
        <f ca="true">+IF(OFFSET('Sanitation Data'!$I$29,0,10*ROW('Sanitation Data'!I113))="","",OFFSET('Sanitation Data'!$I$29,0,10*ROW('Sanitation Data'!I113)))</f>
        <v/>
      </c>
      <c r="DL119" s="290" t="str">
        <f ca="true">+IF(OFFSET('Sanitation Data'!$I$30,0,10*ROW('Sanitation Data'!I113))="","",OFFSET('Sanitation Data'!$I$30,0,10*ROW('Sanitation Data'!I113)))</f>
        <v/>
      </c>
      <c r="DM119" s="290" t="str">
        <f ca="true">+IF(OFFSET('Sanitation Data'!$I$31,0,10*ROW('Sanitation Data'!I113))="","",OFFSET('Sanitation Data'!$I$31,0,10*ROW('Sanitation Data'!I113)))</f>
        <v/>
      </c>
      <c r="DN119" s="290" t="str">
        <f ca="true">+IF(OFFSET('Sanitation Data'!$I$32,0,10*ROW('Sanitation Data'!I113))="","",OFFSET('Sanitation Data'!$I$32,0,10*ROW('Sanitation Data'!I113)))</f>
        <v/>
      </c>
      <c r="DO119" s="290" t="str">
        <f ca="true">+IF(OFFSET('Hygiene Data'!$D$11,0,10*ROW('Hygiene Data'!D113))="","",OFFSET('Hygiene Data'!$D$11,0,10*ROW('Hygiene Data'!D113)))</f>
        <v/>
      </c>
      <c r="DP119" s="290" t="str">
        <f ca="true">+IF(OFFSET('Hygiene Data'!$D$12,0,10*ROW('Hygiene Data'!D113))="","",OFFSET('Hygiene Data'!$D$12,0,10*ROW('Hygiene Data'!D113)))</f>
        <v/>
      </c>
      <c r="DQ119" s="290" t="str">
        <f ca="true">+IF(OFFSET('Hygiene Data'!$D$13,0,10*ROW('Hygiene Data'!D113))="","",OFFSET('Hygiene Data'!$D$13,0,10*ROW('Hygiene Data'!D113)))</f>
        <v/>
      </c>
      <c r="DR119" s="290" t="str">
        <f ca="true">+IF(OFFSET('Hygiene Data'!$E$11,0,10*ROW('Hygiene Data'!E113))="","",OFFSET('Hygiene Data'!$E$11,0,10*ROW('Hygiene Data'!E113)))</f>
        <v/>
      </c>
      <c r="DS119" s="290" t="str">
        <f ca="true">+IF(OFFSET('Hygiene Data'!$E$12,0,10*ROW('Hygiene Data'!E113))="","",OFFSET('Hygiene Data'!$E$12,0,10*ROW('Hygiene Data'!E113)))</f>
        <v/>
      </c>
      <c r="DT119" s="290" t="str">
        <f ca="true">+IF(OFFSET('Hygiene Data'!$E$13,0,10*ROW('Hygiene Data'!E113))="","",OFFSET('Hygiene Data'!$E$13,0,10*ROW('Hygiene Data'!E113)))</f>
        <v/>
      </c>
      <c r="DU119" s="290" t="str">
        <f ca="true">+IF(OFFSET('Hygiene Data'!$F$11,0,10*ROW('Hygiene Data'!F113))="","",OFFSET('Hygiene Data'!$F$11,0,10*ROW('Hygiene Data'!F113)))</f>
        <v/>
      </c>
      <c r="DV119" s="290" t="str">
        <f ca="true">+IF(OFFSET('Hygiene Data'!$F$12,0,10*ROW('Hygiene Data'!F113))="","",OFFSET('Hygiene Data'!$F$12,0,10*ROW('Hygiene Data'!F113)))</f>
        <v/>
      </c>
      <c r="DW119" s="290" t="str">
        <f ca="true">+IF(OFFSET('Hygiene Data'!$F$13,0,10*ROW('Hygiene Data'!F113))="","",OFFSET('Hygiene Data'!$F$13,0,10*ROW('Hygiene Data'!F113)))</f>
        <v/>
      </c>
      <c r="DX119" s="290" t="str">
        <f ca="true">+IF(OFFSET('Hygiene Data'!$G$11,0,10*ROW('Hygiene Data'!G113))="","",OFFSET('Hygiene Data'!$G$11,0,10*ROW('Hygiene Data'!G113)))</f>
        <v/>
      </c>
      <c r="DY119" s="290" t="str">
        <f ca="true">+IF(OFFSET('Hygiene Data'!$G$12,0,10*ROW('Hygiene Data'!G113))="","",OFFSET('Hygiene Data'!$G$12,0,10*ROW('Hygiene Data'!G113)))</f>
        <v/>
      </c>
      <c r="DZ119" s="290" t="str">
        <f ca="true">+IF(OFFSET('Hygiene Data'!$G$13,0,10*ROW('Hygiene Data'!G113))="","",OFFSET('Hygiene Data'!$G$13,0,10*ROW('Hygiene Data'!G113)))</f>
        <v/>
      </c>
      <c r="EA119" s="290" t="str">
        <f ca="true">+IF(OFFSET('Hygiene Data'!$H$11,0,10*ROW('Hygiene Data'!H113))="","",OFFSET('Hygiene Data'!$H$11,0,10*ROW('Hygiene Data'!H113)))</f>
        <v/>
      </c>
      <c r="EB119" s="290" t="str">
        <f ca="true">+IF(OFFSET('Hygiene Data'!$H$12,0,10*ROW('Hygiene Data'!H113))="","",OFFSET('Hygiene Data'!$H$12,0,10*ROW('Hygiene Data'!H113)))</f>
        <v/>
      </c>
      <c r="EC119" s="290" t="str">
        <f ca="true">+IF(OFFSET('Hygiene Data'!$H$13,0,10*ROW('Hygiene Data'!H113))="","",OFFSET('Hygiene Data'!$H$13,0,10*ROW('Hygiene Data'!H113)))</f>
        <v/>
      </c>
      <c r="ED119" s="290" t="str">
        <f ca="true">+IF(OFFSET('Hygiene Data'!$I$11,0,10*ROW('Hygiene Data'!I113))="","",OFFSET('Hygiene Data'!$I$11,0,10*ROW('Hygiene Data'!I113)))</f>
        <v/>
      </c>
      <c r="EE119" s="290" t="str">
        <f ca="true">+IF(OFFSET('Hygiene Data'!$I$12,0,10*ROW('Hygiene Data'!I113))="","",OFFSET('Hygiene Data'!$I$12,0,10*ROW('Hygiene Data'!I113)))</f>
        <v/>
      </c>
      <c r="EF119" s="290"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46"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90"/>
      <c r="BS120" s="290" t="str">
        <f ca="true">+IF(OFFSET('Water Data'!$D$27,0,10*ROW('Water Data'!D114))="","",OFFSET('Water Data'!$D$27,0,10*ROW('Water Data'!D114)))</f>
        <v/>
      </c>
      <c r="BT120" s="290" t="str">
        <f ca="true">+IF(OFFSET('Water Data'!$D$28,0,10*ROW('Water Data'!D114))="","",OFFSET('Water Data'!$D$28,0,10*ROW('Water Data'!D114)))</f>
        <v/>
      </c>
      <c r="BU120" s="290" t="str">
        <f ca="true">+IF(OFFSET('Water Data'!$D$29,0,10*ROW('Water Data'!D114))="","",OFFSET('Water Data'!$D$29,0,10*ROW('Water Data'!D114)))</f>
        <v/>
      </c>
      <c r="BV120" s="290" t="str">
        <f ca="true">+IF(OFFSET('Water Data'!$E$27,0,10*ROW('Water Data'!E114))="","",OFFSET('Water Data'!$E$27,0,10*ROW('Water Data'!E114)))</f>
        <v/>
      </c>
      <c r="BW120" s="290" t="str">
        <f ca="true">+IF(OFFSET('Water Data'!$E$28,0,10*ROW('Water Data'!E114))="","",OFFSET('Water Data'!$E$28,0,10*ROW('Water Data'!E114)))</f>
        <v/>
      </c>
      <c r="BX120" s="290" t="str">
        <f ca="true">+IF(OFFSET('Water Data'!$E$29,0,10*ROW('Water Data'!E114))="","",OFFSET('Water Data'!$E$29,0,10*ROW('Water Data'!E114)))</f>
        <v/>
      </c>
      <c r="BY120" s="290" t="str">
        <f ca="true">+IF(OFFSET('Water Data'!$F$27,0,10*ROW('Water Data'!F114))="","",OFFSET('Water Data'!$F$27,0,10*ROW('Water Data'!F114)))</f>
        <v/>
      </c>
      <c r="BZ120" s="290" t="str">
        <f ca="true">+IF(OFFSET('Water Data'!$F$28,0,10*ROW('Water Data'!F114))="","",OFFSET('Water Data'!$F$28,0,10*ROW('Water Data'!F114)))</f>
        <v/>
      </c>
      <c r="CA120" s="290" t="str">
        <f ca="true">+IF(OFFSET('Water Data'!$F$29,0,10*ROW('Water Data'!F114))="","",OFFSET('Water Data'!$F$29,0,10*ROW('Water Data'!F114)))</f>
        <v/>
      </c>
      <c r="CB120" s="290" t="str">
        <f ca="true">+IF(OFFSET('Water Data'!$G$27,0,10*ROW('Water Data'!G114))="","",OFFSET('Water Data'!$G$27,0,10*ROW('Water Data'!G114)))</f>
        <v/>
      </c>
      <c r="CC120" s="290" t="str">
        <f ca="true">+IF(OFFSET('Water Data'!$G$28,0,10*ROW('Water Data'!G114))="","",OFFSET('Water Data'!$G$28,0,10*ROW('Water Data'!G114)))</f>
        <v/>
      </c>
      <c r="CD120" s="290" t="str">
        <f ca="true">+IF(OFFSET('Water Data'!$G$29,0,10*ROW('Water Data'!G114))="","",OFFSET('Water Data'!$G$29,0,10*ROW('Water Data'!G114)))</f>
        <v/>
      </c>
      <c r="CE120" s="290" t="str">
        <f ca="true">+IF(OFFSET('Water Data'!$H$27,0,10*ROW('Water Data'!H114))="","",OFFSET('Water Data'!$H$27,0,10*ROW('Water Data'!H114)))</f>
        <v/>
      </c>
      <c r="CF120" s="290" t="str">
        <f ca="true">+IF(OFFSET('Water Data'!$H$28,0,10*ROW('Water Data'!H114))="","",OFFSET('Water Data'!$H$28,0,10*ROW('Water Data'!H114)))</f>
        <v/>
      </c>
      <c r="CG120" s="290" t="str">
        <f ca="true">+IF(OFFSET('Water Data'!$H$29,0,10*ROW('Water Data'!H114))="","",OFFSET('Water Data'!$H$29,0,10*ROW('Water Data'!H114)))</f>
        <v/>
      </c>
      <c r="CH120" s="290" t="str">
        <f ca="true">+IF(OFFSET('Water Data'!$I$27,0,10*ROW('Water Data'!I114))="","",OFFSET('Water Data'!$I$27,0,10*ROW('Water Data'!I114)))</f>
        <v/>
      </c>
      <c r="CI120" s="290" t="str">
        <f ca="true">+IF(OFFSET('Water Data'!$I$28,0,10*ROW('Water Data'!I114))="","",OFFSET('Water Data'!$I$28,0,10*ROW('Water Data'!I114)))</f>
        <v/>
      </c>
      <c r="CJ120" s="290" t="str">
        <f ca="true">+IF(OFFSET('Water Data'!$I$29,0,10*ROW('Water Data'!I114))="","",OFFSET('Water Data'!$I$29,0,10*ROW('Water Data'!I114)))</f>
        <v/>
      </c>
      <c r="CK120" s="290" t="str">
        <f ca="true">+IF(OFFSET('Sanitation Data'!$D$28,0,10*ROW('Sanitation Data'!D114))="","",OFFSET('Sanitation Data'!$D$28,0,10*ROW('Sanitation Data'!D114)))</f>
        <v/>
      </c>
      <c r="CL120" s="290" t="str">
        <f ca="true">+IF(OFFSET('Sanitation Data'!$D$29,0,10*ROW('Sanitation Data'!D114))="","",OFFSET('Sanitation Data'!$D$29,0,10*ROW('Sanitation Data'!D114)))</f>
        <v/>
      </c>
      <c r="CM120" s="290" t="str">
        <f ca="true">+IF(OFFSET('Sanitation Data'!$D$30,0,10*ROW('Sanitation Data'!D114))="","",OFFSET('Sanitation Data'!$D$30,0,10*ROW('Sanitation Data'!D114)))</f>
        <v/>
      </c>
      <c r="CN120" s="290" t="str">
        <f ca="true">+IF(OFFSET('Sanitation Data'!$D$31,0,10*ROW('Sanitation Data'!D114))="","",OFFSET('Sanitation Data'!$D$31,0,10*ROW('Sanitation Data'!D114)))</f>
        <v/>
      </c>
      <c r="CO120" s="290" t="str">
        <f ca="true">+IF(OFFSET('Sanitation Data'!$D$32,0,10*ROW('Sanitation Data'!D114))="","",OFFSET('Sanitation Data'!$D$32,0,10*ROW('Sanitation Data'!D114)))</f>
        <v/>
      </c>
      <c r="CP120" s="290" t="str">
        <f ca="true">+IF(OFFSET('Sanitation Data'!$E$28,0,10*ROW('Sanitation Data'!E114))="","",OFFSET('Sanitation Data'!$E$28,0,10*ROW('Sanitation Data'!E114)))</f>
        <v/>
      </c>
      <c r="CQ120" s="290" t="str">
        <f ca="true">+IF(OFFSET('Sanitation Data'!$E$29,0,10*ROW('Sanitation Data'!E114))="","",OFFSET('Sanitation Data'!$E$29,0,10*ROW('Sanitation Data'!E114)))</f>
        <v/>
      </c>
      <c r="CR120" s="290" t="str">
        <f ca="true">+IF(OFFSET('Sanitation Data'!$E$30,0,10*ROW('Sanitation Data'!E114))="","",OFFSET('Sanitation Data'!$E$30,0,10*ROW('Sanitation Data'!E114)))</f>
        <v/>
      </c>
      <c r="CS120" s="290" t="str">
        <f ca="true">+IF(OFFSET('Sanitation Data'!$E$31,0,10*ROW('Sanitation Data'!E114))="","",OFFSET('Sanitation Data'!$E$31,0,10*ROW('Sanitation Data'!E114)))</f>
        <v/>
      </c>
      <c r="CT120" s="290" t="str">
        <f ca="true">+IF(OFFSET('Sanitation Data'!$E$32,0,10*ROW('Sanitation Data'!E114))="","",OFFSET('Sanitation Data'!$E$32,0,10*ROW('Sanitation Data'!E114)))</f>
        <v/>
      </c>
      <c r="CU120" s="290" t="str">
        <f ca="true">+IF(OFFSET('Sanitation Data'!$F$28,0,10*ROW('Sanitation Data'!F114))="","",OFFSET('Sanitation Data'!$F$28,0,10*ROW('Sanitation Data'!F114)))</f>
        <v/>
      </c>
      <c r="CV120" s="290" t="str">
        <f ca="true">+IF(OFFSET('Sanitation Data'!$F$29,0,10*ROW('Sanitation Data'!F114))="","",OFFSET('Sanitation Data'!$F$29,0,10*ROW('Sanitation Data'!F114)))</f>
        <v/>
      </c>
      <c r="CW120" s="290" t="str">
        <f ca="true">+IF(OFFSET('Sanitation Data'!$F$30,0,10*ROW('Sanitation Data'!F114))="","",OFFSET('Sanitation Data'!$F$30,0,10*ROW('Sanitation Data'!F114)))</f>
        <v/>
      </c>
      <c r="CX120" s="290" t="str">
        <f ca="true">+IF(OFFSET('Sanitation Data'!$F$31,0,10*ROW('Sanitation Data'!F114))="","",OFFSET('Sanitation Data'!$F$31,0,10*ROW('Sanitation Data'!F114)))</f>
        <v/>
      </c>
      <c r="CY120" s="290" t="str">
        <f ca="true">+IF(OFFSET('Sanitation Data'!$F$32,0,10*ROW('Sanitation Data'!F114))="","",OFFSET('Sanitation Data'!$F$32,0,10*ROW('Sanitation Data'!F114)))</f>
        <v/>
      </c>
      <c r="CZ120" s="290" t="str">
        <f ca="true">+IF(OFFSET('Sanitation Data'!$G$28,0,10*ROW('Sanitation Data'!G114))="","",OFFSET('Sanitation Data'!$G$28,0,10*ROW('Sanitation Data'!G114)))</f>
        <v/>
      </c>
      <c r="DA120" s="290" t="str">
        <f ca="true">+IF(OFFSET('Sanitation Data'!$G$29,0,10*ROW('Sanitation Data'!G114))="","",OFFSET('Sanitation Data'!$G$29,0,10*ROW('Sanitation Data'!G114)))</f>
        <v/>
      </c>
      <c r="DB120" s="290" t="str">
        <f ca="true">+IF(OFFSET('Sanitation Data'!$G$30,0,10*ROW('Sanitation Data'!G114))="","",OFFSET('Sanitation Data'!$G$30,0,10*ROW('Sanitation Data'!G114)))</f>
        <v/>
      </c>
      <c r="DC120" s="290" t="str">
        <f ca="true">+IF(OFFSET('Sanitation Data'!$G$31,0,10*ROW('Sanitation Data'!G114))="","",OFFSET('Sanitation Data'!$G$31,0,10*ROW('Sanitation Data'!G114)))</f>
        <v/>
      </c>
      <c r="DD120" s="290" t="str">
        <f ca="true">+IF(OFFSET('Sanitation Data'!$G$32,0,10*ROW('Sanitation Data'!G114))="","",OFFSET('Sanitation Data'!$G$32,0,10*ROW('Sanitation Data'!G114)))</f>
        <v/>
      </c>
      <c r="DE120" s="290" t="str">
        <f ca="true">+IF(OFFSET('Sanitation Data'!$H$28,0,10*ROW('Sanitation Data'!H114))="","",OFFSET('Sanitation Data'!$H$28,0,10*ROW('Sanitation Data'!H114)))</f>
        <v/>
      </c>
      <c r="DF120" s="290" t="str">
        <f ca="true">+IF(OFFSET('Sanitation Data'!$H$29,0,10*ROW('Sanitation Data'!H114))="","",OFFSET('Sanitation Data'!$H$29,0,10*ROW('Sanitation Data'!H114)))</f>
        <v/>
      </c>
      <c r="DG120" s="290" t="str">
        <f ca="true">+IF(OFFSET('Sanitation Data'!$H$30,0,10*ROW('Sanitation Data'!H114))="","",OFFSET('Sanitation Data'!$H$30,0,10*ROW('Sanitation Data'!H114)))</f>
        <v/>
      </c>
      <c r="DH120" s="290" t="str">
        <f ca="true">+IF(OFFSET('Sanitation Data'!$H$31,0,10*ROW('Sanitation Data'!H114))="","",OFFSET('Sanitation Data'!$H$31,0,10*ROW('Sanitation Data'!H114)))</f>
        <v/>
      </c>
      <c r="DI120" s="290" t="str">
        <f ca="true">+IF(OFFSET('Sanitation Data'!$H$32,0,10*ROW('Sanitation Data'!H114))="","",OFFSET('Sanitation Data'!$H$32,0,10*ROW('Sanitation Data'!H114)))</f>
        <v/>
      </c>
      <c r="DJ120" s="290" t="str">
        <f ca="true">+IF(OFFSET('Sanitation Data'!$I$28,0,10*ROW('Sanitation Data'!I114))="","",OFFSET('Sanitation Data'!$I$28,0,10*ROW('Sanitation Data'!I114)))</f>
        <v/>
      </c>
      <c r="DK120" s="290" t="str">
        <f ca="true">+IF(OFFSET('Sanitation Data'!$I$29,0,10*ROW('Sanitation Data'!I114))="","",OFFSET('Sanitation Data'!$I$29,0,10*ROW('Sanitation Data'!I114)))</f>
        <v/>
      </c>
      <c r="DL120" s="290" t="str">
        <f ca="true">+IF(OFFSET('Sanitation Data'!$I$30,0,10*ROW('Sanitation Data'!I114))="","",OFFSET('Sanitation Data'!$I$30,0,10*ROW('Sanitation Data'!I114)))</f>
        <v/>
      </c>
      <c r="DM120" s="290" t="str">
        <f ca="true">+IF(OFFSET('Sanitation Data'!$I$31,0,10*ROW('Sanitation Data'!I114))="","",OFFSET('Sanitation Data'!$I$31,0,10*ROW('Sanitation Data'!I114)))</f>
        <v/>
      </c>
      <c r="DN120" s="290" t="str">
        <f ca="true">+IF(OFFSET('Sanitation Data'!$I$32,0,10*ROW('Sanitation Data'!I114))="","",OFFSET('Sanitation Data'!$I$32,0,10*ROW('Sanitation Data'!I114)))</f>
        <v/>
      </c>
      <c r="DO120" s="290" t="str">
        <f ca="true">+IF(OFFSET('Hygiene Data'!$D$11,0,10*ROW('Hygiene Data'!D114))="","",OFFSET('Hygiene Data'!$D$11,0,10*ROW('Hygiene Data'!D114)))</f>
        <v/>
      </c>
      <c r="DP120" s="290" t="str">
        <f ca="true">+IF(OFFSET('Hygiene Data'!$D$12,0,10*ROW('Hygiene Data'!D114))="","",OFFSET('Hygiene Data'!$D$12,0,10*ROW('Hygiene Data'!D114)))</f>
        <v/>
      </c>
      <c r="DQ120" s="290" t="str">
        <f ca="true">+IF(OFFSET('Hygiene Data'!$D$13,0,10*ROW('Hygiene Data'!D114))="","",OFFSET('Hygiene Data'!$D$13,0,10*ROW('Hygiene Data'!D114)))</f>
        <v/>
      </c>
      <c r="DR120" s="290" t="str">
        <f ca="true">+IF(OFFSET('Hygiene Data'!$E$11,0,10*ROW('Hygiene Data'!E114))="","",OFFSET('Hygiene Data'!$E$11,0,10*ROW('Hygiene Data'!E114)))</f>
        <v/>
      </c>
      <c r="DS120" s="290" t="str">
        <f ca="true">+IF(OFFSET('Hygiene Data'!$E$12,0,10*ROW('Hygiene Data'!E114))="","",OFFSET('Hygiene Data'!$E$12,0,10*ROW('Hygiene Data'!E114)))</f>
        <v/>
      </c>
      <c r="DT120" s="290" t="str">
        <f ca="true">+IF(OFFSET('Hygiene Data'!$E$13,0,10*ROW('Hygiene Data'!E114))="","",OFFSET('Hygiene Data'!$E$13,0,10*ROW('Hygiene Data'!E114)))</f>
        <v/>
      </c>
      <c r="DU120" s="290" t="str">
        <f ca="true">+IF(OFFSET('Hygiene Data'!$F$11,0,10*ROW('Hygiene Data'!F114))="","",OFFSET('Hygiene Data'!$F$11,0,10*ROW('Hygiene Data'!F114)))</f>
        <v/>
      </c>
      <c r="DV120" s="290" t="str">
        <f ca="true">+IF(OFFSET('Hygiene Data'!$F$12,0,10*ROW('Hygiene Data'!F114))="","",OFFSET('Hygiene Data'!$F$12,0,10*ROW('Hygiene Data'!F114)))</f>
        <v/>
      </c>
      <c r="DW120" s="290" t="str">
        <f ca="true">+IF(OFFSET('Hygiene Data'!$F$13,0,10*ROW('Hygiene Data'!F114))="","",OFFSET('Hygiene Data'!$F$13,0,10*ROW('Hygiene Data'!F114)))</f>
        <v/>
      </c>
      <c r="DX120" s="290" t="str">
        <f ca="true">+IF(OFFSET('Hygiene Data'!$G$11,0,10*ROW('Hygiene Data'!G114))="","",OFFSET('Hygiene Data'!$G$11,0,10*ROW('Hygiene Data'!G114)))</f>
        <v/>
      </c>
      <c r="DY120" s="290" t="str">
        <f ca="true">+IF(OFFSET('Hygiene Data'!$G$12,0,10*ROW('Hygiene Data'!G114))="","",OFFSET('Hygiene Data'!$G$12,0,10*ROW('Hygiene Data'!G114)))</f>
        <v/>
      </c>
      <c r="DZ120" s="290" t="str">
        <f ca="true">+IF(OFFSET('Hygiene Data'!$G$13,0,10*ROW('Hygiene Data'!G114))="","",OFFSET('Hygiene Data'!$G$13,0,10*ROW('Hygiene Data'!G114)))</f>
        <v/>
      </c>
      <c r="EA120" s="290" t="str">
        <f ca="true">+IF(OFFSET('Hygiene Data'!$H$11,0,10*ROW('Hygiene Data'!H114))="","",OFFSET('Hygiene Data'!$H$11,0,10*ROW('Hygiene Data'!H114)))</f>
        <v/>
      </c>
      <c r="EB120" s="290" t="str">
        <f ca="true">+IF(OFFSET('Hygiene Data'!$H$12,0,10*ROW('Hygiene Data'!H114))="","",OFFSET('Hygiene Data'!$H$12,0,10*ROW('Hygiene Data'!H114)))</f>
        <v/>
      </c>
      <c r="EC120" s="290" t="str">
        <f ca="true">+IF(OFFSET('Hygiene Data'!$H$13,0,10*ROW('Hygiene Data'!H114))="","",OFFSET('Hygiene Data'!$H$13,0,10*ROW('Hygiene Data'!H114)))</f>
        <v/>
      </c>
      <c r="ED120" s="290" t="str">
        <f ca="true">+IF(OFFSET('Hygiene Data'!$I$11,0,10*ROW('Hygiene Data'!I114))="","",OFFSET('Hygiene Data'!$I$11,0,10*ROW('Hygiene Data'!I114)))</f>
        <v/>
      </c>
      <c r="EE120" s="290" t="str">
        <f ca="true">+IF(OFFSET('Hygiene Data'!$I$12,0,10*ROW('Hygiene Data'!I114))="","",OFFSET('Hygiene Data'!$I$12,0,10*ROW('Hygiene Data'!I114)))</f>
        <v/>
      </c>
      <c r="EF120" s="290"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46"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90"/>
      <c r="BS121" s="290" t="str">
        <f ca="true">+IF(OFFSET('Water Data'!$D$27,0,10*ROW('Water Data'!D115))="","",OFFSET('Water Data'!$D$27,0,10*ROW('Water Data'!D115)))</f>
        <v/>
      </c>
      <c r="BT121" s="290" t="str">
        <f ca="true">+IF(OFFSET('Water Data'!$D$28,0,10*ROW('Water Data'!D115))="","",OFFSET('Water Data'!$D$28,0,10*ROW('Water Data'!D115)))</f>
        <v/>
      </c>
      <c r="BU121" s="290" t="str">
        <f ca="true">+IF(OFFSET('Water Data'!$D$29,0,10*ROW('Water Data'!D115))="","",OFFSET('Water Data'!$D$29,0,10*ROW('Water Data'!D115)))</f>
        <v/>
      </c>
      <c r="BV121" s="290" t="str">
        <f ca="true">+IF(OFFSET('Water Data'!$E$27,0,10*ROW('Water Data'!E115))="","",OFFSET('Water Data'!$E$27,0,10*ROW('Water Data'!E115)))</f>
        <v/>
      </c>
      <c r="BW121" s="290" t="str">
        <f ca="true">+IF(OFFSET('Water Data'!$E$28,0,10*ROW('Water Data'!E115))="","",OFFSET('Water Data'!$E$28,0,10*ROW('Water Data'!E115)))</f>
        <v/>
      </c>
      <c r="BX121" s="290" t="str">
        <f ca="true">+IF(OFFSET('Water Data'!$E$29,0,10*ROW('Water Data'!E115))="","",OFFSET('Water Data'!$E$29,0,10*ROW('Water Data'!E115)))</f>
        <v/>
      </c>
      <c r="BY121" s="290" t="str">
        <f ca="true">+IF(OFFSET('Water Data'!$F$27,0,10*ROW('Water Data'!F115))="","",OFFSET('Water Data'!$F$27,0,10*ROW('Water Data'!F115)))</f>
        <v/>
      </c>
      <c r="BZ121" s="290" t="str">
        <f ca="true">+IF(OFFSET('Water Data'!$F$28,0,10*ROW('Water Data'!F115))="","",OFFSET('Water Data'!$F$28,0,10*ROW('Water Data'!F115)))</f>
        <v/>
      </c>
      <c r="CA121" s="290" t="str">
        <f ca="true">+IF(OFFSET('Water Data'!$F$29,0,10*ROW('Water Data'!F115))="","",OFFSET('Water Data'!$F$29,0,10*ROW('Water Data'!F115)))</f>
        <v/>
      </c>
      <c r="CB121" s="290" t="str">
        <f ca="true">+IF(OFFSET('Water Data'!$G$27,0,10*ROW('Water Data'!G115))="","",OFFSET('Water Data'!$G$27,0,10*ROW('Water Data'!G115)))</f>
        <v/>
      </c>
      <c r="CC121" s="290" t="str">
        <f ca="true">+IF(OFFSET('Water Data'!$G$28,0,10*ROW('Water Data'!G115))="","",OFFSET('Water Data'!$G$28,0,10*ROW('Water Data'!G115)))</f>
        <v/>
      </c>
      <c r="CD121" s="290" t="str">
        <f ca="true">+IF(OFFSET('Water Data'!$G$29,0,10*ROW('Water Data'!G115))="","",OFFSET('Water Data'!$G$29,0,10*ROW('Water Data'!G115)))</f>
        <v/>
      </c>
      <c r="CE121" s="290" t="str">
        <f ca="true">+IF(OFFSET('Water Data'!$H$27,0,10*ROW('Water Data'!H115))="","",OFFSET('Water Data'!$H$27,0,10*ROW('Water Data'!H115)))</f>
        <v/>
      </c>
      <c r="CF121" s="290" t="str">
        <f ca="true">+IF(OFFSET('Water Data'!$H$28,0,10*ROW('Water Data'!H115))="","",OFFSET('Water Data'!$H$28,0,10*ROW('Water Data'!H115)))</f>
        <v/>
      </c>
      <c r="CG121" s="290" t="str">
        <f ca="true">+IF(OFFSET('Water Data'!$H$29,0,10*ROW('Water Data'!H115))="","",OFFSET('Water Data'!$H$29,0,10*ROW('Water Data'!H115)))</f>
        <v/>
      </c>
      <c r="CH121" s="290" t="str">
        <f ca="true">+IF(OFFSET('Water Data'!$I$27,0,10*ROW('Water Data'!I115))="","",OFFSET('Water Data'!$I$27,0,10*ROW('Water Data'!I115)))</f>
        <v/>
      </c>
      <c r="CI121" s="290" t="str">
        <f ca="true">+IF(OFFSET('Water Data'!$I$28,0,10*ROW('Water Data'!I115))="","",OFFSET('Water Data'!$I$28,0,10*ROW('Water Data'!I115)))</f>
        <v/>
      </c>
      <c r="CJ121" s="290" t="str">
        <f ca="true">+IF(OFFSET('Water Data'!$I$29,0,10*ROW('Water Data'!I115))="","",OFFSET('Water Data'!$I$29,0,10*ROW('Water Data'!I115)))</f>
        <v/>
      </c>
      <c r="CK121" s="290" t="str">
        <f ca="true">+IF(OFFSET('Sanitation Data'!$D$28,0,10*ROW('Sanitation Data'!D115))="","",OFFSET('Sanitation Data'!$D$28,0,10*ROW('Sanitation Data'!D115)))</f>
        <v/>
      </c>
      <c r="CL121" s="290" t="str">
        <f ca="true">+IF(OFFSET('Sanitation Data'!$D$29,0,10*ROW('Sanitation Data'!D115))="","",OFFSET('Sanitation Data'!$D$29,0,10*ROW('Sanitation Data'!D115)))</f>
        <v/>
      </c>
      <c r="CM121" s="290" t="str">
        <f ca="true">+IF(OFFSET('Sanitation Data'!$D$30,0,10*ROW('Sanitation Data'!D115))="","",OFFSET('Sanitation Data'!$D$30,0,10*ROW('Sanitation Data'!D115)))</f>
        <v/>
      </c>
      <c r="CN121" s="290" t="str">
        <f ca="true">+IF(OFFSET('Sanitation Data'!$D$31,0,10*ROW('Sanitation Data'!D115))="","",OFFSET('Sanitation Data'!$D$31,0,10*ROW('Sanitation Data'!D115)))</f>
        <v/>
      </c>
      <c r="CO121" s="290" t="str">
        <f ca="true">+IF(OFFSET('Sanitation Data'!$D$32,0,10*ROW('Sanitation Data'!D115))="","",OFFSET('Sanitation Data'!$D$32,0,10*ROW('Sanitation Data'!D115)))</f>
        <v/>
      </c>
      <c r="CP121" s="290" t="str">
        <f ca="true">+IF(OFFSET('Sanitation Data'!$E$28,0,10*ROW('Sanitation Data'!E115))="","",OFFSET('Sanitation Data'!$E$28,0,10*ROW('Sanitation Data'!E115)))</f>
        <v/>
      </c>
      <c r="CQ121" s="290" t="str">
        <f ca="true">+IF(OFFSET('Sanitation Data'!$E$29,0,10*ROW('Sanitation Data'!E115))="","",OFFSET('Sanitation Data'!$E$29,0,10*ROW('Sanitation Data'!E115)))</f>
        <v/>
      </c>
      <c r="CR121" s="290" t="str">
        <f ca="true">+IF(OFFSET('Sanitation Data'!$E$30,0,10*ROW('Sanitation Data'!E115))="","",OFFSET('Sanitation Data'!$E$30,0,10*ROW('Sanitation Data'!E115)))</f>
        <v/>
      </c>
      <c r="CS121" s="290" t="str">
        <f ca="true">+IF(OFFSET('Sanitation Data'!$E$31,0,10*ROW('Sanitation Data'!E115))="","",OFFSET('Sanitation Data'!$E$31,0,10*ROW('Sanitation Data'!E115)))</f>
        <v/>
      </c>
      <c r="CT121" s="290" t="str">
        <f ca="true">+IF(OFFSET('Sanitation Data'!$E$32,0,10*ROW('Sanitation Data'!E115))="","",OFFSET('Sanitation Data'!$E$32,0,10*ROW('Sanitation Data'!E115)))</f>
        <v/>
      </c>
      <c r="CU121" s="290" t="str">
        <f ca="true">+IF(OFFSET('Sanitation Data'!$F$28,0,10*ROW('Sanitation Data'!F115))="","",OFFSET('Sanitation Data'!$F$28,0,10*ROW('Sanitation Data'!F115)))</f>
        <v/>
      </c>
      <c r="CV121" s="290" t="str">
        <f ca="true">+IF(OFFSET('Sanitation Data'!$F$29,0,10*ROW('Sanitation Data'!F115))="","",OFFSET('Sanitation Data'!$F$29,0,10*ROW('Sanitation Data'!F115)))</f>
        <v/>
      </c>
      <c r="CW121" s="290" t="str">
        <f ca="true">+IF(OFFSET('Sanitation Data'!$F$30,0,10*ROW('Sanitation Data'!F115))="","",OFFSET('Sanitation Data'!$F$30,0,10*ROW('Sanitation Data'!F115)))</f>
        <v/>
      </c>
      <c r="CX121" s="290" t="str">
        <f ca="true">+IF(OFFSET('Sanitation Data'!$F$31,0,10*ROW('Sanitation Data'!F115))="","",OFFSET('Sanitation Data'!$F$31,0,10*ROW('Sanitation Data'!F115)))</f>
        <v/>
      </c>
      <c r="CY121" s="290" t="str">
        <f ca="true">+IF(OFFSET('Sanitation Data'!$F$32,0,10*ROW('Sanitation Data'!F115))="","",OFFSET('Sanitation Data'!$F$32,0,10*ROW('Sanitation Data'!F115)))</f>
        <v/>
      </c>
      <c r="CZ121" s="290" t="str">
        <f ca="true">+IF(OFFSET('Sanitation Data'!$G$28,0,10*ROW('Sanitation Data'!G115))="","",OFFSET('Sanitation Data'!$G$28,0,10*ROW('Sanitation Data'!G115)))</f>
        <v/>
      </c>
      <c r="DA121" s="290" t="str">
        <f ca="true">+IF(OFFSET('Sanitation Data'!$G$29,0,10*ROW('Sanitation Data'!G115))="","",OFFSET('Sanitation Data'!$G$29,0,10*ROW('Sanitation Data'!G115)))</f>
        <v/>
      </c>
      <c r="DB121" s="290" t="str">
        <f ca="true">+IF(OFFSET('Sanitation Data'!$G$30,0,10*ROW('Sanitation Data'!G115))="","",OFFSET('Sanitation Data'!$G$30,0,10*ROW('Sanitation Data'!G115)))</f>
        <v/>
      </c>
      <c r="DC121" s="290" t="str">
        <f ca="true">+IF(OFFSET('Sanitation Data'!$G$31,0,10*ROW('Sanitation Data'!G115))="","",OFFSET('Sanitation Data'!$G$31,0,10*ROW('Sanitation Data'!G115)))</f>
        <v/>
      </c>
      <c r="DD121" s="290" t="str">
        <f ca="true">+IF(OFFSET('Sanitation Data'!$G$32,0,10*ROW('Sanitation Data'!G115))="","",OFFSET('Sanitation Data'!$G$32,0,10*ROW('Sanitation Data'!G115)))</f>
        <v/>
      </c>
      <c r="DE121" s="290" t="str">
        <f ca="true">+IF(OFFSET('Sanitation Data'!$H$28,0,10*ROW('Sanitation Data'!H115))="","",OFFSET('Sanitation Data'!$H$28,0,10*ROW('Sanitation Data'!H115)))</f>
        <v/>
      </c>
      <c r="DF121" s="290" t="str">
        <f ca="true">+IF(OFFSET('Sanitation Data'!$H$29,0,10*ROW('Sanitation Data'!H115))="","",OFFSET('Sanitation Data'!$H$29,0,10*ROW('Sanitation Data'!H115)))</f>
        <v/>
      </c>
      <c r="DG121" s="290" t="str">
        <f ca="true">+IF(OFFSET('Sanitation Data'!$H$30,0,10*ROW('Sanitation Data'!H115))="","",OFFSET('Sanitation Data'!$H$30,0,10*ROW('Sanitation Data'!H115)))</f>
        <v/>
      </c>
      <c r="DH121" s="290" t="str">
        <f ca="true">+IF(OFFSET('Sanitation Data'!$H$31,0,10*ROW('Sanitation Data'!H115))="","",OFFSET('Sanitation Data'!$H$31,0,10*ROW('Sanitation Data'!H115)))</f>
        <v/>
      </c>
      <c r="DI121" s="290" t="str">
        <f ca="true">+IF(OFFSET('Sanitation Data'!$H$32,0,10*ROW('Sanitation Data'!H115))="","",OFFSET('Sanitation Data'!$H$32,0,10*ROW('Sanitation Data'!H115)))</f>
        <v/>
      </c>
      <c r="DJ121" s="290" t="str">
        <f ca="true">+IF(OFFSET('Sanitation Data'!$I$28,0,10*ROW('Sanitation Data'!I115))="","",OFFSET('Sanitation Data'!$I$28,0,10*ROW('Sanitation Data'!I115)))</f>
        <v/>
      </c>
      <c r="DK121" s="290" t="str">
        <f ca="true">+IF(OFFSET('Sanitation Data'!$I$29,0,10*ROW('Sanitation Data'!I115))="","",OFFSET('Sanitation Data'!$I$29,0,10*ROW('Sanitation Data'!I115)))</f>
        <v/>
      </c>
      <c r="DL121" s="290" t="str">
        <f ca="true">+IF(OFFSET('Sanitation Data'!$I$30,0,10*ROW('Sanitation Data'!I115))="","",OFFSET('Sanitation Data'!$I$30,0,10*ROW('Sanitation Data'!I115)))</f>
        <v/>
      </c>
      <c r="DM121" s="290" t="str">
        <f ca="true">+IF(OFFSET('Sanitation Data'!$I$31,0,10*ROW('Sanitation Data'!I115))="","",OFFSET('Sanitation Data'!$I$31,0,10*ROW('Sanitation Data'!I115)))</f>
        <v/>
      </c>
      <c r="DN121" s="290" t="str">
        <f ca="true">+IF(OFFSET('Sanitation Data'!$I$32,0,10*ROW('Sanitation Data'!I115))="","",OFFSET('Sanitation Data'!$I$32,0,10*ROW('Sanitation Data'!I115)))</f>
        <v/>
      </c>
      <c r="DO121" s="290" t="str">
        <f ca="true">+IF(OFFSET('Hygiene Data'!$D$11,0,10*ROW('Hygiene Data'!D115))="","",OFFSET('Hygiene Data'!$D$11,0,10*ROW('Hygiene Data'!D115)))</f>
        <v/>
      </c>
      <c r="DP121" s="290" t="str">
        <f ca="true">+IF(OFFSET('Hygiene Data'!$D$12,0,10*ROW('Hygiene Data'!D115))="","",OFFSET('Hygiene Data'!$D$12,0,10*ROW('Hygiene Data'!D115)))</f>
        <v/>
      </c>
      <c r="DQ121" s="290" t="str">
        <f ca="true">+IF(OFFSET('Hygiene Data'!$D$13,0,10*ROW('Hygiene Data'!D115))="","",OFFSET('Hygiene Data'!$D$13,0,10*ROW('Hygiene Data'!D115)))</f>
        <v/>
      </c>
      <c r="DR121" s="290" t="str">
        <f ca="true">+IF(OFFSET('Hygiene Data'!$E$11,0,10*ROW('Hygiene Data'!E115))="","",OFFSET('Hygiene Data'!$E$11,0,10*ROW('Hygiene Data'!E115)))</f>
        <v/>
      </c>
      <c r="DS121" s="290" t="str">
        <f ca="true">+IF(OFFSET('Hygiene Data'!$E$12,0,10*ROW('Hygiene Data'!E115))="","",OFFSET('Hygiene Data'!$E$12,0,10*ROW('Hygiene Data'!E115)))</f>
        <v/>
      </c>
      <c r="DT121" s="290" t="str">
        <f ca="true">+IF(OFFSET('Hygiene Data'!$E$13,0,10*ROW('Hygiene Data'!E115))="","",OFFSET('Hygiene Data'!$E$13,0,10*ROW('Hygiene Data'!E115)))</f>
        <v/>
      </c>
      <c r="DU121" s="290" t="str">
        <f ca="true">+IF(OFFSET('Hygiene Data'!$F$11,0,10*ROW('Hygiene Data'!F115))="","",OFFSET('Hygiene Data'!$F$11,0,10*ROW('Hygiene Data'!F115)))</f>
        <v/>
      </c>
      <c r="DV121" s="290" t="str">
        <f ca="true">+IF(OFFSET('Hygiene Data'!$F$12,0,10*ROW('Hygiene Data'!F115))="","",OFFSET('Hygiene Data'!$F$12,0,10*ROW('Hygiene Data'!F115)))</f>
        <v/>
      </c>
      <c r="DW121" s="290" t="str">
        <f ca="true">+IF(OFFSET('Hygiene Data'!$F$13,0,10*ROW('Hygiene Data'!F115))="","",OFFSET('Hygiene Data'!$F$13,0,10*ROW('Hygiene Data'!F115)))</f>
        <v/>
      </c>
      <c r="DX121" s="290" t="str">
        <f ca="true">+IF(OFFSET('Hygiene Data'!$G$11,0,10*ROW('Hygiene Data'!G115))="","",OFFSET('Hygiene Data'!$G$11,0,10*ROW('Hygiene Data'!G115)))</f>
        <v/>
      </c>
      <c r="DY121" s="290" t="str">
        <f ca="true">+IF(OFFSET('Hygiene Data'!$G$12,0,10*ROW('Hygiene Data'!G115))="","",OFFSET('Hygiene Data'!$G$12,0,10*ROW('Hygiene Data'!G115)))</f>
        <v/>
      </c>
      <c r="DZ121" s="290" t="str">
        <f ca="true">+IF(OFFSET('Hygiene Data'!$G$13,0,10*ROW('Hygiene Data'!G115))="","",OFFSET('Hygiene Data'!$G$13,0,10*ROW('Hygiene Data'!G115)))</f>
        <v/>
      </c>
      <c r="EA121" s="290" t="str">
        <f ca="true">+IF(OFFSET('Hygiene Data'!$H$11,0,10*ROW('Hygiene Data'!H115))="","",OFFSET('Hygiene Data'!$H$11,0,10*ROW('Hygiene Data'!H115)))</f>
        <v/>
      </c>
      <c r="EB121" s="290" t="str">
        <f ca="true">+IF(OFFSET('Hygiene Data'!$H$12,0,10*ROW('Hygiene Data'!H115))="","",OFFSET('Hygiene Data'!$H$12,0,10*ROW('Hygiene Data'!H115)))</f>
        <v/>
      </c>
      <c r="EC121" s="290" t="str">
        <f ca="true">+IF(OFFSET('Hygiene Data'!$H$13,0,10*ROW('Hygiene Data'!H115))="","",OFFSET('Hygiene Data'!$H$13,0,10*ROW('Hygiene Data'!H115)))</f>
        <v/>
      </c>
      <c r="ED121" s="290" t="str">
        <f ca="true">+IF(OFFSET('Hygiene Data'!$I$11,0,10*ROW('Hygiene Data'!I115))="","",OFFSET('Hygiene Data'!$I$11,0,10*ROW('Hygiene Data'!I115)))</f>
        <v/>
      </c>
      <c r="EE121" s="290" t="str">
        <f ca="true">+IF(OFFSET('Hygiene Data'!$I$12,0,10*ROW('Hygiene Data'!I115))="","",OFFSET('Hygiene Data'!$I$12,0,10*ROW('Hygiene Data'!I115)))</f>
        <v/>
      </c>
      <c r="EF121" s="290"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46"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90"/>
      <c r="BS122" s="290" t="str">
        <f ca="true">+IF(OFFSET('Water Data'!$D$27,0,10*ROW('Water Data'!D116))="","",OFFSET('Water Data'!$D$27,0,10*ROW('Water Data'!D116)))</f>
        <v/>
      </c>
      <c r="BT122" s="290" t="str">
        <f ca="true">+IF(OFFSET('Water Data'!$D$28,0,10*ROW('Water Data'!D116))="","",OFFSET('Water Data'!$D$28,0,10*ROW('Water Data'!D116)))</f>
        <v/>
      </c>
      <c r="BU122" s="290" t="str">
        <f ca="true">+IF(OFFSET('Water Data'!$D$29,0,10*ROW('Water Data'!D116))="","",OFFSET('Water Data'!$D$29,0,10*ROW('Water Data'!D116)))</f>
        <v/>
      </c>
      <c r="BV122" s="290" t="str">
        <f ca="true">+IF(OFFSET('Water Data'!$E$27,0,10*ROW('Water Data'!E116))="","",OFFSET('Water Data'!$E$27,0,10*ROW('Water Data'!E116)))</f>
        <v/>
      </c>
      <c r="BW122" s="290" t="str">
        <f ca="true">+IF(OFFSET('Water Data'!$E$28,0,10*ROW('Water Data'!E116))="","",OFFSET('Water Data'!$E$28,0,10*ROW('Water Data'!E116)))</f>
        <v/>
      </c>
      <c r="BX122" s="290" t="str">
        <f ca="true">+IF(OFFSET('Water Data'!$E$29,0,10*ROW('Water Data'!E116))="","",OFFSET('Water Data'!$E$29,0,10*ROW('Water Data'!E116)))</f>
        <v/>
      </c>
      <c r="BY122" s="290" t="str">
        <f ca="true">+IF(OFFSET('Water Data'!$F$27,0,10*ROW('Water Data'!F116))="","",OFFSET('Water Data'!$F$27,0,10*ROW('Water Data'!F116)))</f>
        <v/>
      </c>
      <c r="BZ122" s="290" t="str">
        <f ca="true">+IF(OFFSET('Water Data'!$F$28,0,10*ROW('Water Data'!F116))="","",OFFSET('Water Data'!$F$28,0,10*ROW('Water Data'!F116)))</f>
        <v/>
      </c>
      <c r="CA122" s="290" t="str">
        <f ca="true">+IF(OFFSET('Water Data'!$F$29,0,10*ROW('Water Data'!F116))="","",OFFSET('Water Data'!$F$29,0,10*ROW('Water Data'!F116)))</f>
        <v/>
      </c>
      <c r="CB122" s="290" t="str">
        <f ca="true">+IF(OFFSET('Water Data'!$G$27,0,10*ROW('Water Data'!G116))="","",OFFSET('Water Data'!$G$27,0,10*ROW('Water Data'!G116)))</f>
        <v/>
      </c>
      <c r="CC122" s="290" t="str">
        <f ca="true">+IF(OFFSET('Water Data'!$G$28,0,10*ROW('Water Data'!G116))="","",OFFSET('Water Data'!$G$28,0,10*ROW('Water Data'!G116)))</f>
        <v/>
      </c>
      <c r="CD122" s="290" t="str">
        <f ca="true">+IF(OFFSET('Water Data'!$G$29,0,10*ROW('Water Data'!G116))="","",OFFSET('Water Data'!$G$29,0,10*ROW('Water Data'!G116)))</f>
        <v/>
      </c>
      <c r="CE122" s="290" t="str">
        <f ca="true">+IF(OFFSET('Water Data'!$H$27,0,10*ROW('Water Data'!H116))="","",OFFSET('Water Data'!$H$27,0,10*ROW('Water Data'!H116)))</f>
        <v/>
      </c>
      <c r="CF122" s="290" t="str">
        <f ca="true">+IF(OFFSET('Water Data'!$H$28,0,10*ROW('Water Data'!H116))="","",OFFSET('Water Data'!$H$28,0,10*ROW('Water Data'!H116)))</f>
        <v/>
      </c>
      <c r="CG122" s="290" t="str">
        <f ca="true">+IF(OFFSET('Water Data'!$H$29,0,10*ROW('Water Data'!H116))="","",OFFSET('Water Data'!$H$29,0,10*ROW('Water Data'!H116)))</f>
        <v/>
      </c>
      <c r="CH122" s="290" t="str">
        <f ca="true">+IF(OFFSET('Water Data'!$I$27,0,10*ROW('Water Data'!I116))="","",OFFSET('Water Data'!$I$27,0,10*ROW('Water Data'!I116)))</f>
        <v/>
      </c>
      <c r="CI122" s="290" t="str">
        <f ca="true">+IF(OFFSET('Water Data'!$I$28,0,10*ROW('Water Data'!I116))="","",OFFSET('Water Data'!$I$28,0,10*ROW('Water Data'!I116)))</f>
        <v/>
      </c>
      <c r="CJ122" s="290" t="str">
        <f ca="true">+IF(OFFSET('Water Data'!$I$29,0,10*ROW('Water Data'!I116))="","",OFFSET('Water Data'!$I$29,0,10*ROW('Water Data'!I116)))</f>
        <v/>
      </c>
      <c r="CK122" s="290" t="str">
        <f ca="true">+IF(OFFSET('Sanitation Data'!$D$28,0,10*ROW('Sanitation Data'!D116))="","",OFFSET('Sanitation Data'!$D$28,0,10*ROW('Sanitation Data'!D116)))</f>
        <v/>
      </c>
      <c r="CL122" s="290" t="str">
        <f ca="true">+IF(OFFSET('Sanitation Data'!$D$29,0,10*ROW('Sanitation Data'!D116))="","",OFFSET('Sanitation Data'!$D$29,0,10*ROW('Sanitation Data'!D116)))</f>
        <v/>
      </c>
      <c r="CM122" s="290" t="str">
        <f ca="true">+IF(OFFSET('Sanitation Data'!$D$30,0,10*ROW('Sanitation Data'!D116))="","",OFFSET('Sanitation Data'!$D$30,0,10*ROW('Sanitation Data'!D116)))</f>
        <v/>
      </c>
      <c r="CN122" s="290" t="str">
        <f ca="true">+IF(OFFSET('Sanitation Data'!$D$31,0,10*ROW('Sanitation Data'!D116))="","",OFFSET('Sanitation Data'!$D$31,0,10*ROW('Sanitation Data'!D116)))</f>
        <v/>
      </c>
      <c r="CO122" s="290" t="str">
        <f ca="true">+IF(OFFSET('Sanitation Data'!$D$32,0,10*ROW('Sanitation Data'!D116))="","",OFFSET('Sanitation Data'!$D$32,0,10*ROW('Sanitation Data'!D116)))</f>
        <v/>
      </c>
      <c r="CP122" s="290" t="str">
        <f ca="true">+IF(OFFSET('Sanitation Data'!$E$28,0,10*ROW('Sanitation Data'!E116))="","",OFFSET('Sanitation Data'!$E$28,0,10*ROW('Sanitation Data'!E116)))</f>
        <v/>
      </c>
      <c r="CQ122" s="290" t="str">
        <f ca="true">+IF(OFFSET('Sanitation Data'!$E$29,0,10*ROW('Sanitation Data'!E116))="","",OFFSET('Sanitation Data'!$E$29,0,10*ROW('Sanitation Data'!E116)))</f>
        <v/>
      </c>
      <c r="CR122" s="290" t="str">
        <f ca="true">+IF(OFFSET('Sanitation Data'!$E$30,0,10*ROW('Sanitation Data'!E116))="","",OFFSET('Sanitation Data'!$E$30,0,10*ROW('Sanitation Data'!E116)))</f>
        <v/>
      </c>
      <c r="CS122" s="290" t="str">
        <f ca="true">+IF(OFFSET('Sanitation Data'!$E$31,0,10*ROW('Sanitation Data'!E116))="","",OFFSET('Sanitation Data'!$E$31,0,10*ROW('Sanitation Data'!E116)))</f>
        <v/>
      </c>
      <c r="CT122" s="290" t="str">
        <f ca="true">+IF(OFFSET('Sanitation Data'!$E$32,0,10*ROW('Sanitation Data'!E116))="","",OFFSET('Sanitation Data'!$E$32,0,10*ROW('Sanitation Data'!E116)))</f>
        <v/>
      </c>
      <c r="CU122" s="290" t="str">
        <f ca="true">+IF(OFFSET('Sanitation Data'!$F$28,0,10*ROW('Sanitation Data'!F116))="","",OFFSET('Sanitation Data'!$F$28,0,10*ROW('Sanitation Data'!F116)))</f>
        <v/>
      </c>
      <c r="CV122" s="290" t="str">
        <f ca="true">+IF(OFFSET('Sanitation Data'!$F$29,0,10*ROW('Sanitation Data'!F116))="","",OFFSET('Sanitation Data'!$F$29,0,10*ROW('Sanitation Data'!F116)))</f>
        <v/>
      </c>
      <c r="CW122" s="290" t="str">
        <f ca="true">+IF(OFFSET('Sanitation Data'!$F$30,0,10*ROW('Sanitation Data'!F116))="","",OFFSET('Sanitation Data'!$F$30,0,10*ROW('Sanitation Data'!F116)))</f>
        <v/>
      </c>
      <c r="CX122" s="290" t="str">
        <f ca="true">+IF(OFFSET('Sanitation Data'!$F$31,0,10*ROW('Sanitation Data'!F116))="","",OFFSET('Sanitation Data'!$F$31,0,10*ROW('Sanitation Data'!F116)))</f>
        <v/>
      </c>
      <c r="CY122" s="290" t="str">
        <f ca="true">+IF(OFFSET('Sanitation Data'!$F$32,0,10*ROW('Sanitation Data'!F116))="","",OFFSET('Sanitation Data'!$F$32,0,10*ROW('Sanitation Data'!F116)))</f>
        <v/>
      </c>
      <c r="CZ122" s="290" t="str">
        <f ca="true">+IF(OFFSET('Sanitation Data'!$G$28,0,10*ROW('Sanitation Data'!G116))="","",OFFSET('Sanitation Data'!$G$28,0,10*ROW('Sanitation Data'!G116)))</f>
        <v/>
      </c>
      <c r="DA122" s="290" t="str">
        <f ca="true">+IF(OFFSET('Sanitation Data'!$G$29,0,10*ROW('Sanitation Data'!G116))="","",OFFSET('Sanitation Data'!$G$29,0,10*ROW('Sanitation Data'!G116)))</f>
        <v/>
      </c>
      <c r="DB122" s="290" t="str">
        <f ca="true">+IF(OFFSET('Sanitation Data'!$G$30,0,10*ROW('Sanitation Data'!G116))="","",OFFSET('Sanitation Data'!$G$30,0,10*ROW('Sanitation Data'!G116)))</f>
        <v/>
      </c>
      <c r="DC122" s="290" t="str">
        <f ca="true">+IF(OFFSET('Sanitation Data'!$G$31,0,10*ROW('Sanitation Data'!G116))="","",OFFSET('Sanitation Data'!$G$31,0,10*ROW('Sanitation Data'!G116)))</f>
        <v/>
      </c>
      <c r="DD122" s="290" t="str">
        <f ca="true">+IF(OFFSET('Sanitation Data'!$G$32,0,10*ROW('Sanitation Data'!G116))="","",OFFSET('Sanitation Data'!$G$32,0,10*ROW('Sanitation Data'!G116)))</f>
        <v/>
      </c>
      <c r="DE122" s="290" t="str">
        <f ca="true">+IF(OFFSET('Sanitation Data'!$H$28,0,10*ROW('Sanitation Data'!H116))="","",OFFSET('Sanitation Data'!$H$28,0,10*ROW('Sanitation Data'!H116)))</f>
        <v/>
      </c>
      <c r="DF122" s="290" t="str">
        <f ca="true">+IF(OFFSET('Sanitation Data'!$H$29,0,10*ROW('Sanitation Data'!H116))="","",OFFSET('Sanitation Data'!$H$29,0,10*ROW('Sanitation Data'!H116)))</f>
        <v/>
      </c>
      <c r="DG122" s="290" t="str">
        <f ca="true">+IF(OFFSET('Sanitation Data'!$H$30,0,10*ROW('Sanitation Data'!H116))="","",OFFSET('Sanitation Data'!$H$30,0,10*ROW('Sanitation Data'!H116)))</f>
        <v/>
      </c>
      <c r="DH122" s="290" t="str">
        <f ca="true">+IF(OFFSET('Sanitation Data'!$H$31,0,10*ROW('Sanitation Data'!H116))="","",OFFSET('Sanitation Data'!$H$31,0,10*ROW('Sanitation Data'!H116)))</f>
        <v/>
      </c>
      <c r="DI122" s="290" t="str">
        <f ca="true">+IF(OFFSET('Sanitation Data'!$H$32,0,10*ROW('Sanitation Data'!H116))="","",OFFSET('Sanitation Data'!$H$32,0,10*ROW('Sanitation Data'!H116)))</f>
        <v/>
      </c>
      <c r="DJ122" s="290" t="str">
        <f ca="true">+IF(OFFSET('Sanitation Data'!$I$28,0,10*ROW('Sanitation Data'!I116))="","",OFFSET('Sanitation Data'!$I$28,0,10*ROW('Sanitation Data'!I116)))</f>
        <v/>
      </c>
      <c r="DK122" s="290" t="str">
        <f ca="true">+IF(OFFSET('Sanitation Data'!$I$29,0,10*ROW('Sanitation Data'!I116))="","",OFFSET('Sanitation Data'!$I$29,0,10*ROW('Sanitation Data'!I116)))</f>
        <v/>
      </c>
      <c r="DL122" s="290" t="str">
        <f ca="true">+IF(OFFSET('Sanitation Data'!$I$30,0,10*ROW('Sanitation Data'!I116))="","",OFFSET('Sanitation Data'!$I$30,0,10*ROW('Sanitation Data'!I116)))</f>
        <v/>
      </c>
      <c r="DM122" s="290" t="str">
        <f ca="true">+IF(OFFSET('Sanitation Data'!$I$31,0,10*ROW('Sanitation Data'!I116))="","",OFFSET('Sanitation Data'!$I$31,0,10*ROW('Sanitation Data'!I116)))</f>
        <v/>
      </c>
      <c r="DN122" s="290" t="str">
        <f ca="true">+IF(OFFSET('Sanitation Data'!$I$32,0,10*ROW('Sanitation Data'!I116))="","",OFFSET('Sanitation Data'!$I$32,0,10*ROW('Sanitation Data'!I116)))</f>
        <v/>
      </c>
      <c r="DO122" s="290" t="str">
        <f ca="true">+IF(OFFSET('Hygiene Data'!$D$11,0,10*ROW('Hygiene Data'!D116))="","",OFFSET('Hygiene Data'!$D$11,0,10*ROW('Hygiene Data'!D116)))</f>
        <v/>
      </c>
      <c r="DP122" s="290" t="str">
        <f ca="true">+IF(OFFSET('Hygiene Data'!$D$12,0,10*ROW('Hygiene Data'!D116))="","",OFFSET('Hygiene Data'!$D$12,0,10*ROW('Hygiene Data'!D116)))</f>
        <v/>
      </c>
      <c r="DQ122" s="290" t="str">
        <f ca="true">+IF(OFFSET('Hygiene Data'!$D$13,0,10*ROW('Hygiene Data'!D116))="","",OFFSET('Hygiene Data'!$D$13,0,10*ROW('Hygiene Data'!D116)))</f>
        <v/>
      </c>
      <c r="DR122" s="290" t="str">
        <f ca="true">+IF(OFFSET('Hygiene Data'!$E$11,0,10*ROW('Hygiene Data'!E116))="","",OFFSET('Hygiene Data'!$E$11,0,10*ROW('Hygiene Data'!E116)))</f>
        <v/>
      </c>
      <c r="DS122" s="290" t="str">
        <f ca="true">+IF(OFFSET('Hygiene Data'!$E$12,0,10*ROW('Hygiene Data'!E116))="","",OFFSET('Hygiene Data'!$E$12,0,10*ROW('Hygiene Data'!E116)))</f>
        <v/>
      </c>
      <c r="DT122" s="290" t="str">
        <f ca="true">+IF(OFFSET('Hygiene Data'!$E$13,0,10*ROW('Hygiene Data'!E116))="","",OFFSET('Hygiene Data'!$E$13,0,10*ROW('Hygiene Data'!E116)))</f>
        <v/>
      </c>
      <c r="DU122" s="290" t="str">
        <f ca="true">+IF(OFFSET('Hygiene Data'!$F$11,0,10*ROW('Hygiene Data'!F116))="","",OFFSET('Hygiene Data'!$F$11,0,10*ROW('Hygiene Data'!F116)))</f>
        <v/>
      </c>
      <c r="DV122" s="290" t="str">
        <f ca="true">+IF(OFFSET('Hygiene Data'!$F$12,0,10*ROW('Hygiene Data'!F116))="","",OFFSET('Hygiene Data'!$F$12,0,10*ROW('Hygiene Data'!F116)))</f>
        <v/>
      </c>
      <c r="DW122" s="290" t="str">
        <f ca="true">+IF(OFFSET('Hygiene Data'!$F$13,0,10*ROW('Hygiene Data'!F116))="","",OFFSET('Hygiene Data'!$F$13,0,10*ROW('Hygiene Data'!F116)))</f>
        <v/>
      </c>
      <c r="DX122" s="290" t="str">
        <f ca="true">+IF(OFFSET('Hygiene Data'!$G$11,0,10*ROW('Hygiene Data'!G116))="","",OFFSET('Hygiene Data'!$G$11,0,10*ROW('Hygiene Data'!G116)))</f>
        <v/>
      </c>
      <c r="DY122" s="290" t="str">
        <f ca="true">+IF(OFFSET('Hygiene Data'!$G$12,0,10*ROW('Hygiene Data'!G116))="","",OFFSET('Hygiene Data'!$G$12,0,10*ROW('Hygiene Data'!G116)))</f>
        <v/>
      </c>
      <c r="DZ122" s="290" t="str">
        <f ca="true">+IF(OFFSET('Hygiene Data'!$G$13,0,10*ROW('Hygiene Data'!G116))="","",OFFSET('Hygiene Data'!$G$13,0,10*ROW('Hygiene Data'!G116)))</f>
        <v/>
      </c>
      <c r="EA122" s="290" t="str">
        <f ca="true">+IF(OFFSET('Hygiene Data'!$H$11,0,10*ROW('Hygiene Data'!H116))="","",OFFSET('Hygiene Data'!$H$11,0,10*ROW('Hygiene Data'!H116)))</f>
        <v/>
      </c>
      <c r="EB122" s="290" t="str">
        <f ca="true">+IF(OFFSET('Hygiene Data'!$H$12,0,10*ROW('Hygiene Data'!H116))="","",OFFSET('Hygiene Data'!$H$12,0,10*ROW('Hygiene Data'!H116)))</f>
        <v/>
      </c>
      <c r="EC122" s="290" t="str">
        <f ca="true">+IF(OFFSET('Hygiene Data'!$H$13,0,10*ROW('Hygiene Data'!H116))="","",OFFSET('Hygiene Data'!$H$13,0,10*ROW('Hygiene Data'!H116)))</f>
        <v/>
      </c>
      <c r="ED122" s="290" t="str">
        <f ca="true">+IF(OFFSET('Hygiene Data'!$I$11,0,10*ROW('Hygiene Data'!I116))="","",OFFSET('Hygiene Data'!$I$11,0,10*ROW('Hygiene Data'!I116)))</f>
        <v/>
      </c>
      <c r="EE122" s="290" t="str">
        <f ca="true">+IF(OFFSET('Hygiene Data'!$I$12,0,10*ROW('Hygiene Data'!I116))="","",OFFSET('Hygiene Data'!$I$12,0,10*ROW('Hygiene Data'!I116)))</f>
        <v/>
      </c>
      <c r="EF122" s="290"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46"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90"/>
      <c r="BS123" s="290" t="str">
        <f ca="true">+IF(OFFSET('Water Data'!$D$27,0,10*ROW('Water Data'!D117))="","",OFFSET('Water Data'!$D$27,0,10*ROW('Water Data'!D117)))</f>
        <v/>
      </c>
      <c r="BT123" s="290" t="str">
        <f ca="true">+IF(OFFSET('Water Data'!$D$28,0,10*ROW('Water Data'!D117))="","",OFFSET('Water Data'!$D$28,0,10*ROW('Water Data'!D117)))</f>
        <v/>
      </c>
      <c r="BU123" s="290" t="str">
        <f ca="true">+IF(OFFSET('Water Data'!$D$29,0,10*ROW('Water Data'!D117))="","",OFFSET('Water Data'!$D$29,0,10*ROW('Water Data'!D117)))</f>
        <v/>
      </c>
      <c r="BV123" s="290" t="str">
        <f ca="true">+IF(OFFSET('Water Data'!$E$27,0,10*ROW('Water Data'!E117))="","",OFFSET('Water Data'!$E$27,0,10*ROW('Water Data'!E117)))</f>
        <v/>
      </c>
      <c r="BW123" s="290" t="str">
        <f ca="true">+IF(OFFSET('Water Data'!$E$28,0,10*ROW('Water Data'!E117))="","",OFFSET('Water Data'!$E$28,0,10*ROW('Water Data'!E117)))</f>
        <v/>
      </c>
      <c r="BX123" s="290" t="str">
        <f ca="true">+IF(OFFSET('Water Data'!$E$29,0,10*ROW('Water Data'!E117))="","",OFFSET('Water Data'!$E$29,0,10*ROW('Water Data'!E117)))</f>
        <v/>
      </c>
      <c r="BY123" s="290" t="str">
        <f ca="true">+IF(OFFSET('Water Data'!$F$27,0,10*ROW('Water Data'!F117))="","",OFFSET('Water Data'!$F$27,0,10*ROW('Water Data'!F117)))</f>
        <v/>
      </c>
      <c r="BZ123" s="290" t="str">
        <f ca="true">+IF(OFFSET('Water Data'!$F$28,0,10*ROW('Water Data'!F117))="","",OFFSET('Water Data'!$F$28,0,10*ROW('Water Data'!F117)))</f>
        <v/>
      </c>
      <c r="CA123" s="290" t="str">
        <f ca="true">+IF(OFFSET('Water Data'!$F$29,0,10*ROW('Water Data'!F117))="","",OFFSET('Water Data'!$F$29,0,10*ROW('Water Data'!F117)))</f>
        <v/>
      </c>
      <c r="CB123" s="290" t="str">
        <f ca="true">+IF(OFFSET('Water Data'!$G$27,0,10*ROW('Water Data'!G117))="","",OFFSET('Water Data'!$G$27,0,10*ROW('Water Data'!G117)))</f>
        <v/>
      </c>
      <c r="CC123" s="290" t="str">
        <f ca="true">+IF(OFFSET('Water Data'!$G$28,0,10*ROW('Water Data'!G117))="","",OFFSET('Water Data'!$G$28,0,10*ROW('Water Data'!G117)))</f>
        <v/>
      </c>
      <c r="CD123" s="290" t="str">
        <f ca="true">+IF(OFFSET('Water Data'!$G$29,0,10*ROW('Water Data'!G117))="","",OFFSET('Water Data'!$G$29,0,10*ROW('Water Data'!G117)))</f>
        <v/>
      </c>
      <c r="CE123" s="290" t="str">
        <f ca="true">+IF(OFFSET('Water Data'!$H$27,0,10*ROW('Water Data'!H117))="","",OFFSET('Water Data'!$H$27,0,10*ROW('Water Data'!H117)))</f>
        <v/>
      </c>
      <c r="CF123" s="290" t="str">
        <f ca="true">+IF(OFFSET('Water Data'!$H$28,0,10*ROW('Water Data'!H117))="","",OFFSET('Water Data'!$H$28,0,10*ROW('Water Data'!H117)))</f>
        <v/>
      </c>
      <c r="CG123" s="290" t="str">
        <f ca="true">+IF(OFFSET('Water Data'!$H$29,0,10*ROW('Water Data'!H117))="","",OFFSET('Water Data'!$H$29,0,10*ROW('Water Data'!H117)))</f>
        <v/>
      </c>
      <c r="CH123" s="290" t="str">
        <f ca="true">+IF(OFFSET('Water Data'!$I$27,0,10*ROW('Water Data'!I117))="","",OFFSET('Water Data'!$I$27,0,10*ROW('Water Data'!I117)))</f>
        <v/>
      </c>
      <c r="CI123" s="290" t="str">
        <f ca="true">+IF(OFFSET('Water Data'!$I$28,0,10*ROW('Water Data'!I117))="","",OFFSET('Water Data'!$I$28,0,10*ROW('Water Data'!I117)))</f>
        <v/>
      </c>
      <c r="CJ123" s="290" t="str">
        <f ca="true">+IF(OFFSET('Water Data'!$I$29,0,10*ROW('Water Data'!I117))="","",OFFSET('Water Data'!$I$29,0,10*ROW('Water Data'!I117)))</f>
        <v/>
      </c>
      <c r="CK123" s="290" t="str">
        <f ca="true">+IF(OFFSET('Sanitation Data'!$D$28,0,10*ROW('Sanitation Data'!D117))="","",OFFSET('Sanitation Data'!$D$28,0,10*ROW('Sanitation Data'!D117)))</f>
        <v/>
      </c>
      <c r="CL123" s="290" t="str">
        <f ca="true">+IF(OFFSET('Sanitation Data'!$D$29,0,10*ROW('Sanitation Data'!D117))="","",OFFSET('Sanitation Data'!$D$29,0,10*ROW('Sanitation Data'!D117)))</f>
        <v/>
      </c>
      <c r="CM123" s="290" t="str">
        <f ca="true">+IF(OFFSET('Sanitation Data'!$D$30,0,10*ROW('Sanitation Data'!D117))="","",OFFSET('Sanitation Data'!$D$30,0,10*ROW('Sanitation Data'!D117)))</f>
        <v/>
      </c>
      <c r="CN123" s="290" t="str">
        <f ca="true">+IF(OFFSET('Sanitation Data'!$D$31,0,10*ROW('Sanitation Data'!D117))="","",OFFSET('Sanitation Data'!$D$31,0,10*ROW('Sanitation Data'!D117)))</f>
        <v/>
      </c>
      <c r="CO123" s="290" t="str">
        <f ca="true">+IF(OFFSET('Sanitation Data'!$D$32,0,10*ROW('Sanitation Data'!D117))="","",OFFSET('Sanitation Data'!$D$32,0,10*ROW('Sanitation Data'!D117)))</f>
        <v/>
      </c>
      <c r="CP123" s="290" t="str">
        <f ca="true">+IF(OFFSET('Sanitation Data'!$E$28,0,10*ROW('Sanitation Data'!E117))="","",OFFSET('Sanitation Data'!$E$28,0,10*ROW('Sanitation Data'!E117)))</f>
        <v/>
      </c>
      <c r="CQ123" s="290" t="str">
        <f ca="true">+IF(OFFSET('Sanitation Data'!$E$29,0,10*ROW('Sanitation Data'!E117))="","",OFFSET('Sanitation Data'!$E$29,0,10*ROW('Sanitation Data'!E117)))</f>
        <v/>
      </c>
      <c r="CR123" s="290" t="str">
        <f ca="true">+IF(OFFSET('Sanitation Data'!$E$30,0,10*ROW('Sanitation Data'!E117))="","",OFFSET('Sanitation Data'!$E$30,0,10*ROW('Sanitation Data'!E117)))</f>
        <v/>
      </c>
      <c r="CS123" s="290" t="str">
        <f ca="true">+IF(OFFSET('Sanitation Data'!$E$31,0,10*ROW('Sanitation Data'!E117))="","",OFFSET('Sanitation Data'!$E$31,0,10*ROW('Sanitation Data'!E117)))</f>
        <v/>
      </c>
      <c r="CT123" s="290" t="str">
        <f ca="true">+IF(OFFSET('Sanitation Data'!$E$32,0,10*ROW('Sanitation Data'!E117))="","",OFFSET('Sanitation Data'!$E$32,0,10*ROW('Sanitation Data'!E117)))</f>
        <v/>
      </c>
      <c r="CU123" s="290" t="str">
        <f ca="true">+IF(OFFSET('Sanitation Data'!$F$28,0,10*ROW('Sanitation Data'!F117))="","",OFFSET('Sanitation Data'!$F$28,0,10*ROW('Sanitation Data'!F117)))</f>
        <v/>
      </c>
      <c r="CV123" s="290" t="str">
        <f ca="true">+IF(OFFSET('Sanitation Data'!$F$29,0,10*ROW('Sanitation Data'!F117))="","",OFFSET('Sanitation Data'!$F$29,0,10*ROW('Sanitation Data'!F117)))</f>
        <v/>
      </c>
      <c r="CW123" s="290" t="str">
        <f ca="true">+IF(OFFSET('Sanitation Data'!$F$30,0,10*ROW('Sanitation Data'!F117))="","",OFFSET('Sanitation Data'!$F$30,0,10*ROW('Sanitation Data'!F117)))</f>
        <v/>
      </c>
      <c r="CX123" s="290" t="str">
        <f ca="true">+IF(OFFSET('Sanitation Data'!$F$31,0,10*ROW('Sanitation Data'!F117))="","",OFFSET('Sanitation Data'!$F$31,0,10*ROW('Sanitation Data'!F117)))</f>
        <v/>
      </c>
      <c r="CY123" s="290" t="str">
        <f ca="true">+IF(OFFSET('Sanitation Data'!$F$32,0,10*ROW('Sanitation Data'!F117))="","",OFFSET('Sanitation Data'!$F$32,0,10*ROW('Sanitation Data'!F117)))</f>
        <v/>
      </c>
      <c r="CZ123" s="290" t="str">
        <f ca="true">+IF(OFFSET('Sanitation Data'!$G$28,0,10*ROW('Sanitation Data'!G117))="","",OFFSET('Sanitation Data'!$G$28,0,10*ROW('Sanitation Data'!G117)))</f>
        <v/>
      </c>
      <c r="DA123" s="290" t="str">
        <f ca="true">+IF(OFFSET('Sanitation Data'!$G$29,0,10*ROW('Sanitation Data'!G117))="","",OFFSET('Sanitation Data'!$G$29,0,10*ROW('Sanitation Data'!G117)))</f>
        <v/>
      </c>
      <c r="DB123" s="290" t="str">
        <f ca="true">+IF(OFFSET('Sanitation Data'!$G$30,0,10*ROW('Sanitation Data'!G117))="","",OFFSET('Sanitation Data'!$G$30,0,10*ROW('Sanitation Data'!G117)))</f>
        <v/>
      </c>
      <c r="DC123" s="290" t="str">
        <f ca="true">+IF(OFFSET('Sanitation Data'!$G$31,0,10*ROW('Sanitation Data'!G117))="","",OFFSET('Sanitation Data'!$G$31,0,10*ROW('Sanitation Data'!G117)))</f>
        <v/>
      </c>
      <c r="DD123" s="290" t="str">
        <f ca="true">+IF(OFFSET('Sanitation Data'!$G$32,0,10*ROW('Sanitation Data'!G117))="","",OFFSET('Sanitation Data'!$G$32,0,10*ROW('Sanitation Data'!G117)))</f>
        <v/>
      </c>
      <c r="DE123" s="290" t="str">
        <f ca="true">+IF(OFFSET('Sanitation Data'!$H$28,0,10*ROW('Sanitation Data'!H117))="","",OFFSET('Sanitation Data'!$H$28,0,10*ROW('Sanitation Data'!H117)))</f>
        <v/>
      </c>
      <c r="DF123" s="290" t="str">
        <f ca="true">+IF(OFFSET('Sanitation Data'!$H$29,0,10*ROW('Sanitation Data'!H117))="","",OFFSET('Sanitation Data'!$H$29,0,10*ROW('Sanitation Data'!H117)))</f>
        <v/>
      </c>
      <c r="DG123" s="290" t="str">
        <f ca="true">+IF(OFFSET('Sanitation Data'!$H$30,0,10*ROW('Sanitation Data'!H117))="","",OFFSET('Sanitation Data'!$H$30,0,10*ROW('Sanitation Data'!H117)))</f>
        <v/>
      </c>
      <c r="DH123" s="290" t="str">
        <f ca="true">+IF(OFFSET('Sanitation Data'!$H$31,0,10*ROW('Sanitation Data'!H117))="","",OFFSET('Sanitation Data'!$H$31,0,10*ROW('Sanitation Data'!H117)))</f>
        <v/>
      </c>
      <c r="DI123" s="290" t="str">
        <f ca="true">+IF(OFFSET('Sanitation Data'!$H$32,0,10*ROW('Sanitation Data'!H117))="","",OFFSET('Sanitation Data'!$H$32,0,10*ROW('Sanitation Data'!H117)))</f>
        <v/>
      </c>
      <c r="DJ123" s="290" t="str">
        <f ca="true">+IF(OFFSET('Sanitation Data'!$I$28,0,10*ROW('Sanitation Data'!I117))="","",OFFSET('Sanitation Data'!$I$28,0,10*ROW('Sanitation Data'!I117)))</f>
        <v/>
      </c>
      <c r="DK123" s="290" t="str">
        <f ca="true">+IF(OFFSET('Sanitation Data'!$I$29,0,10*ROW('Sanitation Data'!I117))="","",OFFSET('Sanitation Data'!$I$29,0,10*ROW('Sanitation Data'!I117)))</f>
        <v/>
      </c>
      <c r="DL123" s="290" t="str">
        <f ca="true">+IF(OFFSET('Sanitation Data'!$I$30,0,10*ROW('Sanitation Data'!I117))="","",OFFSET('Sanitation Data'!$I$30,0,10*ROW('Sanitation Data'!I117)))</f>
        <v/>
      </c>
      <c r="DM123" s="290" t="str">
        <f ca="true">+IF(OFFSET('Sanitation Data'!$I$31,0,10*ROW('Sanitation Data'!I117))="","",OFFSET('Sanitation Data'!$I$31,0,10*ROW('Sanitation Data'!I117)))</f>
        <v/>
      </c>
      <c r="DN123" s="290" t="str">
        <f ca="true">+IF(OFFSET('Sanitation Data'!$I$32,0,10*ROW('Sanitation Data'!I117))="","",OFFSET('Sanitation Data'!$I$32,0,10*ROW('Sanitation Data'!I117)))</f>
        <v/>
      </c>
      <c r="DO123" s="290" t="str">
        <f ca="true">+IF(OFFSET('Hygiene Data'!$D$11,0,10*ROW('Hygiene Data'!D117))="","",OFFSET('Hygiene Data'!$D$11,0,10*ROW('Hygiene Data'!D117)))</f>
        <v/>
      </c>
      <c r="DP123" s="290" t="str">
        <f ca="true">+IF(OFFSET('Hygiene Data'!$D$12,0,10*ROW('Hygiene Data'!D117))="","",OFFSET('Hygiene Data'!$D$12,0,10*ROW('Hygiene Data'!D117)))</f>
        <v/>
      </c>
      <c r="DQ123" s="290" t="str">
        <f ca="true">+IF(OFFSET('Hygiene Data'!$D$13,0,10*ROW('Hygiene Data'!D117))="","",OFFSET('Hygiene Data'!$D$13,0,10*ROW('Hygiene Data'!D117)))</f>
        <v/>
      </c>
      <c r="DR123" s="290" t="str">
        <f ca="true">+IF(OFFSET('Hygiene Data'!$E$11,0,10*ROW('Hygiene Data'!E117))="","",OFFSET('Hygiene Data'!$E$11,0,10*ROW('Hygiene Data'!E117)))</f>
        <v/>
      </c>
      <c r="DS123" s="290" t="str">
        <f ca="true">+IF(OFFSET('Hygiene Data'!$E$12,0,10*ROW('Hygiene Data'!E117))="","",OFFSET('Hygiene Data'!$E$12,0,10*ROW('Hygiene Data'!E117)))</f>
        <v/>
      </c>
      <c r="DT123" s="290" t="str">
        <f ca="true">+IF(OFFSET('Hygiene Data'!$E$13,0,10*ROW('Hygiene Data'!E117))="","",OFFSET('Hygiene Data'!$E$13,0,10*ROW('Hygiene Data'!E117)))</f>
        <v/>
      </c>
      <c r="DU123" s="290" t="str">
        <f ca="true">+IF(OFFSET('Hygiene Data'!$F$11,0,10*ROW('Hygiene Data'!F117))="","",OFFSET('Hygiene Data'!$F$11,0,10*ROW('Hygiene Data'!F117)))</f>
        <v/>
      </c>
      <c r="DV123" s="290" t="str">
        <f ca="true">+IF(OFFSET('Hygiene Data'!$F$12,0,10*ROW('Hygiene Data'!F117))="","",OFFSET('Hygiene Data'!$F$12,0,10*ROW('Hygiene Data'!F117)))</f>
        <v/>
      </c>
      <c r="DW123" s="290" t="str">
        <f ca="true">+IF(OFFSET('Hygiene Data'!$F$13,0,10*ROW('Hygiene Data'!F117))="","",OFFSET('Hygiene Data'!$F$13,0,10*ROW('Hygiene Data'!F117)))</f>
        <v/>
      </c>
      <c r="DX123" s="290" t="str">
        <f ca="true">+IF(OFFSET('Hygiene Data'!$G$11,0,10*ROW('Hygiene Data'!G117))="","",OFFSET('Hygiene Data'!$G$11,0,10*ROW('Hygiene Data'!G117)))</f>
        <v/>
      </c>
      <c r="DY123" s="290" t="str">
        <f ca="true">+IF(OFFSET('Hygiene Data'!$G$12,0,10*ROW('Hygiene Data'!G117))="","",OFFSET('Hygiene Data'!$G$12,0,10*ROW('Hygiene Data'!G117)))</f>
        <v/>
      </c>
      <c r="DZ123" s="290" t="str">
        <f ca="true">+IF(OFFSET('Hygiene Data'!$G$13,0,10*ROW('Hygiene Data'!G117))="","",OFFSET('Hygiene Data'!$G$13,0,10*ROW('Hygiene Data'!G117)))</f>
        <v/>
      </c>
      <c r="EA123" s="290" t="str">
        <f ca="true">+IF(OFFSET('Hygiene Data'!$H$11,0,10*ROW('Hygiene Data'!H117))="","",OFFSET('Hygiene Data'!$H$11,0,10*ROW('Hygiene Data'!H117)))</f>
        <v/>
      </c>
      <c r="EB123" s="290" t="str">
        <f ca="true">+IF(OFFSET('Hygiene Data'!$H$12,0,10*ROW('Hygiene Data'!H117))="","",OFFSET('Hygiene Data'!$H$12,0,10*ROW('Hygiene Data'!H117)))</f>
        <v/>
      </c>
      <c r="EC123" s="290" t="str">
        <f ca="true">+IF(OFFSET('Hygiene Data'!$H$13,0,10*ROW('Hygiene Data'!H117))="","",OFFSET('Hygiene Data'!$H$13,0,10*ROW('Hygiene Data'!H117)))</f>
        <v/>
      </c>
      <c r="ED123" s="290" t="str">
        <f ca="true">+IF(OFFSET('Hygiene Data'!$I$11,0,10*ROW('Hygiene Data'!I117))="","",OFFSET('Hygiene Data'!$I$11,0,10*ROW('Hygiene Data'!I117)))</f>
        <v/>
      </c>
      <c r="EE123" s="290" t="str">
        <f ca="true">+IF(OFFSET('Hygiene Data'!$I$12,0,10*ROW('Hygiene Data'!I117))="","",OFFSET('Hygiene Data'!$I$12,0,10*ROW('Hygiene Data'!I117)))</f>
        <v/>
      </c>
      <c r="EF123" s="290"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46"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90"/>
      <c r="BS124" s="290" t="str">
        <f ca="true">+IF(OFFSET('Water Data'!$D$27,0,10*ROW('Water Data'!D118))="","",OFFSET('Water Data'!$D$27,0,10*ROW('Water Data'!D118)))</f>
        <v/>
      </c>
      <c r="BT124" s="290" t="str">
        <f ca="true">+IF(OFFSET('Water Data'!$D$28,0,10*ROW('Water Data'!D118))="","",OFFSET('Water Data'!$D$28,0,10*ROW('Water Data'!D118)))</f>
        <v/>
      </c>
      <c r="BU124" s="290" t="str">
        <f ca="true">+IF(OFFSET('Water Data'!$D$29,0,10*ROW('Water Data'!D118))="","",OFFSET('Water Data'!$D$29,0,10*ROW('Water Data'!D118)))</f>
        <v/>
      </c>
      <c r="BV124" s="290" t="str">
        <f ca="true">+IF(OFFSET('Water Data'!$E$27,0,10*ROW('Water Data'!E118))="","",OFFSET('Water Data'!$E$27,0,10*ROW('Water Data'!E118)))</f>
        <v/>
      </c>
      <c r="BW124" s="290" t="str">
        <f ca="true">+IF(OFFSET('Water Data'!$E$28,0,10*ROW('Water Data'!E118))="","",OFFSET('Water Data'!$E$28,0,10*ROW('Water Data'!E118)))</f>
        <v/>
      </c>
      <c r="BX124" s="290" t="str">
        <f ca="true">+IF(OFFSET('Water Data'!$E$29,0,10*ROW('Water Data'!E118))="","",OFFSET('Water Data'!$E$29,0,10*ROW('Water Data'!E118)))</f>
        <v/>
      </c>
      <c r="BY124" s="290" t="str">
        <f ca="true">+IF(OFFSET('Water Data'!$F$27,0,10*ROW('Water Data'!F118))="","",OFFSET('Water Data'!$F$27,0,10*ROW('Water Data'!F118)))</f>
        <v/>
      </c>
      <c r="BZ124" s="290" t="str">
        <f ca="true">+IF(OFFSET('Water Data'!$F$28,0,10*ROW('Water Data'!F118))="","",OFFSET('Water Data'!$F$28,0,10*ROW('Water Data'!F118)))</f>
        <v/>
      </c>
      <c r="CA124" s="290" t="str">
        <f ca="true">+IF(OFFSET('Water Data'!$F$29,0,10*ROW('Water Data'!F118))="","",OFFSET('Water Data'!$F$29,0,10*ROW('Water Data'!F118)))</f>
        <v/>
      </c>
      <c r="CB124" s="290" t="str">
        <f ca="true">+IF(OFFSET('Water Data'!$G$27,0,10*ROW('Water Data'!G118))="","",OFFSET('Water Data'!$G$27,0,10*ROW('Water Data'!G118)))</f>
        <v/>
      </c>
      <c r="CC124" s="290" t="str">
        <f ca="true">+IF(OFFSET('Water Data'!$G$28,0,10*ROW('Water Data'!G118))="","",OFFSET('Water Data'!$G$28,0,10*ROW('Water Data'!G118)))</f>
        <v/>
      </c>
      <c r="CD124" s="290" t="str">
        <f ca="true">+IF(OFFSET('Water Data'!$G$29,0,10*ROW('Water Data'!G118))="","",OFFSET('Water Data'!$G$29,0,10*ROW('Water Data'!G118)))</f>
        <v/>
      </c>
      <c r="CE124" s="290" t="str">
        <f ca="true">+IF(OFFSET('Water Data'!$H$27,0,10*ROW('Water Data'!H118))="","",OFFSET('Water Data'!$H$27,0,10*ROW('Water Data'!H118)))</f>
        <v/>
      </c>
      <c r="CF124" s="290" t="str">
        <f ca="true">+IF(OFFSET('Water Data'!$H$28,0,10*ROW('Water Data'!H118))="","",OFFSET('Water Data'!$H$28,0,10*ROW('Water Data'!H118)))</f>
        <v/>
      </c>
      <c r="CG124" s="290" t="str">
        <f ca="true">+IF(OFFSET('Water Data'!$H$29,0,10*ROW('Water Data'!H118))="","",OFFSET('Water Data'!$H$29,0,10*ROW('Water Data'!H118)))</f>
        <v/>
      </c>
      <c r="CH124" s="290" t="str">
        <f ca="true">+IF(OFFSET('Water Data'!$I$27,0,10*ROW('Water Data'!I118))="","",OFFSET('Water Data'!$I$27,0,10*ROW('Water Data'!I118)))</f>
        <v/>
      </c>
      <c r="CI124" s="290" t="str">
        <f ca="true">+IF(OFFSET('Water Data'!$I$28,0,10*ROW('Water Data'!I118))="","",OFFSET('Water Data'!$I$28,0,10*ROW('Water Data'!I118)))</f>
        <v/>
      </c>
      <c r="CJ124" s="290" t="str">
        <f ca="true">+IF(OFFSET('Water Data'!$I$29,0,10*ROW('Water Data'!I118))="","",OFFSET('Water Data'!$I$29,0,10*ROW('Water Data'!I118)))</f>
        <v/>
      </c>
      <c r="CK124" s="290" t="str">
        <f ca="true">+IF(OFFSET('Sanitation Data'!$D$28,0,10*ROW('Sanitation Data'!D118))="","",OFFSET('Sanitation Data'!$D$28,0,10*ROW('Sanitation Data'!D118)))</f>
        <v/>
      </c>
      <c r="CL124" s="290" t="str">
        <f ca="true">+IF(OFFSET('Sanitation Data'!$D$29,0,10*ROW('Sanitation Data'!D118))="","",OFFSET('Sanitation Data'!$D$29,0,10*ROW('Sanitation Data'!D118)))</f>
        <v/>
      </c>
      <c r="CM124" s="290" t="str">
        <f ca="true">+IF(OFFSET('Sanitation Data'!$D$30,0,10*ROW('Sanitation Data'!D118))="","",OFFSET('Sanitation Data'!$D$30,0,10*ROW('Sanitation Data'!D118)))</f>
        <v/>
      </c>
      <c r="CN124" s="290" t="str">
        <f ca="true">+IF(OFFSET('Sanitation Data'!$D$31,0,10*ROW('Sanitation Data'!D118))="","",OFFSET('Sanitation Data'!$D$31,0,10*ROW('Sanitation Data'!D118)))</f>
        <v/>
      </c>
      <c r="CO124" s="290" t="str">
        <f ca="true">+IF(OFFSET('Sanitation Data'!$D$32,0,10*ROW('Sanitation Data'!D118))="","",OFFSET('Sanitation Data'!$D$32,0,10*ROW('Sanitation Data'!D118)))</f>
        <v/>
      </c>
      <c r="CP124" s="290" t="str">
        <f ca="true">+IF(OFFSET('Sanitation Data'!$E$28,0,10*ROW('Sanitation Data'!E118))="","",OFFSET('Sanitation Data'!$E$28,0,10*ROW('Sanitation Data'!E118)))</f>
        <v/>
      </c>
      <c r="CQ124" s="290" t="str">
        <f ca="true">+IF(OFFSET('Sanitation Data'!$E$29,0,10*ROW('Sanitation Data'!E118))="","",OFFSET('Sanitation Data'!$E$29,0,10*ROW('Sanitation Data'!E118)))</f>
        <v/>
      </c>
      <c r="CR124" s="290" t="str">
        <f ca="true">+IF(OFFSET('Sanitation Data'!$E$30,0,10*ROW('Sanitation Data'!E118))="","",OFFSET('Sanitation Data'!$E$30,0,10*ROW('Sanitation Data'!E118)))</f>
        <v/>
      </c>
      <c r="CS124" s="290" t="str">
        <f ca="true">+IF(OFFSET('Sanitation Data'!$E$31,0,10*ROW('Sanitation Data'!E118))="","",OFFSET('Sanitation Data'!$E$31,0,10*ROW('Sanitation Data'!E118)))</f>
        <v/>
      </c>
      <c r="CT124" s="290" t="str">
        <f ca="true">+IF(OFFSET('Sanitation Data'!$E$32,0,10*ROW('Sanitation Data'!E118))="","",OFFSET('Sanitation Data'!$E$32,0,10*ROW('Sanitation Data'!E118)))</f>
        <v/>
      </c>
      <c r="CU124" s="290" t="str">
        <f ca="true">+IF(OFFSET('Sanitation Data'!$F$28,0,10*ROW('Sanitation Data'!F118))="","",OFFSET('Sanitation Data'!$F$28,0,10*ROW('Sanitation Data'!F118)))</f>
        <v/>
      </c>
      <c r="CV124" s="290" t="str">
        <f ca="true">+IF(OFFSET('Sanitation Data'!$F$29,0,10*ROW('Sanitation Data'!F118))="","",OFFSET('Sanitation Data'!$F$29,0,10*ROW('Sanitation Data'!F118)))</f>
        <v/>
      </c>
      <c r="CW124" s="290" t="str">
        <f ca="true">+IF(OFFSET('Sanitation Data'!$F$30,0,10*ROW('Sanitation Data'!F118))="","",OFFSET('Sanitation Data'!$F$30,0,10*ROW('Sanitation Data'!F118)))</f>
        <v/>
      </c>
      <c r="CX124" s="290" t="str">
        <f ca="true">+IF(OFFSET('Sanitation Data'!$F$31,0,10*ROW('Sanitation Data'!F118))="","",OFFSET('Sanitation Data'!$F$31,0,10*ROW('Sanitation Data'!F118)))</f>
        <v/>
      </c>
      <c r="CY124" s="290" t="str">
        <f ca="true">+IF(OFFSET('Sanitation Data'!$F$32,0,10*ROW('Sanitation Data'!F118))="","",OFFSET('Sanitation Data'!$F$32,0,10*ROW('Sanitation Data'!F118)))</f>
        <v/>
      </c>
      <c r="CZ124" s="290" t="str">
        <f ca="true">+IF(OFFSET('Sanitation Data'!$G$28,0,10*ROW('Sanitation Data'!G118))="","",OFFSET('Sanitation Data'!$G$28,0,10*ROW('Sanitation Data'!G118)))</f>
        <v/>
      </c>
      <c r="DA124" s="290" t="str">
        <f ca="true">+IF(OFFSET('Sanitation Data'!$G$29,0,10*ROW('Sanitation Data'!G118))="","",OFFSET('Sanitation Data'!$G$29,0,10*ROW('Sanitation Data'!G118)))</f>
        <v/>
      </c>
      <c r="DB124" s="290" t="str">
        <f ca="true">+IF(OFFSET('Sanitation Data'!$G$30,0,10*ROW('Sanitation Data'!G118))="","",OFFSET('Sanitation Data'!$G$30,0,10*ROW('Sanitation Data'!G118)))</f>
        <v/>
      </c>
      <c r="DC124" s="290" t="str">
        <f ca="true">+IF(OFFSET('Sanitation Data'!$G$31,0,10*ROW('Sanitation Data'!G118))="","",OFFSET('Sanitation Data'!$G$31,0,10*ROW('Sanitation Data'!G118)))</f>
        <v/>
      </c>
      <c r="DD124" s="290" t="str">
        <f ca="true">+IF(OFFSET('Sanitation Data'!$G$32,0,10*ROW('Sanitation Data'!G118))="","",OFFSET('Sanitation Data'!$G$32,0,10*ROW('Sanitation Data'!G118)))</f>
        <v/>
      </c>
      <c r="DE124" s="290" t="str">
        <f ca="true">+IF(OFFSET('Sanitation Data'!$H$28,0,10*ROW('Sanitation Data'!H118))="","",OFFSET('Sanitation Data'!$H$28,0,10*ROW('Sanitation Data'!H118)))</f>
        <v/>
      </c>
      <c r="DF124" s="290" t="str">
        <f ca="true">+IF(OFFSET('Sanitation Data'!$H$29,0,10*ROW('Sanitation Data'!H118))="","",OFFSET('Sanitation Data'!$H$29,0,10*ROW('Sanitation Data'!H118)))</f>
        <v/>
      </c>
      <c r="DG124" s="290" t="str">
        <f ca="true">+IF(OFFSET('Sanitation Data'!$H$30,0,10*ROW('Sanitation Data'!H118))="","",OFFSET('Sanitation Data'!$H$30,0,10*ROW('Sanitation Data'!H118)))</f>
        <v/>
      </c>
      <c r="DH124" s="290" t="str">
        <f ca="true">+IF(OFFSET('Sanitation Data'!$H$31,0,10*ROW('Sanitation Data'!H118))="","",OFFSET('Sanitation Data'!$H$31,0,10*ROW('Sanitation Data'!H118)))</f>
        <v/>
      </c>
      <c r="DI124" s="290" t="str">
        <f ca="true">+IF(OFFSET('Sanitation Data'!$H$32,0,10*ROW('Sanitation Data'!H118))="","",OFFSET('Sanitation Data'!$H$32,0,10*ROW('Sanitation Data'!H118)))</f>
        <v/>
      </c>
      <c r="DJ124" s="290" t="str">
        <f ca="true">+IF(OFFSET('Sanitation Data'!$I$28,0,10*ROW('Sanitation Data'!I118))="","",OFFSET('Sanitation Data'!$I$28,0,10*ROW('Sanitation Data'!I118)))</f>
        <v/>
      </c>
      <c r="DK124" s="290" t="str">
        <f ca="true">+IF(OFFSET('Sanitation Data'!$I$29,0,10*ROW('Sanitation Data'!I118))="","",OFFSET('Sanitation Data'!$I$29,0,10*ROW('Sanitation Data'!I118)))</f>
        <v/>
      </c>
      <c r="DL124" s="290" t="str">
        <f ca="true">+IF(OFFSET('Sanitation Data'!$I$30,0,10*ROW('Sanitation Data'!I118))="","",OFFSET('Sanitation Data'!$I$30,0,10*ROW('Sanitation Data'!I118)))</f>
        <v/>
      </c>
      <c r="DM124" s="290" t="str">
        <f ca="true">+IF(OFFSET('Sanitation Data'!$I$31,0,10*ROW('Sanitation Data'!I118))="","",OFFSET('Sanitation Data'!$I$31,0,10*ROW('Sanitation Data'!I118)))</f>
        <v/>
      </c>
      <c r="DN124" s="290" t="str">
        <f ca="true">+IF(OFFSET('Sanitation Data'!$I$32,0,10*ROW('Sanitation Data'!I118))="","",OFFSET('Sanitation Data'!$I$32,0,10*ROW('Sanitation Data'!I118)))</f>
        <v/>
      </c>
      <c r="DO124" s="290" t="str">
        <f ca="true">+IF(OFFSET('Hygiene Data'!$D$11,0,10*ROW('Hygiene Data'!D118))="","",OFFSET('Hygiene Data'!$D$11,0,10*ROW('Hygiene Data'!D118)))</f>
        <v/>
      </c>
      <c r="DP124" s="290" t="str">
        <f ca="true">+IF(OFFSET('Hygiene Data'!$D$12,0,10*ROW('Hygiene Data'!D118))="","",OFFSET('Hygiene Data'!$D$12,0,10*ROW('Hygiene Data'!D118)))</f>
        <v/>
      </c>
      <c r="DQ124" s="290" t="str">
        <f ca="true">+IF(OFFSET('Hygiene Data'!$D$13,0,10*ROW('Hygiene Data'!D118))="","",OFFSET('Hygiene Data'!$D$13,0,10*ROW('Hygiene Data'!D118)))</f>
        <v/>
      </c>
      <c r="DR124" s="290" t="str">
        <f ca="true">+IF(OFFSET('Hygiene Data'!$E$11,0,10*ROW('Hygiene Data'!E118))="","",OFFSET('Hygiene Data'!$E$11,0,10*ROW('Hygiene Data'!E118)))</f>
        <v/>
      </c>
      <c r="DS124" s="290" t="str">
        <f ca="true">+IF(OFFSET('Hygiene Data'!$E$12,0,10*ROW('Hygiene Data'!E118))="","",OFFSET('Hygiene Data'!$E$12,0,10*ROW('Hygiene Data'!E118)))</f>
        <v/>
      </c>
      <c r="DT124" s="290" t="str">
        <f ca="true">+IF(OFFSET('Hygiene Data'!$E$13,0,10*ROW('Hygiene Data'!E118))="","",OFFSET('Hygiene Data'!$E$13,0,10*ROW('Hygiene Data'!E118)))</f>
        <v/>
      </c>
      <c r="DU124" s="290" t="str">
        <f ca="true">+IF(OFFSET('Hygiene Data'!$F$11,0,10*ROW('Hygiene Data'!F118))="","",OFFSET('Hygiene Data'!$F$11,0,10*ROW('Hygiene Data'!F118)))</f>
        <v/>
      </c>
      <c r="DV124" s="290" t="str">
        <f ca="true">+IF(OFFSET('Hygiene Data'!$F$12,0,10*ROW('Hygiene Data'!F118))="","",OFFSET('Hygiene Data'!$F$12,0,10*ROW('Hygiene Data'!F118)))</f>
        <v/>
      </c>
      <c r="DW124" s="290" t="str">
        <f ca="true">+IF(OFFSET('Hygiene Data'!$F$13,0,10*ROW('Hygiene Data'!F118))="","",OFFSET('Hygiene Data'!$F$13,0,10*ROW('Hygiene Data'!F118)))</f>
        <v/>
      </c>
      <c r="DX124" s="290" t="str">
        <f ca="true">+IF(OFFSET('Hygiene Data'!$G$11,0,10*ROW('Hygiene Data'!G118))="","",OFFSET('Hygiene Data'!$G$11,0,10*ROW('Hygiene Data'!G118)))</f>
        <v/>
      </c>
      <c r="DY124" s="290" t="str">
        <f ca="true">+IF(OFFSET('Hygiene Data'!$G$12,0,10*ROW('Hygiene Data'!G118))="","",OFFSET('Hygiene Data'!$G$12,0,10*ROW('Hygiene Data'!G118)))</f>
        <v/>
      </c>
      <c r="DZ124" s="290" t="str">
        <f ca="true">+IF(OFFSET('Hygiene Data'!$G$13,0,10*ROW('Hygiene Data'!G118))="","",OFFSET('Hygiene Data'!$G$13,0,10*ROW('Hygiene Data'!G118)))</f>
        <v/>
      </c>
      <c r="EA124" s="290" t="str">
        <f ca="true">+IF(OFFSET('Hygiene Data'!$H$11,0,10*ROW('Hygiene Data'!H118))="","",OFFSET('Hygiene Data'!$H$11,0,10*ROW('Hygiene Data'!H118)))</f>
        <v/>
      </c>
      <c r="EB124" s="290" t="str">
        <f ca="true">+IF(OFFSET('Hygiene Data'!$H$12,0,10*ROW('Hygiene Data'!H118))="","",OFFSET('Hygiene Data'!$H$12,0,10*ROW('Hygiene Data'!H118)))</f>
        <v/>
      </c>
      <c r="EC124" s="290" t="str">
        <f ca="true">+IF(OFFSET('Hygiene Data'!$H$13,0,10*ROW('Hygiene Data'!H118))="","",OFFSET('Hygiene Data'!$H$13,0,10*ROW('Hygiene Data'!H118)))</f>
        <v/>
      </c>
      <c r="ED124" s="290" t="str">
        <f ca="true">+IF(OFFSET('Hygiene Data'!$I$11,0,10*ROW('Hygiene Data'!I118))="","",OFFSET('Hygiene Data'!$I$11,0,10*ROW('Hygiene Data'!I118)))</f>
        <v/>
      </c>
      <c r="EE124" s="290" t="str">
        <f ca="true">+IF(OFFSET('Hygiene Data'!$I$12,0,10*ROW('Hygiene Data'!I118))="","",OFFSET('Hygiene Data'!$I$12,0,10*ROW('Hygiene Data'!I118)))</f>
        <v/>
      </c>
      <c r="EF124" s="290"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46"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90"/>
      <c r="BS125" s="290" t="str">
        <f ca="true">+IF(OFFSET('Water Data'!$D$27,0,10*ROW('Water Data'!D119))="","",OFFSET('Water Data'!$D$27,0,10*ROW('Water Data'!D119)))</f>
        <v/>
      </c>
      <c r="BT125" s="290" t="str">
        <f ca="true">+IF(OFFSET('Water Data'!$D$28,0,10*ROW('Water Data'!D119))="","",OFFSET('Water Data'!$D$28,0,10*ROW('Water Data'!D119)))</f>
        <v/>
      </c>
      <c r="BU125" s="290" t="str">
        <f ca="true">+IF(OFFSET('Water Data'!$D$29,0,10*ROW('Water Data'!D119))="","",OFFSET('Water Data'!$D$29,0,10*ROW('Water Data'!D119)))</f>
        <v/>
      </c>
      <c r="BV125" s="290" t="str">
        <f ca="true">+IF(OFFSET('Water Data'!$E$27,0,10*ROW('Water Data'!E119))="","",OFFSET('Water Data'!$E$27,0,10*ROW('Water Data'!E119)))</f>
        <v/>
      </c>
      <c r="BW125" s="290" t="str">
        <f ca="true">+IF(OFFSET('Water Data'!$E$28,0,10*ROW('Water Data'!E119))="","",OFFSET('Water Data'!$E$28,0,10*ROW('Water Data'!E119)))</f>
        <v/>
      </c>
      <c r="BX125" s="290" t="str">
        <f ca="true">+IF(OFFSET('Water Data'!$E$29,0,10*ROW('Water Data'!E119))="","",OFFSET('Water Data'!$E$29,0,10*ROW('Water Data'!E119)))</f>
        <v/>
      </c>
      <c r="BY125" s="290" t="str">
        <f ca="true">+IF(OFFSET('Water Data'!$F$27,0,10*ROW('Water Data'!F119))="","",OFFSET('Water Data'!$F$27,0,10*ROW('Water Data'!F119)))</f>
        <v/>
      </c>
      <c r="BZ125" s="290" t="str">
        <f ca="true">+IF(OFFSET('Water Data'!$F$28,0,10*ROW('Water Data'!F119))="","",OFFSET('Water Data'!$F$28,0,10*ROW('Water Data'!F119)))</f>
        <v/>
      </c>
      <c r="CA125" s="290" t="str">
        <f ca="true">+IF(OFFSET('Water Data'!$F$29,0,10*ROW('Water Data'!F119))="","",OFFSET('Water Data'!$F$29,0,10*ROW('Water Data'!F119)))</f>
        <v/>
      </c>
      <c r="CB125" s="290" t="str">
        <f ca="true">+IF(OFFSET('Water Data'!$G$27,0,10*ROW('Water Data'!G119))="","",OFFSET('Water Data'!$G$27,0,10*ROW('Water Data'!G119)))</f>
        <v/>
      </c>
      <c r="CC125" s="290" t="str">
        <f ca="true">+IF(OFFSET('Water Data'!$G$28,0,10*ROW('Water Data'!G119))="","",OFFSET('Water Data'!$G$28,0,10*ROW('Water Data'!G119)))</f>
        <v/>
      </c>
      <c r="CD125" s="290" t="str">
        <f ca="true">+IF(OFFSET('Water Data'!$G$29,0,10*ROW('Water Data'!G119))="","",OFFSET('Water Data'!$G$29,0,10*ROW('Water Data'!G119)))</f>
        <v/>
      </c>
      <c r="CE125" s="290" t="str">
        <f ca="true">+IF(OFFSET('Water Data'!$H$27,0,10*ROW('Water Data'!H119))="","",OFFSET('Water Data'!$H$27,0,10*ROW('Water Data'!H119)))</f>
        <v/>
      </c>
      <c r="CF125" s="290" t="str">
        <f ca="true">+IF(OFFSET('Water Data'!$H$28,0,10*ROW('Water Data'!H119))="","",OFFSET('Water Data'!$H$28,0,10*ROW('Water Data'!H119)))</f>
        <v/>
      </c>
      <c r="CG125" s="290" t="str">
        <f ca="true">+IF(OFFSET('Water Data'!$H$29,0,10*ROW('Water Data'!H119))="","",OFFSET('Water Data'!$H$29,0,10*ROW('Water Data'!H119)))</f>
        <v/>
      </c>
      <c r="CH125" s="290" t="str">
        <f ca="true">+IF(OFFSET('Water Data'!$I$27,0,10*ROW('Water Data'!I119))="","",OFFSET('Water Data'!$I$27,0,10*ROW('Water Data'!I119)))</f>
        <v/>
      </c>
      <c r="CI125" s="290" t="str">
        <f ca="true">+IF(OFFSET('Water Data'!$I$28,0,10*ROW('Water Data'!I119))="","",OFFSET('Water Data'!$I$28,0,10*ROW('Water Data'!I119)))</f>
        <v/>
      </c>
      <c r="CJ125" s="290" t="str">
        <f ca="true">+IF(OFFSET('Water Data'!$I$29,0,10*ROW('Water Data'!I119))="","",OFFSET('Water Data'!$I$29,0,10*ROW('Water Data'!I119)))</f>
        <v/>
      </c>
      <c r="CK125" s="290" t="str">
        <f ca="true">+IF(OFFSET('Sanitation Data'!$D$28,0,10*ROW('Sanitation Data'!D119))="","",OFFSET('Sanitation Data'!$D$28,0,10*ROW('Sanitation Data'!D119)))</f>
        <v/>
      </c>
      <c r="CL125" s="290" t="str">
        <f ca="true">+IF(OFFSET('Sanitation Data'!$D$29,0,10*ROW('Sanitation Data'!D119))="","",OFFSET('Sanitation Data'!$D$29,0,10*ROW('Sanitation Data'!D119)))</f>
        <v/>
      </c>
      <c r="CM125" s="290" t="str">
        <f ca="true">+IF(OFFSET('Sanitation Data'!$D$30,0,10*ROW('Sanitation Data'!D119))="","",OFFSET('Sanitation Data'!$D$30,0,10*ROW('Sanitation Data'!D119)))</f>
        <v/>
      </c>
      <c r="CN125" s="290" t="str">
        <f ca="true">+IF(OFFSET('Sanitation Data'!$D$31,0,10*ROW('Sanitation Data'!D119))="","",OFFSET('Sanitation Data'!$D$31,0,10*ROW('Sanitation Data'!D119)))</f>
        <v/>
      </c>
      <c r="CO125" s="290" t="str">
        <f ca="true">+IF(OFFSET('Sanitation Data'!$D$32,0,10*ROW('Sanitation Data'!D119))="","",OFFSET('Sanitation Data'!$D$32,0,10*ROW('Sanitation Data'!D119)))</f>
        <v/>
      </c>
      <c r="CP125" s="290" t="str">
        <f ca="true">+IF(OFFSET('Sanitation Data'!$E$28,0,10*ROW('Sanitation Data'!E119))="","",OFFSET('Sanitation Data'!$E$28,0,10*ROW('Sanitation Data'!E119)))</f>
        <v/>
      </c>
      <c r="CQ125" s="290" t="str">
        <f ca="true">+IF(OFFSET('Sanitation Data'!$E$29,0,10*ROW('Sanitation Data'!E119))="","",OFFSET('Sanitation Data'!$E$29,0,10*ROW('Sanitation Data'!E119)))</f>
        <v/>
      </c>
      <c r="CR125" s="290" t="str">
        <f ca="true">+IF(OFFSET('Sanitation Data'!$E$30,0,10*ROW('Sanitation Data'!E119))="","",OFFSET('Sanitation Data'!$E$30,0,10*ROW('Sanitation Data'!E119)))</f>
        <v/>
      </c>
      <c r="CS125" s="290" t="str">
        <f ca="true">+IF(OFFSET('Sanitation Data'!$E$31,0,10*ROW('Sanitation Data'!E119))="","",OFFSET('Sanitation Data'!$E$31,0,10*ROW('Sanitation Data'!E119)))</f>
        <v/>
      </c>
      <c r="CT125" s="290" t="str">
        <f ca="true">+IF(OFFSET('Sanitation Data'!$E$32,0,10*ROW('Sanitation Data'!E119))="","",OFFSET('Sanitation Data'!$E$32,0,10*ROW('Sanitation Data'!E119)))</f>
        <v/>
      </c>
      <c r="CU125" s="290" t="str">
        <f ca="true">+IF(OFFSET('Sanitation Data'!$F$28,0,10*ROW('Sanitation Data'!F119))="","",OFFSET('Sanitation Data'!$F$28,0,10*ROW('Sanitation Data'!F119)))</f>
        <v/>
      </c>
      <c r="CV125" s="290" t="str">
        <f ca="true">+IF(OFFSET('Sanitation Data'!$F$29,0,10*ROW('Sanitation Data'!F119))="","",OFFSET('Sanitation Data'!$F$29,0,10*ROW('Sanitation Data'!F119)))</f>
        <v/>
      </c>
      <c r="CW125" s="290" t="str">
        <f ca="true">+IF(OFFSET('Sanitation Data'!$F$30,0,10*ROW('Sanitation Data'!F119))="","",OFFSET('Sanitation Data'!$F$30,0,10*ROW('Sanitation Data'!F119)))</f>
        <v/>
      </c>
      <c r="CX125" s="290" t="str">
        <f ca="true">+IF(OFFSET('Sanitation Data'!$F$31,0,10*ROW('Sanitation Data'!F119))="","",OFFSET('Sanitation Data'!$F$31,0,10*ROW('Sanitation Data'!F119)))</f>
        <v/>
      </c>
      <c r="CY125" s="290" t="str">
        <f ca="true">+IF(OFFSET('Sanitation Data'!$F$32,0,10*ROW('Sanitation Data'!F119))="","",OFFSET('Sanitation Data'!$F$32,0,10*ROW('Sanitation Data'!F119)))</f>
        <v/>
      </c>
      <c r="CZ125" s="290" t="str">
        <f ca="true">+IF(OFFSET('Sanitation Data'!$G$28,0,10*ROW('Sanitation Data'!G119))="","",OFFSET('Sanitation Data'!$G$28,0,10*ROW('Sanitation Data'!G119)))</f>
        <v/>
      </c>
      <c r="DA125" s="290" t="str">
        <f ca="true">+IF(OFFSET('Sanitation Data'!$G$29,0,10*ROW('Sanitation Data'!G119))="","",OFFSET('Sanitation Data'!$G$29,0,10*ROW('Sanitation Data'!G119)))</f>
        <v/>
      </c>
      <c r="DB125" s="290" t="str">
        <f ca="true">+IF(OFFSET('Sanitation Data'!$G$30,0,10*ROW('Sanitation Data'!G119))="","",OFFSET('Sanitation Data'!$G$30,0,10*ROW('Sanitation Data'!G119)))</f>
        <v/>
      </c>
      <c r="DC125" s="290" t="str">
        <f ca="true">+IF(OFFSET('Sanitation Data'!$G$31,0,10*ROW('Sanitation Data'!G119))="","",OFFSET('Sanitation Data'!$G$31,0,10*ROW('Sanitation Data'!G119)))</f>
        <v/>
      </c>
      <c r="DD125" s="290" t="str">
        <f ca="true">+IF(OFFSET('Sanitation Data'!$G$32,0,10*ROW('Sanitation Data'!G119))="","",OFFSET('Sanitation Data'!$G$32,0,10*ROW('Sanitation Data'!G119)))</f>
        <v/>
      </c>
      <c r="DE125" s="290" t="str">
        <f ca="true">+IF(OFFSET('Sanitation Data'!$H$28,0,10*ROW('Sanitation Data'!H119))="","",OFFSET('Sanitation Data'!$H$28,0,10*ROW('Sanitation Data'!H119)))</f>
        <v/>
      </c>
      <c r="DF125" s="290" t="str">
        <f ca="true">+IF(OFFSET('Sanitation Data'!$H$29,0,10*ROW('Sanitation Data'!H119))="","",OFFSET('Sanitation Data'!$H$29,0,10*ROW('Sanitation Data'!H119)))</f>
        <v/>
      </c>
      <c r="DG125" s="290" t="str">
        <f ca="true">+IF(OFFSET('Sanitation Data'!$H$30,0,10*ROW('Sanitation Data'!H119))="","",OFFSET('Sanitation Data'!$H$30,0,10*ROW('Sanitation Data'!H119)))</f>
        <v/>
      </c>
      <c r="DH125" s="290" t="str">
        <f ca="true">+IF(OFFSET('Sanitation Data'!$H$31,0,10*ROW('Sanitation Data'!H119))="","",OFFSET('Sanitation Data'!$H$31,0,10*ROW('Sanitation Data'!H119)))</f>
        <v/>
      </c>
      <c r="DI125" s="290" t="str">
        <f ca="true">+IF(OFFSET('Sanitation Data'!$H$32,0,10*ROW('Sanitation Data'!H119))="","",OFFSET('Sanitation Data'!$H$32,0,10*ROW('Sanitation Data'!H119)))</f>
        <v/>
      </c>
      <c r="DJ125" s="290" t="str">
        <f ca="true">+IF(OFFSET('Sanitation Data'!$I$28,0,10*ROW('Sanitation Data'!I119))="","",OFFSET('Sanitation Data'!$I$28,0,10*ROW('Sanitation Data'!I119)))</f>
        <v/>
      </c>
      <c r="DK125" s="290" t="str">
        <f ca="true">+IF(OFFSET('Sanitation Data'!$I$29,0,10*ROW('Sanitation Data'!I119))="","",OFFSET('Sanitation Data'!$I$29,0,10*ROW('Sanitation Data'!I119)))</f>
        <v/>
      </c>
      <c r="DL125" s="290" t="str">
        <f ca="true">+IF(OFFSET('Sanitation Data'!$I$30,0,10*ROW('Sanitation Data'!I119))="","",OFFSET('Sanitation Data'!$I$30,0,10*ROW('Sanitation Data'!I119)))</f>
        <v/>
      </c>
      <c r="DM125" s="290" t="str">
        <f ca="true">+IF(OFFSET('Sanitation Data'!$I$31,0,10*ROW('Sanitation Data'!I119))="","",OFFSET('Sanitation Data'!$I$31,0,10*ROW('Sanitation Data'!I119)))</f>
        <v/>
      </c>
      <c r="DN125" s="290" t="str">
        <f ca="true">+IF(OFFSET('Sanitation Data'!$I$32,0,10*ROW('Sanitation Data'!I119))="","",OFFSET('Sanitation Data'!$I$32,0,10*ROW('Sanitation Data'!I119)))</f>
        <v/>
      </c>
      <c r="DO125" s="290" t="str">
        <f ca="true">+IF(OFFSET('Hygiene Data'!$D$11,0,10*ROW('Hygiene Data'!D119))="","",OFFSET('Hygiene Data'!$D$11,0,10*ROW('Hygiene Data'!D119)))</f>
        <v/>
      </c>
      <c r="DP125" s="290" t="str">
        <f ca="true">+IF(OFFSET('Hygiene Data'!$D$12,0,10*ROW('Hygiene Data'!D119))="","",OFFSET('Hygiene Data'!$D$12,0,10*ROW('Hygiene Data'!D119)))</f>
        <v/>
      </c>
      <c r="DQ125" s="290" t="str">
        <f ca="true">+IF(OFFSET('Hygiene Data'!$D$13,0,10*ROW('Hygiene Data'!D119))="","",OFFSET('Hygiene Data'!$D$13,0,10*ROW('Hygiene Data'!D119)))</f>
        <v/>
      </c>
      <c r="DR125" s="290" t="str">
        <f ca="true">+IF(OFFSET('Hygiene Data'!$E$11,0,10*ROW('Hygiene Data'!E119))="","",OFFSET('Hygiene Data'!$E$11,0,10*ROW('Hygiene Data'!E119)))</f>
        <v/>
      </c>
      <c r="DS125" s="290" t="str">
        <f ca="true">+IF(OFFSET('Hygiene Data'!$E$12,0,10*ROW('Hygiene Data'!E119))="","",OFFSET('Hygiene Data'!$E$12,0,10*ROW('Hygiene Data'!E119)))</f>
        <v/>
      </c>
      <c r="DT125" s="290" t="str">
        <f ca="true">+IF(OFFSET('Hygiene Data'!$E$13,0,10*ROW('Hygiene Data'!E119))="","",OFFSET('Hygiene Data'!$E$13,0,10*ROW('Hygiene Data'!E119)))</f>
        <v/>
      </c>
      <c r="DU125" s="290" t="str">
        <f ca="true">+IF(OFFSET('Hygiene Data'!$F$11,0,10*ROW('Hygiene Data'!F119))="","",OFFSET('Hygiene Data'!$F$11,0,10*ROW('Hygiene Data'!F119)))</f>
        <v/>
      </c>
      <c r="DV125" s="290" t="str">
        <f ca="true">+IF(OFFSET('Hygiene Data'!$F$12,0,10*ROW('Hygiene Data'!F119))="","",OFFSET('Hygiene Data'!$F$12,0,10*ROW('Hygiene Data'!F119)))</f>
        <v/>
      </c>
      <c r="DW125" s="290" t="str">
        <f ca="true">+IF(OFFSET('Hygiene Data'!$F$13,0,10*ROW('Hygiene Data'!F119))="","",OFFSET('Hygiene Data'!$F$13,0,10*ROW('Hygiene Data'!F119)))</f>
        <v/>
      </c>
      <c r="DX125" s="290" t="str">
        <f ca="true">+IF(OFFSET('Hygiene Data'!$G$11,0,10*ROW('Hygiene Data'!G119))="","",OFFSET('Hygiene Data'!$G$11,0,10*ROW('Hygiene Data'!G119)))</f>
        <v/>
      </c>
      <c r="DY125" s="290" t="str">
        <f ca="true">+IF(OFFSET('Hygiene Data'!$G$12,0,10*ROW('Hygiene Data'!G119))="","",OFFSET('Hygiene Data'!$G$12,0,10*ROW('Hygiene Data'!G119)))</f>
        <v/>
      </c>
      <c r="DZ125" s="290" t="str">
        <f ca="true">+IF(OFFSET('Hygiene Data'!$G$13,0,10*ROW('Hygiene Data'!G119))="","",OFFSET('Hygiene Data'!$G$13,0,10*ROW('Hygiene Data'!G119)))</f>
        <v/>
      </c>
      <c r="EA125" s="290" t="str">
        <f ca="true">+IF(OFFSET('Hygiene Data'!$H$11,0,10*ROW('Hygiene Data'!H119))="","",OFFSET('Hygiene Data'!$H$11,0,10*ROW('Hygiene Data'!H119)))</f>
        <v/>
      </c>
      <c r="EB125" s="290" t="str">
        <f ca="true">+IF(OFFSET('Hygiene Data'!$H$12,0,10*ROW('Hygiene Data'!H119))="","",OFFSET('Hygiene Data'!$H$12,0,10*ROW('Hygiene Data'!H119)))</f>
        <v/>
      </c>
      <c r="EC125" s="290" t="str">
        <f ca="true">+IF(OFFSET('Hygiene Data'!$H$13,0,10*ROW('Hygiene Data'!H119))="","",OFFSET('Hygiene Data'!$H$13,0,10*ROW('Hygiene Data'!H119)))</f>
        <v/>
      </c>
      <c r="ED125" s="290" t="str">
        <f ca="true">+IF(OFFSET('Hygiene Data'!$I$11,0,10*ROW('Hygiene Data'!I119))="","",OFFSET('Hygiene Data'!$I$11,0,10*ROW('Hygiene Data'!I119)))</f>
        <v/>
      </c>
      <c r="EE125" s="290" t="str">
        <f ca="true">+IF(OFFSET('Hygiene Data'!$I$12,0,10*ROW('Hygiene Data'!I119))="","",OFFSET('Hygiene Data'!$I$12,0,10*ROW('Hygiene Data'!I119)))</f>
        <v/>
      </c>
      <c r="EF125" s="290"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46"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90"/>
      <c r="BS126" s="290" t="str">
        <f ca="true">+IF(OFFSET('Water Data'!$D$27,0,10*ROW('Water Data'!D120))="","",OFFSET('Water Data'!$D$27,0,10*ROW('Water Data'!D120)))</f>
        <v/>
      </c>
      <c r="BT126" s="290" t="str">
        <f ca="true">+IF(OFFSET('Water Data'!$D$28,0,10*ROW('Water Data'!D120))="","",OFFSET('Water Data'!$D$28,0,10*ROW('Water Data'!D120)))</f>
        <v/>
      </c>
      <c r="BU126" s="290" t="str">
        <f ca="true">+IF(OFFSET('Water Data'!$D$29,0,10*ROW('Water Data'!D120))="","",OFFSET('Water Data'!$D$29,0,10*ROW('Water Data'!D120)))</f>
        <v/>
      </c>
      <c r="BV126" s="290" t="str">
        <f ca="true">+IF(OFFSET('Water Data'!$E$27,0,10*ROW('Water Data'!E120))="","",OFFSET('Water Data'!$E$27,0,10*ROW('Water Data'!E120)))</f>
        <v/>
      </c>
      <c r="BW126" s="290" t="str">
        <f ca="true">+IF(OFFSET('Water Data'!$E$28,0,10*ROW('Water Data'!E120))="","",OFFSET('Water Data'!$E$28,0,10*ROW('Water Data'!E120)))</f>
        <v/>
      </c>
      <c r="BX126" s="290" t="str">
        <f ca="true">+IF(OFFSET('Water Data'!$E$29,0,10*ROW('Water Data'!E120))="","",OFFSET('Water Data'!$E$29,0,10*ROW('Water Data'!E120)))</f>
        <v/>
      </c>
      <c r="BY126" s="290" t="str">
        <f ca="true">+IF(OFFSET('Water Data'!$F$27,0,10*ROW('Water Data'!F120))="","",OFFSET('Water Data'!$F$27,0,10*ROW('Water Data'!F120)))</f>
        <v/>
      </c>
      <c r="BZ126" s="290" t="str">
        <f ca="true">+IF(OFFSET('Water Data'!$F$28,0,10*ROW('Water Data'!F120))="","",OFFSET('Water Data'!$F$28,0,10*ROW('Water Data'!F120)))</f>
        <v/>
      </c>
      <c r="CA126" s="290" t="str">
        <f ca="true">+IF(OFFSET('Water Data'!$F$29,0,10*ROW('Water Data'!F120))="","",OFFSET('Water Data'!$F$29,0,10*ROW('Water Data'!F120)))</f>
        <v/>
      </c>
      <c r="CB126" s="290" t="str">
        <f ca="true">+IF(OFFSET('Water Data'!$G$27,0,10*ROW('Water Data'!G120))="","",OFFSET('Water Data'!$G$27,0,10*ROW('Water Data'!G120)))</f>
        <v/>
      </c>
      <c r="CC126" s="290" t="str">
        <f ca="true">+IF(OFFSET('Water Data'!$G$28,0,10*ROW('Water Data'!G120))="","",OFFSET('Water Data'!$G$28,0,10*ROW('Water Data'!G120)))</f>
        <v/>
      </c>
      <c r="CD126" s="290" t="str">
        <f ca="true">+IF(OFFSET('Water Data'!$G$29,0,10*ROW('Water Data'!G120))="","",OFFSET('Water Data'!$G$29,0,10*ROW('Water Data'!G120)))</f>
        <v/>
      </c>
      <c r="CE126" s="290" t="str">
        <f ca="true">+IF(OFFSET('Water Data'!$H$27,0,10*ROW('Water Data'!H120))="","",OFFSET('Water Data'!$H$27,0,10*ROW('Water Data'!H120)))</f>
        <v/>
      </c>
      <c r="CF126" s="290" t="str">
        <f ca="true">+IF(OFFSET('Water Data'!$H$28,0,10*ROW('Water Data'!H120))="","",OFFSET('Water Data'!$H$28,0,10*ROW('Water Data'!H120)))</f>
        <v/>
      </c>
      <c r="CG126" s="290" t="str">
        <f ca="true">+IF(OFFSET('Water Data'!$H$29,0,10*ROW('Water Data'!H120))="","",OFFSET('Water Data'!$H$29,0,10*ROW('Water Data'!H120)))</f>
        <v/>
      </c>
      <c r="CH126" s="290" t="str">
        <f ca="true">+IF(OFFSET('Water Data'!$I$27,0,10*ROW('Water Data'!I120))="","",OFFSET('Water Data'!$I$27,0,10*ROW('Water Data'!I120)))</f>
        <v/>
      </c>
      <c r="CI126" s="290" t="str">
        <f ca="true">+IF(OFFSET('Water Data'!$I$28,0,10*ROW('Water Data'!I120))="","",OFFSET('Water Data'!$I$28,0,10*ROW('Water Data'!I120)))</f>
        <v/>
      </c>
      <c r="CJ126" s="290" t="str">
        <f ca="true">+IF(OFFSET('Water Data'!$I$29,0,10*ROW('Water Data'!I120))="","",OFFSET('Water Data'!$I$29,0,10*ROW('Water Data'!I120)))</f>
        <v/>
      </c>
      <c r="CK126" s="290" t="str">
        <f ca="true">+IF(OFFSET('Sanitation Data'!$D$28,0,10*ROW('Sanitation Data'!D120))="","",OFFSET('Sanitation Data'!$D$28,0,10*ROW('Sanitation Data'!D120)))</f>
        <v/>
      </c>
      <c r="CL126" s="290" t="str">
        <f ca="true">+IF(OFFSET('Sanitation Data'!$D$29,0,10*ROW('Sanitation Data'!D120))="","",OFFSET('Sanitation Data'!$D$29,0,10*ROW('Sanitation Data'!D120)))</f>
        <v/>
      </c>
      <c r="CM126" s="290" t="str">
        <f ca="true">+IF(OFFSET('Sanitation Data'!$D$30,0,10*ROW('Sanitation Data'!D120))="","",OFFSET('Sanitation Data'!$D$30,0,10*ROW('Sanitation Data'!D120)))</f>
        <v/>
      </c>
      <c r="CN126" s="290" t="str">
        <f ca="true">+IF(OFFSET('Sanitation Data'!$D$31,0,10*ROW('Sanitation Data'!D120))="","",OFFSET('Sanitation Data'!$D$31,0,10*ROW('Sanitation Data'!D120)))</f>
        <v/>
      </c>
      <c r="CO126" s="290" t="str">
        <f ca="true">+IF(OFFSET('Sanitation Data'!$D$32,0,10*ROW('Sanitation Data'!D120))="","",OFFSET('Sanitation Data'!$D$32,0,10*ROW('Sanitation Data'!D120)))</f>
        <v/>
      </c>
      <c r="CP126" s="290" t="str">
        <f ca="true">+IF(OFFSET('Sanitation Data'!$E$28,0,10*ROW('Sanitation Data'!E120))="","",OFFSET('Sanitation Data'!$E$28,0,10*ROW('Sanitation Data'!E120)))</f>
        <v/>
      </c>
      <c r="CQ126" s="290" t="str">
        <f ca="true">+IF(OFFSET('Sanitation Data'!$E$29,0,10*ROW('Sanitation Data'!E120))="","",OFFSET('Sanitation Data'!$E$29,0,10*ROW('Sanitation Data'!E120)))</f>
        <v/>
      </c>
      <c r="CR126" s="290" t="str">
        <f ca="true">+IF(OFFSET('Sanitation Data'!$E$30,0,10*ROW('Sanitation Data'!E120))="","",OFFSET('Sanitation Data'!$E$30,0,10*ROW('Sanitation Data'!E120)))</f>
        <v/>
      </c>
      <c r="CS126" s="290" t="str">
        <f ca="true">+IF(OFFSET('Sanitation Data'!$E$31,0,10*ROW('Sanitation Data'!E120))="","",OFFSET('Sanitation Data'!$E$31,0,10*ROW('Sanitation Data'!E120)))</f>
        <v/>
      </c>
      <c r="CT126" s="290" t="str">
        <f ca="true">+IF(OFFSET('Sanitation Data'!$E$32,0,10*ROW('Sanitation Data'!E120))="","",OFFSET('Sanitation Data'!$E$32,0,10*ROW('Sanitation Data'!E120)))</f>
        <v/>
      </c>
      <c r="CU126" s="290" t="str">
        <f ca="true">+IF(OFFSET('Sanitation Data'!$F$28,0,10*ROW('Sanitation Data'!F120))="","",OFFSET('Sanitation Data'!$F$28,0,10*ROW('Sanitation Data'!F120)))</f>
        <v/>
      </c>
      <c r="CV126" s="290" t="str">
        <f ca="true">+IF(OFFSET('Sanitation Data'!$F$29,0,10*ROW('Sanitation Data'!F120))="","",OFFSET('Sanitation Data'!$F$29,0,10*ROW('Sanitation Data'!F120)))</f>
        <v/>
      </c>
      <c r="CW126" s="290" t="str">
        <f ca="true">+IF(OFFSET('Sanitation Data'!$F$30,0,10*ROW('Sanitation Data'!F120))="","",OFFSET('Sanitation Data'!$F$30,0,10*ROW('Sanitation Data'!F120)))</f>
        <v/>
      </c>
      <c r="CX126" s="290" t="str">
        <f ca="true">+IF(OFFSET('Sanitation Data'!$F$31,0,10*ROW('Sanitation Data'!F120))="","",OFFSET('Sanitation Data'!$F$31,0,10*ROW('Sanitation Data'!F120)))</f>
        <v/>
      </c>
      <c r="CY126" s="290" t="str">
        <f ca="true">+IF(OFFSET('Sanitation Data'!$F$32,0,10*ROW('Sanitation Data'!F120))="","",OFFSET('Sanitation Data'!$F$32,0,10*ROW('Sanitation Data'!F120)))</f>
        <v/>
      </c>
      <c r="CZ126" s="290" t="str">
        <f ca="true">+IF(OFFSET('Sanitation Data'!$G$28,0,10*ROW('Sanitation Data'!G120))="","",OFFSET('Sanitation Data'!$G$28,0,10*ROW('Sanitation Data'!G120)))</f>
        <v/>
      </c>
      <c r="DA126" s="290" t="str">
        <f ca="true">+IF(OFFSET('Sanitation Data'!$G$29,0,10*ROW('Sanitation Data'!G120))="","",OFFSET('Sanitation Data'!$G$29,0,10*ROW('Sanitation Data'!G120)))</f>
        <v/>
      </c>
      <c r="DB126" s="290" t="str">
        <f ca="true">+IF(OFFSET('Sanitation Data'!$G$30,0,10*ROW('Sanitation Data'!G120))="","",OFFSET('Sanitation Data'!$G$30,0,10*ROW('Sanitation Data'!G120)))</f>
        <v/>
      </c>
      <c r="DC126" s="290" t="str">
        <f ca="true">+IF(OFFSET('Sanitation Data'!$G$31,0,10*ROW('Sanitation Data'!G120))="","",OFFSET('Sanitation Data'!$G$31,0,10*ROW('Sanitation Data'!G120)))</f>
        <v/>
      </c>
      <c r="DD126" s="290" t="str">
        <f ca="true">+IF(OFFSET('Sanitation Data'!$G$32,0,10*ROW('Sanitation Data'!G120))="","",OFFSET('Sanitation Data'!$G$32,0,10*ROW('Sanitation Data'!G120)))</f>
        <v/>
      </c>
      <c r="DE126" s="290" t="str">
        <f ca="true">+IF(OFFSET('Sanitation Data'!$H$28,0,10*ROW('Sanitation Data'!H120))="","",OFFSET('Sanitation Data'!$H$28,0,10*ROW('Sanitation Data'!H120)))</f>
        <v/>
      </c>
      <c r="DF126" s="290" t="str">
        <f ca="true">+IF(OFFSET('Sanitation Data'!$H$29,0,10*ROW('Sanitation Data'!H120))="","",OFFSET('Sanitation Data'!$H$29,0,10*ROW('Sanitation Data'!H120)))</f>
        <v/>
      </c>
      <c r="DG126" s="290" t="str">
        <f ca="true">+IF(OFFSET('Sanitation Data'!$H$30,0,10*ROW('Sanitation Data'!H120))="","",OFFSET('Sanitation Data'!$H$30,0,10*ROW('Sanitation Data'!H120)))</f>
        <v/>
      </c>
      <c r="DH126" s="290" t="str">
        <f ca="true">+IF(OFFSET('Sanitation Data'!$H$31,0,10*ROW('Sanitation Data'!H120))="","",OFFSET('Sanitation Data'!$H$31,0,10*ROW('Sanitation Data'!H120)))</f>
        <v/>
      </c>
      <c r="DI126" s="290" t="str">
        <f ca="true">+IF(OFFSET('Sanitation Data'!$H$32,0,10*ROW('Sanitation Data'!H120))="","",OFFSET('Sanitation Data'!$H$32,0,10*ROW('Sanitation Data'!H120)))</f>
        <v/>
      </c>
      <c r="DJ126" s="290" t="str">
        <f ca="true">+IF(OFFSET('Sanitation Data'!$I$28,0,10*ROW('Sanitation Data'!I120))="","",OFFSET('Sanitation Data'!$I$28,0,10*ROW('Sanitation Data'!I120)))</f>
        <v/>
      </c>
      <c r="DK126" s="290" t="str">
        <f ca="true">+IF(OFFSET('Sanitation Data'!$I$29,0,10*ROW('Sanitation Data'!I120))="","",OFFSET('Sanitation Data'!$I$29,0,10*ROW('Sanitation Data'!I120)))</f>
        <v/>
      </c>
      <c r="DL126" s="290" t="str">
        <f ca="true">+IF(OFFSET('Sanitation Data'!$I$30,0,10*ROW('Sanitation Data'!I120))="","",OFFSET('Sanitation Data'!$I$30,0,10*ROW('Sanitation Data'!I120)))</f>
        <v/>
      </c>
      <c r="DM126" s="290" t="str">
        <f ca="true">+IF(OFFSET('Sanitation Data'!$I$31,0,10*ROW('Sanitation Data'!I120))="","",OFFSET('Sanitation Data'!$I$31,0,10*ROW('Sanitation Data'!I120)))</f>
        <v/>
      </c>
      <c r="DN126" s="290" t="str">
        <f ca="true">+IF(OFFSET('Sanitation Data'!$I$32,0,10*ROW('Sanitation Data'!I120))="","",OFFSET('Sanitation Data'!$I$32,0,10*ROW('Sanitation Data'!I120)))</f>
        <v/>
      </c>
      <c r="DO126" s="290" t="str">
        <f ca="true">+IF(OFFSET('Hygiene Data'!$D$11,0,10*ROW('Hygiene Data'!D120))="","",OFFSET('Hygiene Data'!$D$11,0,10*ROW('Hygiene Data'!D120)))</f>
        <v/>
      </c>
      <c r="DP126" s="290" t="str">
        <f ca="true">+IF(OFFSET('Hygiene Data'!$D$12,0,10*ROW('Hygiene Data'!D120))="","",OFFSET('Hygiene Data'!$D$12,0,10*ROW('Hygiene Data'!D120)))</f>
        <v/>
      </c>
      <c r="DQ126" s="290" t="str">
        <f ca="true">+IF(OFFSET('Hygiene Data'!$D$13,0,10*ROW('Hygiene Data'!D120))="","",OFFSET('Hygiene Data'!$D$13,0,10*ROW('Hygiene Data'!D120)))</f>
        <v/>
      </c>
      <c r="DR126" s="290" t="str">
        <f ca="true">+IF(OFFSET('Hygiene Data'!$E$11,0,10*ROW('Hygiene Data'!E120))="","",OFFSET('Hygiene Data'!$E$11,0,10*ROW('Hygiene Data'!E120)))</f>
        <v/>
      </c>
      <c r="DS126" s="290" t="str">
        <f ca="true">+IF(OFFSET('Hygiene Data'!$E$12,0,10*ROW('Hygiene Data'!E120))="","",OFFSET('Hygiene Data'!$E$12,0,10*ROW('Hygiene Data'!E120)))</f>
        <v/>
      </c>
      <c r="DT126" s="290" t="str">
        <f ca="true">+IF(OFFSET('Hygiene Data'!$E$13,0,10*ROW('Hygiene Data'!E120))="","",OFFSET('Hygiene Data'!$E$13,0,10*ROW('Hygiene Data'!E120)))</f>
        <v/>
      </c>
      <c r="DU126" s="290" t="str">
        <f ca="true">+IF(OFFSET('Hygiene Data'!$F$11,0,10*ROW('Hygiene Data'!F120))="","",OFFSET('Hygiene Data'!$F$11,0,10*ROW('Hygiene Data'!F120)))</f>
        <v/>
      </c>
      <c r="DV126" s="290" t="str">
        <f ca="true">+IF(OFFSET('Hygiene Data'!$F$12,0,10*ROW('Hygiene Data'!F120))="","",OFFSET('Hygiene Data'!$F$12,0,10*ROW('Hygiene Data'!F120)))</f>
        <v/>
      </c>
      <c r="DW126" s="290" t="str">
        <f ca="true">+IF(OFFSET('Hygiene Data'!$F$13,0,10*ROW('Hygiene Data'!F120))="","",OFFSET('Hygiene Data'!$F$13,0,10*ROW('Hygiene Data'!F120)))</f>
        <v/>
      </c>
      <c r="DX126" s="290" t="str">
        <f ca="true">+IF(OFFSET('Hygiene Data'!$G$11,0,10*ROW('Hygiene Data'!G120))="","",OFFSET('Hygiene Data'!$G$11,0,10*ROW('Hygiene Data'!G120)))</f>
        <v/>
      </c>
      <c r="DY126" s="290" t="str">
        <f ca="true">+IF(OFFSET('Hygiene Data'!$G$12,0,10*ROW('Hygiene Data'!G120))="","",OFFSET('Hygiene Data'!$G$12,0,10*ROW('Hygiene Data'!G120)))</f>
        <v/>
      </c>
      <c r="DZ126" s="290" t="str">
        <f ca="true">+IF(OFFSET('Hygiene Data'!$G$13,0,10*ROW('Hygiene Data'!G120))="","",OFFSET('Hygiene Data'!$G$13,0,10*ROW('Hygiene Data'!G120)))</f>
        <v/>
      </c>
      <c r="EA126" s="290" t="str">
        <f ca="true">+IF(OFFSET('Hygiene Data'!$H$11,0,10*ROW('Hygiene Data'!H120))="","",OFFSET('Hygiene Data'!$H$11,0,10*ROW('Hygiene Data'!H120)))</f>
        <v/>
      </c>
      <c r="EB126" s="290" t="str">
        <f ca="true">+IF(OFFSET('Hygiene Data'!$H$12,0,10*ROW('Hygiene Data'!H120))="","",OFFSET('Hygiene Data'!$H$12,0,10*ROW('Hygiene Data'!H120)))</f>
        <v/>
      </c>
      <c r="EC126" s="290" t="str">
        <f ca="true">+IF(OFFSET('Hygiene Data'!$H$13,0,10*ROW('Hygiene Data'!H120))="","",OFFSET('Hygiene Data'!$H$13,0,10*ROW('Hygiene Data'!H120)))</f>
        <v/>
      </c>
      <c r="ED126" s="290" t="str">
        <f ca="true">+IF(OFFSET('Hygiene Data'!$I$11,0,10*ROW('Hygiene Data'!I120))="","",OFFSET('Hygiene Data'!$I$11,0,10*ROW('Hygiene Data'!I120)))</f>
        <v/>
      </c>
      <c r="EE126" s="290" t="str">
        <f ca="true">+IF(OFFSET('Hygiene Data'!$I$12,0,10*ROW('Hygiene Data'!I120))="","",OFFSET('Hygiene Data'!$I$12,0,10*ROW('Hygiene Data'!I120)))</f>
        <v/>
      </c>
      <c r="EF126" s="290"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46"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90"/>
      <c r="BS127" s="290" t="str">
        <f ca="true">+IF(OFFSET('Water Data'!$D$27,0,10*ROW('Water Data'!D121))="","",OFFSET('Water Data'!$D$27,0,10*ROW('Water Data'!D121)))</f>
        <v/>
      </c>
      <c r="BT127" s="290" t="str">
        <f ca="true">+IF(OFFSET('Water Data'!$D$28,0,10*ROW('Water Data'!D121))="","",OFFSET('Water Data'!$D$28,0,10*ROW('Water Data'!D121)))</f>
        <v/>
      </c>
      <c r="BU127" s="290" t="str">
        <f ca="true">+IF(OFFSET('Water Data'!$D$29,0,10*ROW('Water Data'!D121))="","",OFFSET('Water Data'!$D$29,0,10*ROW('Water Data'!D121)))</f>
        <v/>
      </c>
      <c r="BV127" s="290" t="str">
        <f ca="true">+IF(OFFSET('Water Data'!$E$27,0,10*ROW('Water Data'!E121))="","",OFFSET('Water Data'!$E$27,0,10*ROW('Water Data'!E121)))</f>
        <v/>
      </c>
      <c r="BW127" s="290" t="str">
        <f ca="true">+IF(OFFSET('Water Data'!$E$28,0,10*ROW('Water Data'!E121))="","",OFFSET('Water Data'!$E$28,0,10*ROW('Water Data'!E121)))</f>
        <v/>
      </c>
      <c r="BX127" s="290" t="str">
        <f ca="true">+IF(OFFSET('Water Data'!$E$29,0,10*ROW('Water Data'!E121))="","",OFFSET('Water Data'!$E$29,0,10*ROW('Water Data'!E121)))</f>
        <v/>
      </c>
      <c r="BY127" s="290" t="str">
        <f ca="true">+IF(OFFSET('Water Data'!$F$27,0,10*ROW('Water Data'!F121))="","",OFFSET('Water Data'!$F$27,0,10*ROW('Water Data'!F121)))</f>
        <v/>
      </c>
      <c r="BZ127" s="290" t="str">
        <f ca="true">+IF(OFFSET('Water Data'!$F$28,0,10*ROW('Water Data'!F121))="","",OFFSET('Water Data'!$F$28,0,10*ROW('Water Data'!F121)))</f>
        <v/>
      </c>
      <c r="CA127" s="290" t="str">
        <f ca="true">+IF(OFFSET('Water Data'!$F$29,0,10*ROW('Water Data'!F121))="","",OFFSET('Water Data'!$F$29,0,10*ROW('Water Data'!F121)))</f>
        <v/>
      </c>
      <c r="CB127" s="290" t="str">
        <f ca="true">+IF(OFFSET('Water Data'!$G$27,0,10*ROW('Water Data'!G121))="","",OFFSET('Water Data'!$G$27,0,10*ROW('Water Data'!G121)))</f>
        <v/>
      </c>
      <c r="CC127" s="290" t="str">
        <f ca="true">+IF(OFFSET('Water Data'!$G$28,0,10*ROW('Water Data'!G121))="","",OFFSET('Water Data'!$G$28,0,10*ROW('Water Data'!G121)))</f>
        <v/>
      </c>
      <c r="CD127" s="290" t="str">
        <f ca="true">+IF(OFFSET('Water Data'!$G$29,0,10*ROW('Water Data'!G121))="","",OFFSET('Water Data'!$G$29,0,10*ROW('Water Data'!G121)))</f>
        <v/>
      </c>
      <c r="CE127" s="290" t="str">
        <f ca="true">+IF(OFFSET('Water Data'!$H$27,0,10*ROW('Water Data'!H121))="","",OFFSET('Water Data'!$H$27,0,10*ROW('Water Data'!H121)))</f>
        <v/>
      </c>
      <c r="CF127" s="290" t="str">
        <f ca="true">+IF(OFFSET('Water Data'!$H$28,0,10*ROW('Water Data'!H121))="","",OFFSET('Water Data'!$H$28,0,10*ROW('Water Data'!H121)))</f>
        <v/>
      </c>
      <c r="CG127" s="290" t="str">
        <f ca="true">+IF(OFFSET('Water Data'!$H$29,0,10*ROW('Water Data'!H121))="","",OFFSET('Water Data'!$H$29,0,10*ROW('Water Data'!H121)))</f>
        <v/>
      </c>
      <c r="CH127" s="290" t="str">
        <f ca="true">+IF(OFFSET('Water Data'!$I$27,0,10*ROW('Water Data'!I121))="","",OFFSET('Water Data'!$I$27,0,10*ROW('Water Data'!I121)))</f>
        <v/>
      </c>
      <c r="CI127" s="290" t="str">
        <f ca="true">+IF(OFFSET('Water Data'!$I$28,0,10*ROW('Water Data'!I121))="","",OFFSET('Water Data'!$I$28,0,10*ROW('Water Data'!I121)))</f>
        <v/>
      </c>
      <c r="CJ127" s="290" t="str">
        <f ca="true">+IF(OFFSET('Water Data'!$I$29,0,10*ROW('Water Data'!I121))="","",OFFSET('Water Data'!$I$29,0,10*ROW('Water Data'!I121)))</f>
        <v/>
      </c>
      <c r="CK127" s="290" t="str">
        <f ca="true">+IF(OFFSET('Sanitation Data'!$D$28,0,10*ROW('Sanitation Data'!D121))="","",OFFSET('Sanitation Data'!$D$28,0,10*ROW('Sanitation Data'!D121)))</f>
        <v/>
      </c>
      <c r="CL127" s="290" t="str">
        <f ca="true">+IF(OFFSET('Sanitation Data'!$D$29,0,10*ROW('Sanitation Data'!D121))="","",OFFSET('Sanitation Data'!$D$29,0,10*ROW('Sanitation Data'!D121)))</f>
        <v/>
      </c>
      <c r="CM127" s="290" t="str">
        <f ca="true">+IF(OFFSET('Sanitation Data'!$D$30,0,10*ROW('Sanitation Data'!D121))="","",OFFSET('Sanitation Data'!$D$30,0,10*ROW('Sanitation Data'!D121)))</f>
        <v/>
      </c>
      <c r="CN127" s="290" t="str">
        <f ca="true">+IF(OFFSET('Sanitation Data'!$D$31,0,10*ROW('Sanitation Data'!D121))="","",OFFSET('Sanitation Data'!$D$31,0,10*ROW('Sanitation Data'!D121)))</f>
        <v/>
      </c>
      <c r="CO127" s="290" t="str">
        <f ca="true">+IF(OFFSET('Sanitation Data'!$D$32,0,10*ROW('Sanitation Data'!D121))="","",OFFSET('Sanitation Data'!$D$32,0,10*ROW('Sanitation Data'!D121)))</f>
        <v/>
      </c>
      <c r="CP127" s="290" t="str">
        <f ca="true">+IF(OFFSET('Sanitation Data'!$E$28,0,10*ROW('Sanitation Data'!E121))="","",OFFSET('Sanitation Data'!$E$28,0,10*ROW('Sanitation Data'!E121)))</f>
        <v/>
      </c>
      <c r="CQ127" s="290" t="str">
        <f ca="true">+IF(OFFSET('Sanitation Data'!$E$29,0,10*ROW('Sanitation Data'!E121))="","",OFFSET('Sanitation Data'!$E$29,0,10*ROW('Sanitation Data'!E121)))</f>
        <v/>
      </c>
      <c r="CR127" s="290" t="str">
        <f ca="true">+IF(OFFSET('Sanitation Data'!$E$30,0,10*ROW('Sanitation Data'!E121))="","",OFFSET('Sanitation Data'!$E$30,0,10*ROW('Sanitation Data'!E121)))</f>
        <v/>
      </c>
      <c r="CS127" s="290" t="str">
        <f ca="true">+IF(OFFSET('Sanitation Data'!$E$31,0,10*ROW('Sanitation Data'!E121))="","",OFFSET('Sanitation Data'!$E$31,0,10*ROW('Sanitation Data'!E121)))</f>
        <v/>
      </c>
      <c r="CT127" s="290" t="str">
        <f ca="true">+IF(OFFSET('Sanitation Data'!$E$32,0,10*ROW('Sanitation Data'!E121))="","",OFFSET('Sanitation Data'!$E$32,0,10*ROW('Sanitation Data'!E121)))</f>
        <v/>
      </c>
      <c r="CU127" s="290" t="str">
        <f ca="true">+IF(OFFSET('Sanitation Data'!$F$28,0,10*ROW('Sanitation Data'!F121))="","",OFFSET('Sanitation Data'!$F$28,0,10*ROW('Sanitation Data'!F121)))</f>
        <v/>
      </c>
      <c r="CV127" s="290" t="str">
        <f ca="true">+IF(OFFSET('Sanitation Data'!$F$29,0,10*ROW('Sanitation Data'!F121))="","",OFFSET('Sanitation Data'!$F$29,0,10*ROW('Sanitation Data'!F121)))</f>
        <v/>
      </c>
      <c r="CW127" s="290" t="str">
        <f ca="true">+IF(OFFSET('Sanitation Data'!$F$30,0,10*ROW('Sanitation Data'!F121))="","",OFFSET('Sanitation Data'!$F$30,0,10*ROW('Sanitation Data'!F121)))</f>
        <v/>
      </c>
      <c r="CX127" s="290" t="str">
        <f ca="true">+IF(OFFSET('Sanitation Data'!$F$31,0,10*ROW('Sanitation Data'!F121))="","",OFFSET('Sanitation Data'!$F$31,0,10*ROW('Sanitation Data'!F121)))</f>
        <v/>
      </c>
      <c r="CY127" s="290" t="str">
        <f ca="true">+IF(OFFSET('Sanitation Data'!$F$32,0,10*ROW('Sanitation Data'!F121))="","",OFFSET('Sanitation Data'!$F$32,0,10*ROW('Sanitation Data'!F121)))</f>
        <v/>
      </c>
      <c r="CZ127" s="290" t="str">
        <f ca="true">+IF(OFFSET('Sanitation Data'!$G$28,0,10*ROW('Sanitation Data'!G121))="","",OFFSET('Sanitation Data'!$G$28,0,10*ROW('Sanitation Data'!G121)))</f>
        <v/>
      </c>
      <c r="DA127" s="290" t="str">
        <f ca="true">+IF(OFFSET('Sanitation Data'!$G$29,0,10*ROW('Sanitation Data'!G121))="","",OFFSET('Sanitation Data'!$G$29,0,10*ROW('Sanitation Data'!G121)))</f>
        <v/>
      </c>
      <c r="DB127" s="290" t="str">
        <f ca="true">+IF(OFFSET('Sanitation Data'!$G$30,0,10*ROW('Sanitation Data'!G121))="","",OFFSET('Sanitation Data'!$G$30,0,10*ROW('Sanitation Data'!G121)))</f>
        <v/>
      </c>
      <c r="DC127" s="290" t="str">
        <f ca="true">+IF(OFFSET('Sanitation Data'!$G$31,0,10*ROW('Sanitation Data'!G121))="","",OFFSET('Sanitation Data'!$G$31,0,10*ROW('Sanitation Data'!G121)))</f>
        <v/>
      </c>
      <c r="DD127" s="290" t="str">
        <f ca="true">+IF(OFFSET('Sanitation Data'!$G$32,0,10*ROW('Sanitation Data'!G121))="","",OFFSET('Sanitation Data'!$G$32,0,10*ROW('Sanitation Data'!G121)))</f>
        <v/>
      </c>
      <c r="DE127" s="290" t="str">
        <f ca="true">+IF(OFFSET('Sanitation Data'!$H$28,0,10*ROW('Sanitation Data'!H121))="","",OFFSET('Sanitation Data'!$H$28,0,10*ROW('Sanitation Data'!H121)))</f>
        <v/>
      </c>
      <c r="DF127" s="290" t="str">
        <f ca="true">+IF(OFFSET('Sanitation Data'!$H$29,0,10*ROW('Sanitation Data'!H121))="","",OFFSET('Sanitation Data'!$H$29,0,10*ROW('Sanitation Data'!H121)))</f>
        <v/>
      </c>
      <c r="DG127" s="290" t="str">
        <f ca="true">+IF(OFFSET('Sanitation Data'!$H$30,0,10*ROW('Sanitation Data'!H121))="","",OFFSET('Sanitation Data'!$H$30,0,10*ROW('Sanitation Data'!H121)))</f>
        <v/>
      </c>
      <c r="DH127" s="290" t="str">
        <f ca="true">+IF(OFFSET('Sanitation Data'!$H$31,0,10*ROW('Sanitation Data'!H121))="","",OFFSET('Sanitation Data'!$H$31,0,10*ROW('Sanitation Data'!H121)))</f>
        <v/>
      </c>
      <c r="DI127" s="290" t="str">
        <f ca="true">+IF(OFFSET('Sanitation Data'!$H$32,0,10*ROW('Sanitation Data'!H121))="","",OFFSET('Sanitation Data'!$H$32,0,10*ROW('Sanitation Data'!H121)))</f>
        <v/>
      </c>
      <c r="DJ127" s="290" t="str">
        <f ca="true">+IF(OFFSET('Sanitation Data'!$I$28,0,10*ROW('Sanitation Data'!I121))="","",OFFSET('Sanitation Data'!$I$28,0,10*ROW('Sanitation Data'!I121)))</f>
        <v/>
      </c>
      <c r="DK127" s="290" t="str">
        <f ca="true">+IF(OFFSET('Sanitation Data'!$I$29,0,10*ROW('Sanitation Data'!I121))="","",OFFSET('Sanitation Data'!$I$29,0,10*ROW('Sanitation Data'!I121)))</f>
        <v/>
      </c>
      <c r="DL127" s="290" t="str">
        <f ca="true">+IF(OFFSET('Sanitation Data'!$I$30,0,10*ROW('Sanitation Data'!I121))="","",OFFSET('Sanitation Data'!$I$30,0,10*ROW('Sanitation Data'!I121)))</f>
        <v/>
      </c>
      <c r="DM127" s="290" t="str">
        <f ca="true">+IF(OFFSET('Sanitation Data'!$I$31,0,10*ROW('Sanitation Data'!I121))="","",OFFSET('Sanitation Data'!$I$31,0,10*ROW('Sanitation Data'!I121)))</f>
        <v/>
      </c>
      <c r="DN127" s="290" t="str">
        <f ca="true">+IF(OFFSET('Sanitation Data'!$I$32,0,10*ROW('Sanitation Data'!I121))="","",OFFSET('Sanitation Data'!$I$32,0,10*ROW('Sanitation Data'!I121)))</f>
        <v/>
      </c>
      <c r="DO127" s="290" t="str">
        <f ca="true">+IF(OFFSET('Hygiene Data'!$D$11,0,10*ROW('Hygiene Data'!D121))="","",OFFSET('Hygiene Data'!$D$11,0,10*ROW('Hygiene Data'!D121)))</f>
        <v/>
      </c>
      <c r="DP127" s="290" t="str">
        <f ca="true">+IF(OFFSET('Hygiene Data'!$D$12,0,10*ROW('Hygiene Data'!D121))="","",OFFSET('Hygiene Data'!$D$12,0,10*ROW('Hygiene Data'!D121)))</f>
        <v/>
      </c>
      <c r="DQ127" s="290" t="str">
        <f ca="true">+IF(OFFSET('Hygiene Data'!$D$13,0,10*ROW('Hygiene Data'!D121))="","",OFFSET('Hygiene Data'!$D$13,0,10*ROW('Hygiene Data'!D121)))</f>
        <v/>
      </c>
      <c r="DR127" s="290" t="str">
        <f ca="true">+IF(OFFSET('Hygiene Data'!$E$11,0,10*ROW('Hygiene Data'!E121))="","",OFFSET('Hygiene Data'!$E$11,0,10*ROW('Hygiene Data'!E121)))</f>
        <v/>
      </c>
      <c r="DS127" s="290" t="str">
        <f ca="true">+IF(OFFSET('Hygiene Data'!$E$12,0,10*ROW('Hygiene Data'!E121))="","",OFFSET('Hygiene Data'!$E$12,0,10*ROW('Hygiene Data'!E121)))</f>
        <v/>
      </c>
      <c r="DT127" s="290" t="str">
        <f ca="true">+IF(OFFSET('Hygiene Data'!$E$13,0,10*ROW('Hygiene Data'!E121))="","",OFFSET('Hygiene Data'!$E$13,0,10*ROW('Hygiene Data'!E121)))</f>
        <v/>
      </c>
      <c r="DU127" s="290" t="str">
        <f ca="true">+IF(OFFSET('Hygiene Data'!$F$11,0,10*ROW('Hygiene Data'!F121))="","",OFFSET('Hygiene Data'!$F$11,0,10*ROW('Hygiene Data'!F121)))</f>
        <v/>
      </c>
      <c r="DV127" s="290" t="str">
        <f ca="true">+IF(OFFSET('Hygiene Data'!$F$12,0,10*ROW('Hygiene Data'!F121))="","",OFFSET('Hygiene Data'!$F$12,0,10*ROW('Hygiene Data'!F121)))</f>
        <v/>
      </c>
      <c r="DW127" s="290" t="str">
        <f ca="true">+IF(OFFSET('Hygiene Data'!$F$13,0,10*ROW('Hygiene Data'!F121))="","",OFFSET('Hygiene Data'!$F$13,0,10*ROW('Hygiene Data'!F121)))</f>
        <v/>
      </c>
      <c r="DX127" s="290" t="str">
        <f ca="true">+IF(OFFSET('Hygiene Data'!$G$11,0,10*ROW('Hygiene Data'!G121))="","",OFFSET('Hygiene Data'!$G$11,0,10*ROW('Hygiene Data'!G121)))</f>
        <v/>
      </c>
      <c r="DY127" s="290" t="str">
        <f ca="true">+IF(OFFSET('Hygiene Data'!$G$12,0,10*ROW('Hygiene Data'!G121))="","",OFFSET('Hygiene Data'!$G$12,0,10*ROW('Hygiene Data'!G121)))</f>
        <v/>
      </c>
      <c r="DZ127" s="290" t="str">
        <f ca="true">+IF(OFFSET('Hygiene Data'!$G$13,0,10*ROW('Hygiene Data'!G121))="","",OFFSET('Hygiene Data'!$G$13,0,10*ROW('Hygiene Data'!G121)))</f>
        <v/>
      </c>
      <c r="EA127" s="290" t="str">
        <f ca="true">+IF(OFFSET('Hygiene Data'!$H$11,0,10*ROW('Hygiene Data'!H121))="","",OFFSET('Hygiene Data'!$H$11,0,10*ROW('Hygiene Data'!H121)))</f>
        <v/>
      </c>
      <c r="EB127" s="290" t="str">
        <f ca="true">+IF(OFFSET('Hygiene Data'!$H$12,0,10*ROW('Hygiene Data'!H121))="","",OFFSET('Hygiene Data'!$H$12,0,10*ROW('Hygiene Data'!H121)))</f>
        <v/>
      </c>
      <c r="EC127" s="290" t="str">
        <f ca="true">+IF(OFFSET('Hygiene Data'!$H$13,0,10*ROW('Hygiene Data'!H121))="","",OFFSET('Hygiene Data'!$H$13,0,10*ROW('Hygiene Data'!H121)))</f>
        <v/>
      </c>
      <c r="ED127" s="290" t="str">
        <f ca="true">+IF(OFFSET('Hygiene Data'!$I$11,0,10*ROW('Hygiene Data'!I121))="","",OFFSET('Hygiene Data'!$I$11,0,10*ROW('Hygiene Data'!I121)))</f>
        <v/>
      </c>
      <c r="EE127" s="290" t="str">
        <f ca="true">+IF(OFFSET('Hygiene Data'!$I$12,0,10*ROW('Hygiene Data'!I121))="","",OFFSET('Hygiene Data'!$I$12,0,10*ROW('Hygiene Data'!I121)))</f>
        <v/>
      </c>
      <c r="EF127" s="290"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46"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90"/>
      <c r="BS128" s="290" t="str">
        <f ca="true">+IF(OFFSET('Water Data'!$D$27,0,10*ROW('Water Data'!D122))="","",OFFSET('Water Data'!$D$27,0,10*ROW('Water Data'!D122)))</f>
        <v/>
      </c>
      <c r="BT128" s="290" t="str">
        <f ca="true">+IF(OFFSET('Water Data'!$D$28,0,10*ROW('Water Data'!D122))="","",OFFSET('Water Data'!$D$28,0,10*ROW('Water Data'!D122)))</f>
        <v/>
      </c>
      <c r="BU128" s="290" t="str">
        <f ca="true">+IF(OFFSET('Water Data'!$D$29,0,10*ROW('Water Data'!D122))="","",OFFSET('Water Data'!$D$29,0,10*ROW('Water Data'!D122)))</f>
        <v/>
      </c>
      <c r="BV128" s="290" t="str">
        <f ca="true">+IF(OFFSET('Water Data'!$E$27,0,10*ROW('Water Data'!E122))="","",OFFSET('Water Data'!$E$27,0,10*ROW('Water Data'!E122)))</f>
        <v/>
      </c>
      <c r="BW128" s="290" t="str">
        <f ca="true">+IF(OFFSET('Water Data'!$E$28,0,10*ROW('Water Data'!E122))="","",OFFSET('Water Data'!$E$28,0,10*ROW('Water Data'!E122)))</f>
        <v/>
      </c>
      <c r="BX128" s="290" t="str">
        <f ca="true">+IF(OFFSET('Water Data'!$E$29,0,10*ROW('Water Data'!E122))="","",OFFSET('Water Data'!$E$29,0,10*ROW('Water Data'!E122)))</f>
        <v/>
      </c>
      <c r="BY128" s="290" t="str">
        <f ca="true">+IF(OFFSET('Water Data'!$F$27,0,10*ROW('Water Data'!F122))="","",OFFSET('Water Data'!$F$27,0,10*ROW('Water Data'!F122)))</f>
        <v/>
      </c>
      <c r="BZ128" s="290" t="str">
        <f ca="true">+IF(OFFSET('Water Data'!$F$28,0,10*ROW('Water Data'!F122))="","",OFFSET('Water Data'!$F$28,0,10*ROW('Water Data'!F122)))</f>
        <v/>
      </c>
      <c r="CA128" s="290" t="str">
        <f ca="true">+IF(OFFSET('Water Data'!$F$29,0,10*ROW('Water Data'!F122))="","",OFFSET('Water Data'!$F$29,0,10*ROW('Water Data'!F122)))</f>
        <v/>
      </c>
      <c r="CB128" s="290" t="str">
        <f ca="true">+IF(OFFSET('Water Data'!$G$27,0,10*ROW('Water Data'!G122))="","",OFFSET('Water Data'!$G$27,0,10*ROW('Water Data'!G122)))</f>
        <v/>
      </c>
      <c r="CC128" s="290" t="str">
        <f ca="true">+IF(OFFSET('Water Data'!$G$28,0,10*ROW('Water Data'!G122))="","",OFFSET('Water Data'!$G$28,0,10*ROW('Water Data'!G122)))</f>
        <v/>
      </c>
      <c r="CD128" s="290" t="str">
        <f ca="true">+IF(OFFSET('Water Data'!$G$29,0,10*ROW('Water Data'!G122))="","",OFFSET('Water Data'!$G$29,0,10*ROW('Water Data'!G122)))</f>
        <v/>
      </c>
      <c r="CE128" s="290" t="str">
        <f ca="true">+IF(OFFSET('Water Data'!$H$27,0,10*ROW('Water Data'!H122))="","",OFFSET('Water Data'!$H$27,0,10*ROW('Water Data'!H122)))</f>
        <v/>
      </c>
      <c r="CF128" s="290" t="str">
        <f ca="true">+IF(OFFSET('Water Data'!$H$28,0,10*ROW('Water Data'!H122))="","",OFFSET('Water Data'!$H$28,0,10*ROW('Water Data'!H122)))</f>
        <v/>
      </c>
      <c r="CG128" s="290" t="str">
        <f ca="true">+IF(OFFSET('Water Data'!$H$29,0,10*ROW('Water Data'!H122))="","",OFFSET('Water Data'!$H$29,0,10*ROW('Water Data'!H122)))</f>
        <v/>
      </c>
      <c r="CH128" s="290" t="str">
        <f ca="true">+IF(OFFSET('Water Data'!$I$27,0,10*ROW('Water Data'!I122))="","",OFFSET('Water Data'!$I$27,0,10*ROW('Water Data'!I122)))</f>
        <v/>
      </c>
      <c r="CI128" s="290" t="str">
        <f ca="true">+IF(OFFSET('Water Data'!$I$28,0,10*ROW('Water Data'!I122))="","",OFFSET('Water Data'!$I$28,0,10*ROW('Water Data'!I122)))</f>
        <v/>
      </c>
      <c r="CJ128" s="290" t="str">
        <f ca="true">+IF(OFFSET('Water Data'!$I$29,0,10*ROW('Water Data'!I122))="","",OFFSET('Water Data'!$I$29,0,10*ROW('Water Data'!I122)))</f>
        <v/>
      </c>
      <c r="CK128" s="290" t="str">
        <f ca="true">+IF(OFFSET('Sanitation Data'!$D$28,0,10*ROW('Sanitation Data'!D122))="","",OFFSET('Sanitation Data'!$D$28,0,10*ROW('Sanitation Data'!D122)))</f>
        <v/>
      </c>
      <c r="CL128" s="290" t="str">
        <f ca="true">+IF(OFFSET('Sanitation Data'!$D$29,0,10*ROW('Sanitation Data'!D122))="","",OFFSET('Sanitation Data'!$D$29,0,10*ROW('Sanitation Data'!D122)))</f>
        <v/>
      </c>
      <c r="CM128" s="290" t="str">
        <f ca="true">+IF(OFFSET('Sanitation Data'!$D$30,0,10*ROW('Sanitation Data'!D122))="","",OFFSET('Sanitation Data'!$D$30,0,10*ROW('Sanitation Data'!D122)))</f>
        <v/>
      </c>
      <c r="CN128" s="290" t="str">
        <f ca="true">+IF(OFFSET('Sanitation Data'!$D$31,0,10*ROW('Sanitation Data'!D122))="","",OFFSET('Sanitation Data'!$D$31,0,10*ROW('Sanitation Data'!D122)))</f>
        <v/>
      </c>
      <c r="CO128" s="290" t="str">
        <f ca="true">+IF(OFFSET('Sanitation Data'!$D$32,0,10*ROW('Sanitation Data'!D122))="","",OFFSET('Sanitation Data'!$D$32,0,10*ROW('Sanitation Data'!D122)))</f>
        <v/>
      </c>
      <c r="CP128" s="290" t="str">
        <f ca="true">+IF(OFFSET('Sanitation Data'!$E$28,0,10*ROW('Sanitation Data'!E122))="","",OFFSET('Sanitation Data'!$E$28,0,10*ROW('Sanitation Data'!E122)))</f>
        <v/>
      </c>
      <c r="CQ128" s="290" t="str">
        <f ca="true">+IF(OFFSET('Sanitation Data'!$E$29,0,10*ROW('Sanitation Data'!E122))="","",OFFSET('Sanitation Data'!$E$29,0,10*ROW('Sanitation Data'!E122)))</f>
        <v/>
      </c>
      <c r="CR128" s="290" t="str">
        <f ca="true">+IF(OFFSET('Sanitation Data'!$E$30,0,10*ROW('Sanitation Data'!E122))="","",OFFSET('Sanitation Data'!$E$30,0,10*ROW('Sanitation Data'!E122)))</f>
        <v/>
      </c>
      <c r="CS128" s="290" t="str">
        <f ca="true">+IF(OFFSET('Sanitation Data'!$E$31,0,10*ROW('Sanitation Data'!E122))="","",OFFSET('Sanitation Data'!$E$31,0,10*ROW('Sanitation Data'!E122)))</f>
        <v/>
      </c>
      <c r="CT128" s="290" t="str">
        <f ca="true">+IF(OFFSET('Sanitation Data'!$E$32,0,10*ROW('Sanitation Data'!E122))="","",OFFSET('Sanitation Data'!$E$32,0,10*ROW('Sanitation Data'!E122)))</f>
        <v/>
      </c>
      <c r="CU128" s="290" t="str">
        <f ca="true">+IF(OFFSET('Sanitation Data'!$F$28,0,10*ROW('Sanitation Data'!F122))="","",OFFSET('Sanitation Data'!$F$28,0,10*ROW('Sanitation Data'!F122)))</f>
        <v/>
      </c>
      <c r="CV128" s="290" t="str">
        <f ca="true">+IF(OFFSET('Sanitation Data'!$F$29,0,10*ROW('Sanitation Data'!F122))="","",OFFSET('Sanitation Data'!$F$29,0,10*ROW('Sanitation Data'!F122)))</f>
        <v/>
      </c>
      <c r="CW128" s="290" t="str">
        <f ca="true">+IF(OFFSET('Sanitation Data'!$F$30,0,10*ROW('Sanitation Data'!F122))="","",OFFSET('Sanitation Data'!$F$30,0,10*ROW('Sanitation Data'!F122)))</f>
        <v/>
      </c>
      <c r="CX128" s="290" t="str">
        <f ca="true">+IF(OFFSET('Sanitation Data'!$F$31,0,10*ROW('Sanitation Data'!F122))="","",OFFSET('Sanitation Data'!$F$31,0,10*ROW('Sanitation Data'!F122)))</f>
        <v/>
      </c>
      <c r="CY128" s="290" t="str">
        <f ca="true">+IF(OFFSET('Sanitation Data'!$F$32,0,10*ROW('Sanitation Data'!F122))="","",OFFSET('Sanitation Data'!$F$32,0,10*ROW('Sanitation Data'!F122)))</f>
        <v/>
      </c>
      <c r="CZ128" s="290" t="str">
        <f ca="true">+IF(OFFSET('Sanitation Data'!$G$28,0,10*ROW('Sanitation Data'!G122))="","",OFFSET('Sanitation Data'!$G$28,0,10*ROW('Sanitation Data'!G122)))</f>
        <v/>
      </c>
      <c r="DA128" s="290" t="str">
        <f ca="true">+IF(OFFSET('Sanitation Data'!$G$29,0,10*ROW('Sanitation Data'!G122))="","",OFFSET('Sanitation Data'!$G$29,0,10*ROW('Sanitation Data'!G122)))</f>
        <v/>
      </c>
      <c r="DB128" s="290" t="str">
        <f ca="true">+IF(OFFSET('Sanitation Data'!$G$30,0,10*ROW('Sanitation Data'!G122))="","",OFFSET('Sanitation Data'!$G$30,0,10*ROW('Sanitation Data'!G122)))</f>
        <v/>
      </c>
      <c r="DC128" s="290" t="str">
        <f ca="true">+IF(OFFSET('Sanitation Data'!$G$31,0,10*ROW('Sanitation Data'!G122))="","",OFFSET('Sanitation Data'!$G$31,0,10*ROW('Sanitation Data'!G122)))</f>
        <v/>
      </c>
      <c r="DD128" s="290" t="str">
        <f ca="true">+IF(OFFSET('Sanitation Data'!$G$32,0,10*ROW('Sanitation Data'!G122))="","",OFFSET('Sanitation Data'!$G$32,0,10*ROW('Sanitation Data'!G122)))</f>
        <v/>
      </c>
      <c r="DE128" s="290" t="str">
        <f ca="true">+IF(OFFSET('Sanitation Data'!$H$28,0,10*ROW('Sanitation Data'!H122))="","",OFFSET('Sanitation Data'!$H$28,0,10*ROW('Sanitation Data'!H122)))</f>
        <v/>
      </c>
      <c r="DF128" s="290" t="str">
        <f ca="true">+IF(OFFSET('Sanitation Data'!$H$29,0,10*ROW('Sanitation Data'!H122))="","",OFFSET('Sanitation Data'!$H$29,0,10*ROW('Sanitation Data'!H122)))</f>
        <v/>
      </c>
      <c r="DG128" s="290" t="str">
        <f ca="true">+IF(OFFSET('Sanitation Data'!$H$30,0,10*ROW('Sanitation Data'!H122))="","",OFFSET('Sanitation Data'!$H$30,0,10*ROW('Sanitation Data'!H122)))</f>
        <v/>
      </c>
      <c r="DH128" s="290" t="str">
        <f ca="true">+IF(OFFSET('Sanitation Data'!$H$31,0,10*ROW('Sanitation Data'!H122))="","",OFFSET('Sanitation Data'!$H$31,0,10*ROW('Sanitation Data'!H122)))</f>
        <v/>
      </c>
      <c r="DI128" s="290" t="str">
        <f ca="true">+IF(OFFSET('Sanitation Data'!$H$32,0,10*ROW('Sanitation Data'!H122))="","",OFFSET('Sanitation Data'!$H$32,0,10*ROW('Sanitation Data'!H122)))</f>
        <v/>
      </c>
      <c r="DJ128" s="290" t="str">
        <f ca="true">+IF(OFFSET('Sanitation Data'!$I$28,0,10*ROW('Sanitation Data'!I122))="","",OFFSET('Sanitation Data'!$I$28,0,10*ROW('Sanitation Data'!I122)))</f>
        <v/>
      </c>
      <c r="DK128" s="290" t="str">
        <f ca="true">+IF(OFFSET('Sanitation Data'!$I$29,0,10*ROW('Sanitation Data'!I122))="","",OFFSET('Sanitation Data'!$I$29,0,10*ROW('Sanitation Data'!I122)))</f>
        <v/>
      </c>
      <c r="DL128" s="290" t="str">
        <f ca="true">+IF(OFFSET('Sanitation Data'!$I$30,0,10*ROW('Sanitation Data'!I122))="","",OFFSET('Sanitation Data'!$I$30,0,10*ROW('Sanitation Data'!I122)))</f>
        <v/>
      </c>
      <c r="DM128" s="290" t="str">
        <f ca="true">+IF(OFFSET('Sanitation Data'!$I$31,0,10*ROW('Sanitation Data'!I122))="","",OFFSET('Sanitation Data'!$I$31,0,10*ROW('Sanitation Data'!I122)))</f>
        <v/>
      </c>
      <c r="DN128" s="290" t="str">
        <f ca="true">+IF(OFFSET('Sanitation Data'!$I$32,0,10*ROW('Sanitation Data'!I122))="","",OFFSET('Sanitation Data'!$I$32,0,10*ROW('Sanitation Data'!I122)))</f>
        <v/>
      </c>
      <c r="DO128" s="290" t="str">
        <f ca="true">+IF(OFFSET('Hygiene Data'!$D$11,0,10*ROW('Hygiene Data'!D122))="","",OFFSET('Hygiene Data'!$D$11,0,10*ROW('Hygiene Data'!D122)))</f>
        <v/>
      </c>
      <c r="DP128" s="290" t="str">
        <f ca="true">+IF(OFFSET('Hygiene Data'!$D$12,0,10*ROW('Hygiene Data'!D122))="","",OFFSET('Hygiene Data'!$D$12,0,10*ROW('Hygiene Data'!D122)))</f>
        <v/>
      </c>
      <c r="DQ128" s="290" t="str">
        <f ca="true">+IF(OFFSET('Hygiene Data'!$D$13,0,10*ROW('Hygiene Data'!D122))="","",OFFSET('Hygiene Data'!$D$13,0,10*ROW('Hygiene Data'!D122)))</f>
        <v/>
      </c>
      <c r="DR128" s="290" t="str">
        <f ca="true">+IF(OFFSET('Hygiene Data'!$E$11,0,10*ROW('Hygiene Data'!E122))="","",OFFSET('Hygiene Data'!$E$11,0,10*ROW('Hygiene Data'!E122)))</f>
        <v/>
      </c>
      <c r="DS128" s="290" t="str">
        <f ca="true">+IF(OFFSET('Hygiene Data'!$E$12,0,10*ROW('Hygiene Data'!E122))="","",OFFSET('Hygiene Data'!$E$12,0,10*ROW('Hygiene Data'!E122)))</f>
        <v/>
      </c>
      <c r="DT128" s="290" t="str">
        <f ca="true">+IF(OFFSET('Hygiene Data'!$E$13,0,10*ROW('Hygiene Data'!E122))="","",OFFSET('Hygiene Data'!$E$13,0,10*ROW('Hygiene Data'!E122)))</f>
        <v/>
      </c>
      <c r="DU128" s="290" t="str">
        <f ca="true">+IF(OFFSET('Hygiene Data'!$F$11,0,10*ROW('Hygiene Data'!F122))="","",OFFSET('Hygiene Data'!$F$11,0,10*ROW('Hygiene Data'!F122)))</f>
        <v/>
      </c>
      <c r="DV128" s="290" t="str">
        <f ca="true">+IF(OFFSET('Hygiene Data'!$F$12,0,10*ROW('Hygiene Data'!F122))="","",OFFSET('Hygiene Data'!$F$12,0,10*ROW('Hygiene Data'!F122)))</f>
        <v/>
      </c>
      <c r="DW128" s="290" t="str">
        <f ca="true">+IF(OFFSET('Hygiene Data'!$F$13,0,10*ROW('Hygiene Data'!F122))="","",OFFSET('Hygiene Data'!$F$13,0,10*ROW('Hygiene Data'!F122)))</f>
        <v/>
      </c>
      <c r="DX128" s="290" t="str">
        <f ca="true">+IF(OFFSET('Hygiene Data'!$G$11,0,10*ROW('Hygiene Data'!G122))="","",OFFSET('Hygiene Data'!$G$11,0,10*ROW('Hygiene Data'!G122)))</f>
        <v/>
      </c>
      <c r="DY128" s="290" t="str">
        <f ca="true">+IF(OFFSET('Hygiene Data'!$G$12,0,10*ROW('Hygiene Data'!G122))="","",OFFSET('Hygiene Data'!$G$12,0,10*ROW('Hygiene Data'!G122)))</f>
        <v/>
      </c>
      <c r="DZ128" s="290" t="str">
        <f ca="true">+IF(OFFSET('Hygiene Data'!$G$13,0,10*ROW('Hygiene Data'!G122))="","",OFFSET('Hygiene Data'!$G$13,0,10*ROW('Hygiene Data'!G122)))</f>
        <v/>
      </c>
      <c r="EA128" s="290" t="str">
        <f ca="true">+IF(OFFSET('Hygiene Data'!$H$11,0,10*ROW('Hygiene Data'!H122))="","",OFFSET('Hygiene Data'!$H$11,0,10*ROW('Hygiene Data'!H122)))</f>
        <v/>
      </c>
      <c r="EB128" s="290" t="str">
        <f ca="true">+IF(OFFSET('Hygiene Data'!$H$12,0,10*ROW('Hygiene Data'!H122))="","",OFFSET('Hygiene Data'!$H$12,0,10*ROW('Hygiene Data'!H122)))</f>
        <v/>
      </c>
      <c r="EC128" s="290" t="str">
        <f ca="true">+IF(OFFSET('Hygiene Data'!$H$13,0,10*ROW('Hygiene Data'!H122))="","",OFFSET('Hygiene Data'!$H$13,0,10*ROW('Hygiene Data'!H122)))</f>
        <v/>
      </c>
      <c r="ED128" s="290" t="str">
        <f ca="true">+IF(OFFSET('Hygiene Data'!$I$11,0,10*ROW('Hygiene Data'!I122))="","",OFFSET('Hygiene Data'!$I$11,0,10*ROW('Hygiene Data'!I122)))</f>
        <v/>
      </c>
      <c r="EE128" s="290" t="str">
        <f ca="true">+IF(OFFSET('Hygiene Data'!$I$12,0,10*ROW('Hygiene Data'!I122))="","",OFFSET('Hygiene Data'!$I$12,0,10*ROW('Hygiene Data'!I122)))</f>
        <v/>
      </c>
      <c r="EF128" s="290"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46"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90"/>
      <c r="BS129" s="290" t="str">
        <f ca="true">+IF(OFFSET('Water Data'!$D$27,0,10*ROW('Water Data'!D123))="","",OFFSET('Water Data'!$D$27,0,10*ROW('Water Data'!D123)))</f>
        <v/>
      </c>
      <c r="BT129" s="290" t="str">
        <f ca="true">+IF(OFFSET('Water Data'!$D$28,0,10*ROW('Water Data'!D123))="","",OFFSET('Water Data'!$D$28,0,10*ROW('Water Data'!D123)))</f>
        <v/>
      </c>
      <c r="BU129" s="290" t="str">
        <f ca="true">+IF(OFFSET('Water Data'!$D$29,0,10*ROW('Water Data'!D123))="","",OFFSET('Water Data'!$D$29,0,10*ROW('Water Data'!D123)))</f>
        <v/>
      </c>
      <c r="BV129" s="290" t="str">
        <f ca="true">+IF(OFFSET('Water Data'!$E$27,0,10*ROW('Water Data'!E123))="","",OFFSET('Water Data'!$E$27,0,10*ROW('Water Data'!E123)))</f>
        <v/>
      </c>
      <c r="BW129" s="290" t="str">
        <f ca="true">+IF(OFFSET('Water Data'!$E$28,0,10*ROW('Water Data'!E123))="","",OFFSET('Water Data'!$E$28,0,10*ROW('Water Data'!E123)))</f>
        <v/>
      </c>
      <c r="BX129" s="290" t="str">
        <f ca="true">+IF(OFFSET('Water Data'!$E$29,0,10*ROW('Water Data'!E123))="","",OFFSET('Water Data'!$E$29,0,10*ROW('Water Data'!E123)))</f>
        <v/>
      </c>
      <c r="BY129" s="290" t="str">
        <f ca="true">+IF(OFFSET('Water Data'!$F$27,0,10*ROW('Water Data'!F123))="","",OFFSET('Water Data'!$F$27,0,10*ROW('Water Data'!F123)))</f>
        <v/>
      </c>
      <c r="BZ129" s="290" t="str">
        <f ca="true">+IF(OFFSET('Water Data'!$F$28,0,10*ROW('Water Data'!F123))="","",OFFSET('Water Data'!$F$28,0,10*ROW('Water Data'!F123)))</f>
        <v/>
      </c>
      <c r="CA129" s="290" t="str">
        <f ca="true">+IF(OFFSET('Water Data'!$F$29,0,10*ROW('Water Data'!F123))="","",OFFSET('Water Data'!$F$29,0,10*ROW('Water Data'!F123)))</f>
        <v/>
      </c>
      <c r="CB129" s="290" t="str">
        <f ca="true">+IF(OFFSET('Water Data'!$G$27,0,10*ROW('Water Data'!G123))="","",OFFSET('Water Data'!$G$27,0,10*ROW('Water Data'!G123)))</f>
        <v/>
      </c>
      <c r="CC129" s="290" t="str">
        <f ca="true">+IF(OFFSET('Water Data'!$G$28,0,10*ROW('Water Data'!G123))="","",OFFSET('Water Data'!$G$28,0,10*ROW('Water Data'!G123)))</f>
        <v/>
      </c>
      <c r="CD129" s="290" t="str">
        <f ca="true">+IF(OFFSET('Water Data'!$G$29,0,10*ROW('Water Data'!G123))="","",OFFSET('Water Data'!$G$29,0,10*ROW('Water Data'!G123)))</f>
        <v/>
      </c>
      <c r="CE129" s="290" t="str">
        <f ca="true">+IF(OFFSET('Water Data'!$H$27,0,10*ROW('Water Data'!H123))="","",OFFSET('Water Data'!$H$27,0,10*ROW('Water Data'!H123)))</f>
        <v/>
      </c>
      <c r="CF129" s="290" t="str">
        <f ca="true">+IF(OFFSET('Water Data'!$H$28,0,10*ROW('Water Data'!H123))="","",OFFSET('Water Data'!$H$28,0,10*ROW('Water Data'!H123)))</f>
        <v/>
      </c>
      <c r="CG129" s="290" t="str">
        <f ca="true">+IF(OFFSET('Water Data'!$H$29,0,10*ROW('Water Data'!H123))="","",OFFSET('Water Data'!$H$29,0,10*ROW('Water Data'!H123)))</f>
        <v/>
      </c>
      <c r="CH129" s="290" t="str">
        <f ca="true">+IF(OFFSET('Water Data'!$I$27,0,10*ROW('Water Data'!I123))="","",OFFSET('Water Data'!$I$27,0,10*ROW('Water Data'!I123)))</f>
        <v/>
      </c>
      <c r="CI129" s="290" t="str">
        <f ca="true">+IF(OFFSET('Water Data'!$I$28,0,10*ROW('Water Data'!I123))="","",OFFSET('Water Data'!$I$28,0,10*ROW('Water Data'!I123)))</f>
        <v/>
      </c>
      <c r="CJ129" s="290" t="str">
        <f ca="true">+IF(OFFSET('Water Data'!$I$29,0,10*ROW('Water Data'!I123))="","",OFFSET('Water Data'!$I$29,0,10*ROW('Water Data'!I123)))</f>
        <v/>
      </c>
      <c r="CK129" s="290" t="str">
        <f ca="true">+IF(OFFSET('Sanitation Data'!$D$28,0,10*ROW('Sanitation Data'!D123))="","",OFFSET('Sanitation Data'!$D$28,0,10*ROW('Sanitation Data'!D123)))</f>
        <v/>
      </c>
      <c r="CL129" s="290" t="str">
        <f ca="true">+IF(OFFSET('Sanitation Data'!$D$29,0,10*ROW('Sanitation Data'!D123))="","",OFFSET('Sanitation Data'!$D$29,0,10*ROW('Sanitation Data'!D123)))</f>
        <v/>
      </c>
      <c r="CM129" s="290" t="str">
        <f ca="true">+IF(OFFSET('Sanitation Data'!$D$30,0,10*ROW('Sanitation Data'!D123))="","",OFFSET('Sanitation Data'!$D$30,0,10*ROW('Sanitation Data'!D123)))</f>
        <v/>
      </c>
      <c r="CN129" s="290" t="str">
        <f ca="true">+IF(OFFSET('Sanitation Data'!$D$31,0,10*ROW('Sanitation Data'!D123))="","",OFFSET('Sanitation Data'!$D$31,0,10*ROW('Sanitation Data'!D123)))</f>
        <v/>
      </c>
      <c r="CO129" s="290" t="str">
        <f ca="true">+IF(OFFSET('Sanitation Data'!$D$32,0,10*ROW('Sanitation Data'!D123))="","",OFFSET('Sanitation Data'!$D$32,0,10*ROW('Sanitation Data'!D123)))</f>
        <v/>
      </c>
      <c r="CP129" s="290" t="str">
        <f ca="true">+IF(OFFSET('Sanitation Data'!$E$28,0,10*ROW('Sanitation Data'!E123))="","",OFFSET('Sanitation Data'!$E$28,0,10*ROW('Sanitation Data'!E123)))</f>
        <v/>
      </c>
      <c r="CQ129" s="290" t="str">
        <f ca="true">+IF(OFFSET('Sanitation Data'!$E$29,0,10*ROW('Sanitation Data'!E123))="","",OFFSET('Sanitation Data'!$E$29,0,10*ROW('Sanitation Data'!E123)))</f>
        <v/>
      </c>
      <c r="CR129" s="290" t="str">
        <f ca="true">+IF(OFFSET('Sanitation Data'!$E$30,0,10*ROW('Sanitation Data'!E123))="","",OFFSET('Sanitation Data'!$E$30,0,10*ROW('Sanitation Data'!E123)))</f>
        <v/>
      </c>
      <c r="CS129" s="290" t="str">
        <f ca="true">+IF(OFFSET('Sanitation Data'!$E$31,0,10*ROW('Sanitation Data'!E123))="","",OFFSET('Sanitation Data'!$E$31,0,10*ROW('Sanitation Data'!E123)))</f>
        <v/>
      </c>
      <c r="CT129" s="290" t="str">
        <f ca="true">+IF(OFFSET('Sanitation Data'!$E$32,0,10*ROW('Sanitation Data'!E123))="","",OFFSET('Sanitation Data'!$E$32,0,10*ROW('Sanitation Data'!E123)))</f>
        <v/>
      </c>
      <c r="CU129" s="290" t="str">
        <f ca="true">+IF(OFFSET('Sanitation Data'!$F$28,0,10*ROW('Sanitation Data'!F123))="","",OFFSET('Sanitation Data'!$F$28,0,10*ROW('Sanitation Data'!F123)))</f>
        <v/>
      </c>
      <c r="CV129" s="290" t="str">
        <f ca="true">+IF(OFFSET('Sanitation Data'!$F$29,0,10*ROW('Sanitation Data'!F123))="","",OFFSET('Sanitation Data'!$F$29,0,10*ROW('Sanitation Data'!F123)))</f>
        <v/>
      </c>
      <c r="CW129" s="290" t="str">
        <f ca="true">+IF(OFFSET('Sanitation Data'!$F$30,0,10*ROW('Sanitation Data'!F123))="","",OFFSET('Sanitation Data'!$F$30,0,10*ROW('Sanitation Data'!F123)))</f>
        <v/>
      </c>
      <c r="CX129" s="290" t="str">
        <f ca="true">+IF(OFFSET('Sanitation Data'!$F$31,0,10*ROW('Sanitation Data'!F123))="","",OFFSET('Sanitation Data'!$F$31,0,10*ROW('Sanitation Data'!F123)))</f>
        <v/>
      </c>
      <c r="CY129" s="290" t="str">
        <f ca="true">+IF(OFFSET('Sanitation Data'!$F$32,0,10*ROW('Sanitation Data'!F123))="","",OFFSET('Sanitation Data'!$F$32,0,10*ROW('Sanitation Data'!F123)))</f>
        <v/>
      </c>
      <c r="CZ129" s="290" t="str">
        <f ca="true">+IF(OFFSET('Sanitation Data'!$G$28,0,10*ROW('Sanitation Data'!G123))="","",OFFSET('Sanitation Data'!$G$28,0,10*ROW('Sanitation Data'!G123)))</f>
        <v/>
      </c>
      <c r="DA129" s="290" t="str">
        <f ca="true">+IF(OFFSET('Sanitation Data'!$G$29,0,10*ROW('Sanitation Data'!G123))="","",OFFSET('Sanitation Data'!$G$29,0,10*ROW('Sanitation Data'!G123)))</f>
        <v/>
      </c>
      <c r="DB129" s="290" t="str">
        <f ca="true">+IF(OFFSET('Sanitation Data'!$G$30,0,10*ROW('Sanitation Data'!G123))="","",OFFSET('Sanitation Data'!$G$30,0,10*ROW('Sanitation Data'!G123)))</f>
        <v/>
      </c>
      <c r="DC129" s="290" t="str">
        <f ca="true">+IF(OFFSET('Sanitation Data'!$G$31,0,10*ROW('Sanitation Data'!G123))="","",OFFSET('Sanitation Data'!$G$31,0,10*ROW('Sanitation Data'!G123)))</f>
        <v/>
      </c>
      <c r="DD129" s="290" t="str">
        <f ca="true">+IF(OFFSET('Sanitation Data'!$G$32,0,10*ROW('Sanitation Data'!G123))="","",OFFSET('Sanitation Data'!$G$32,0,10*ROW('Sanitation Data'!G123)))</f>
        <v/>
      </c>
      <c r="DE129" s="290" t="str">
        <f ca="true">+IF(OFFSET('Sanitation Data'!$H$28,0,10*ROW('Sanitation Data'!H123))="","",OFFSET('Sanitation Data'!$H$28,0,10*ROW('Sanitation Data'!H123)))</f>
        <v/>
      </c>
      <c r="DF129" s="290" t="str">
        <f ca="true">+IF(OFFSET('Sanitation Data'!$H$29,0,10*ROW('Sanitation Data'!H123))="","",OFFSET('Sanitation Data'!$H$29,0,10*ROW('Sanitation Data'!H123)))</f>
        <v/>
      </c>
      <c r="DG129" s="290" t="str">
        <f ca="true">+IF(OFFSET('Sanitation Data'!$H$30,0,10*ROW('Sanitation Data'!H123))="","",OFFSET('Sanitation Data'!$H$30,0,10*ROW('Sanitation Data'!H123)))</f>
        <v/>
      </c>
      <c r="DH129" s="290" t="str">
        <f ca="true">+IF(OFFSET('Sanitation Data'!$H$31,0,10*ROW('Sanitation Data'!H123))="","",OFFSET('Sanitation Data'!$H$31,0,10*ROW('Sanitation Data'!H123)))</f>
        <v/>
      </c>
      <c r="DI129" s="290" t="str">
        <f ca="true">+IF(OFFSET('Sanitation Data'!$H$32,0,10*ROW('Sanitation Data'!H123))="","",OFFSET('Sanitation Data'!$H$32,0,10*ROW('Sanitation Data'!H123)))</f>
        <v/>
      </c>
      <c r="DJ129" s="290" t="str">
        <f ca="true">+IF(OFFSET('Sanitation Data'!$I$28,0,10*ROW('Sanitation Data'!I123))="","",OFFSET('Sanitation Data'!$I$28,0,10*ROW('Sanitation Data'!I123)))</f>
        <v/>
      </c>
      <c r="DK129" s="290" t="str">
        <f ca="true">+IF(OFFSET('Sanitation Data'!$I$29,0,10*ROW('Sanitation Data'!I123))="","",OFFSET('Sanitation Data'!$I$29,0,10*ROW('Sanitation Data'!I123)))</f>
        <v/>
      </c>
      <c r="DL129" s="290" t="str">
        <f ca="true">+IF(OFFSET('Sanitation Data'!$I$30,0,10*ROW('Sanitation Data'!I123))="","",OFFSET('Sanitation Data'!$I$30,0,10*ROW('Sanitation Data'!I123)))</f>
        <v/>
      </c>
      <c r="DM129" s="290" t="str">
        <f ca="true">+IF(OFFSET('Sanitation Data'!$I$31,0,10*ROW('Sanitation Data'!I123))="","",OFFSET('Sanitation Data'!$I$31,0,10*ROW('Sanitation Data'!I123)))</f>
        <v/>
      </c>
      <c r="DN129" s="290" t="str">
        <f ca="true">+IF(OFFSET('Sanitation Data'!$I$32,0,10*ROW('Sanitation Data'!I123))="","",OFFSET('Sanitation Data'!$I$32,0,10*ROW('Sanitation Data'!I123)))</f>
        <v/>
      </c>
      <c r="DO129" s="290" t="str">
        <f ca="true">+IF(OFFSET('Hygiene Data'!$D$11,0,10*ROW('Hygiene Data'!D123))="","",OFFSET('Hygiene Data'!$D$11,0,10*ROW('Hygiene Data'!D123)))</f>
        <v/>
      </c>
      <c r="DP129" s="290" t="str">
        <f ca="true">+IF(OFFSET('Hygiene Data'!$D$12,0,10*ROW('Hygiene Data'!D123))="","",OFFSET('Hygiene Data'!$D$12,0,10*ROW('Hygiene Data'!D123)))</f>
        <v/>
      </c>
      <c r="DQ129" s="290" t="str">
        <f ca="true">+IF(OFFSET('Hygiene Data'!$D$13,0,10*ROW('Hygiene Data'!D123))="","",OFFSET('Hygiene Data'!$D$13,0,10*ROW('Hygiene Data'!D123)))</f>
        <v/>
      </c>
      <c r="DR129" s="290" t="str">
        <f ca="true">+IF(OFFSET('Hygiene Data'!$E$11,0,10*ROW('Hygiene Data'!E123))="","",OFFSET('Hygiene Data'!$E$11,0,10*ROW('Hygiene Data'!E123)))</f>
        <v/>
      </c>
      <c r="DS129" s="290" t="str">
        <f ca="true">+IF(OFFSET('Hygiene Data'!$E$12,0,10*ROW('Hygiene Data'!E123))="","",OFFSET('Hygiene Data'!$E$12,0,10*ROW('Hygiene Data'!E123)))</f>
        <v/>
      </c>
      <c r="DT129" s="290" t="str">
        <f ca="true">+IF(OFFSET('Hygiene Data'!$E$13,0,10*ROW('Hygiene Data'!E123))="","",OFFSET('Hygiene Data'!$E$13,0,10*ROW('Hygiene Data'!E123)))</f>
        <v/>
      </c>
      <c r="DU129" s="290" t="str">
        <f ca="true">+IF(OFFSET('Hygiene Data'!$F$11,0,10*ROW('Hygiene Data'!F123))="","",OFFSET('Hygiene Data'!$F$11,0,10*ROW('Hygiene Data'!F123)))</f>
        <v/>
      </c>
      <c r="DV129" s="290" t="str">
        <f ca="true">+IF(OFFSET('Hygiene Data'!$F$12,0,10*ROW('Hygiene Data'!F123))="","",OFFSET('Hygiene Data'!$F$12,0,10*ROW('Hygiene Data'!F123)))</f>
        <v/>
      </c>
      <c r="DW129" s="290" t="str">
        <f ca="true">+IF(OFFSET('Hygiene Data'!$F$13,0,10*ROW('Hygiene Data'!F123))="","",OFFSET('Hygiene Data'!$F$13,0,10*ROW('Hygiene Data'!F123)))</f>
        <v/>
      </c>
      <c r="DX129" s="290" t="str">
        <f ca="true">+IF(OFFSET('Hygiene Data'!$G$11,0,10*ROW('Hygiene Data'!G123))="","",OFFSET('Hygiene Data'!$G$11,0,10*ROW('Hygiene Data'!G123)))</f>
        <v/>
      </c>
      <c r="DY129" s="290" t="str">
        <f ca="true">+IF(OFFSET('Hygiene Data'!$G$12,0,10*ROW('Hygiene Data'!G123))="","",OFFSET('Hygiene Data'!$G$12,0,10*ROW('Hygiene Data'!G123)))</f>
        <v/>
      </c>
      <c r="DZ129" s="290" t="str">
        <f ca="true">+IF(OFFSET('Hygiene Data'!$G$13,0,10*ROW('Hygiene Data'!G123))="","",OFFSET('Hygiene Data'!$G$13,0,10*ROW('Hygiene Data'!G123)))</f>
        <v/>
      </c>
      <c r="EA129" s="290" t="str">
        <f ca="true">+IF(OFFSET('Hygiene Data'!$H$11,0,10*ROW('Hygiene Data'!H123))="","",OFFSET('Hygiene Data'!$H$11,0,10*ROW('Hygiene Data'!H123)))</f>
        <v/>
      </c>
      <c r="EB129" s="290" t="str">
        <f ca="true">+IF(OFFSET('Hygiene Data'!$H$12,0,10*ROW('Hygiene Data'!H123))="","",OFFSET('Hygiene Data'!$H$12,0,10*ROW('Hygiene Data'!H123)))</f>
        <v/>
      </c>
      <c r="EC129" s="290" t="str">
        <f ca="true">+IF(OFFSET('Hygiene Data'!$H$13,0,10*ROW('Hygiene Data'!H123))="","",OFFSET('Hygiene Data'!$H$13,0,10*ROW('Hygiene Data'!H123)))</f>
        <v/>
      </c>
      <c r="ED129" s="290" t="str">
        <f ca="true">+IF(OFFSET('Hygiene Data'!$I$11,0,10*ROW('Hygiene Data'!I123))="","",OFFSET('Hygiene Data'!$I$11,0,10*ROW('Hygiene Data'!I123)))</f>
        <v/>
      </c>
      <c r="EE129" s="290" t="str">
        <f ca="true">+IF(OFFSET('Hygiene Data'!$I$12,0,10*ROW('Hygiene Data'!I123))="","",OFFSET('Hygiene Data'!$I$12,0,10*ROW('Hygiene Data'!I123)))</f>
        <v/>
      </c>
      <c r="EF129" s="290"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46"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90"/>
      <c r="BS130" s="290" t="str">
        <f ca="true">+IF(OFFSET('Water Data'!$D$27,0,10*ROW('Water Data'!D124))="","",OFFSET('Water Data'!$D$27,0,10*ROW('Water Data'!D124)))</f>
        <v/>
      </c>
      <c r="BT130" s="290" t="str">
        <f ca="true">+IF(OFFSET('Water Data'!$D$28,0,10*ROW('Water Data'!D124))="","",OFFSET('Water Data'!$D$28,0,10*ROW('Water Data'!D124)))</f>
        <v/>
      </c>
      <c r="BU130" s="290" t="str">
        <f ca="true">+IF(OFFSET('Water Data'!$D$29,0,10*ROW('Water Data'!D124))="","",OFFSET('Water Data'!$D$29,0,10*ROW('Water Data'!D124)))</f>
        <v/>
      </c>
      <c r="BV130" s="290" t="str">
        <f ca="true">+IF(OFFSET('Water Data'!$E$27,0,10*ROW('Water Data'!E124))="","",OFFSET('Water Data'!$E$27,0,10*ROW('Water Data'!E124)))</f>
        <v/>
      </c>
      <c r="BW130" s="290" t="str">
        <f ca="true">+IF(OFFSET('Water Data'!$E$28,0,10*ROW('Water Data'!E124))="","",OFFSET('Water Data'!$E$28,0,10*ROW('Water Data'!E124)))</f>
        <v/>
      </c>
      <c r="BX130" s="290" t="str">
        <f ca="true">+IF(OFFSET('Water Data'!$E$29,0,10*ROW('Water Data'!E124))="","",OFFSET('Water Data'!$E$29,0,10*ROW('Water Data'!E124)))</f>
        <v/>
      </c>
      <c r="BY130" s="290" t="str">
        <f ca="true">+IF(OFFSET('Water Data'!$F$27,0,10*ROW('Water Data'!F124))="","",OFFSET('Water Data'!$F$27,0,10*ROW('Water Data'!F124)))</f>
        <v/>
      </c>
      <c r="BZ130" s="290" t="str">
        <f ca="true">+IF(OFFSET('Water Data'!$F$28,0,10*ROW('Water Data'!F124))="","",OFFSET('Water Data'!$F$28,0,10*ROW('Water Data'!F124)))</f>
        <v/>
      </c>
      <c r="CA130" s="290" t="str">
        <f ca="true">+IF(OFFSET('Water Data'!$F$29,0,10*ROW('Water Data'!F124))="","",OFFSET('Water Data'!$F$29,0,10*ROW('Water Data'!F124)))</f>
        <v/>
      </c>
      <c r="CB130" s="290" t="str">
        <f ca="true">+IF(OFFSET('Water Data'!$G$27,0,10*ROW('Water Data'!G124))="","",OFFSET('Water Data'!$G$27,0,10*ROW('Water Data'!G124)))</f>
        <v/>
      </c>
      <c r="CC130" s="290" t="str">
        <f ca="true">+IF(OFFSET('Water Data'!$G$28,0,10*ROW('Water Data'!G124))="","",OFFSET('Water Data'!$G$28,0,10*ROW('Water Data'!G124)))</f>
        <v/>
      </c>
      <c r="CD130" s="290" t="str">
        <f ca="true">+IF(OFFSET('Water Data'!$G$29,0,10*ROW('Water Data'!G124))="","",OFFSET('Water Data'!$G$29,0,10*ROW('Water Data'!G124)))</f>
        <v/>
      </c>
      <c r="CE130" s="290" t="str">
        <f ca="true">+IF(OFFSET('Water Data'!$H$27,0,10*ROW('Water Data'!H124))="","",OFFSET('Water Data'!$H$27,0,10*ROW('Water Data'!H124)))</f>
        <v/>
      </c>
      <c r="CF130" s="290" t="str">
        <f ca="true">+IF(OFFSET('Water Data'!$H$28,0,10*ROW('Water Data'!H124))="","",OFFSET('Water Data'!$H$28,0,10*ROW('Water Data'!H124)))</f>
        <v/>
      </c>
      <c r="CG130" s="290" t="str">
        <f ca="true">+IF(OFFSET('Water Data'!$H$29,0,10*ROW('Water Data'!H124))="","",OFFSET('Water Data'!$H$29,0,10*ROW('Water Data'!H124)))</f>
        <v/>
      </c>
      <c r="CH130" s="290" t="str">
        <f ca="true">+IF(OFFSET('Water Data'!$I$27,0,10*ROW('Water Data'!I124))="","",OFFSET('Water Data'!$I$27,0,10*ROW('Water Data'!I124)))</f>
        <v/>
      </c>
      <c r="CI130" s="290" t="str">
        <f ca="true">+IF(OFFSET('Water Data'!$I$28,0,10*ROW('Water Data'!I124))="","",OFFSET('Water Data'!$I$28,0,10*ROW('Water Data'!I124)))</f>
        <v/>
      </c>
      <c r="CJ130" s="290" t="str">
        <f ca="true">+IF(OFFSET('Water Data'!$I$29,0,10*ROW('Water Data'!I124))="","",OFFSET('Water Data'!$I$29,0,10*ROW('Water Data'!I124)))</f>
        <v/>
      </c>
      <c r="CK130" s="290" t="str">
        <f ca="true">+IF(OFFSET('Sanitation Data'!$D$28,0,10*ROW('Sanitation Data'!D124))="","",OFFSET('Sanitation Data'!$D$28,0,10*ROW('Sanitation Data'!D124)))</f>
        <v/>
      </c>
      <c r="CL130" s="290" t="str">
        <f ca="true">+IF(OFFSET('Sanitation Data'!$D$29,0,10*ROW('Sanitation Data'!D124))="","",OFFSET('Sanitation Data'!$D$29,0,10*ROW('Sanitation Data'!D124)))</f>
        <v/>
      </c>
      <c r="CM130" s="290" t="str">
        <f ca="true">+IF(OFFSET('Sanitation Data'!$D$30,0,10*ROW('Sanitation Data'!D124))="","",OFFSET('Sanitation Data'!$D$30,0,10*ROW('Sanitation Data'!D124)))</f>
        <v/>
      </c>
      <c r="CN130" s="290" t="str">
        <f ca="true">+IF(OFFSET('Sanitation Data'!$D$31,0,10*ROW('Sanitation Data'!D124))="","",OFFSET('Sanitation Data'!$D$31,0,10*ROW('Sanitation Data'!D124)))</f>
        <v/>
      </c>
      <c r="CO130" s="290" t="str">
        <f ca="true">+IF(OFFSET('Sanitation Data'!$D$32,0,10*ROW('Sanitation Data'!D124))="","",OFFSET('Sanitation Data'!$D$32,0,10*ROW('Sanitation Data'!D124)))</f>
        <v/>
      </c>
      <c r="CP130" s="290" t="str">
        <f ca="true">+IF(OFFSET('Sanitation Data'!$E$28,0,10*ROW('Sanitation Data'!E124))="","",OFFSET('Sanitation Data'!$E$28,0,10*ROW('Sanitation Data'!E124)))</f>
        <v/>
      </c>
      <c r="CQ130" s="290" t="str">
        <f ca="true">+IF(OFFSET('Sanitation Data'!$E$29,0,10*ROW('Sanitation Data'!E124))="","",OFFSET('Sanitation Data'!$E$29,0,10*ROW('Sanitation Data'!E124)))</f>
        <v/>
      </c>
      <c r="CR130" s="290" t="str">
        <f ca="true">+IF(OFFSET('Sanitation Data'!$E$30,0,10*ROW('Sanitation Data'!E124))="","",OFFSET('Sanitation Data'!$E$30,0,10*ROW('Sanitation Data'!E124)))</f>
        <v/>
      </c>
      <c r="CS130" s="290" t="str">
        <f ca="true">+IF(OFFSET('Sanitation Data'!$E$31,0,10*ROW('Sanitation Data'!E124))="","",OFFSET('Sanitation Data'!$E$31,0,10*ROW('Sanitation Data'!E124)))</f>
        <v/>
      </c>
      <c r="CT130" s="290" t="str">
        <f ca="true">+IF(OFFSET('Sanitation Data'!$E$32,0,10*ROW('Sanitation Data'!E124))="","",OFFSET('Sanitation Data'!$E$32,0,10*ROW('Sanitation Data'!E124)))</f>
        <v/>
      </c>
      <c r="CU130" s="290" t="str">
        <f ca="true">+IF(OFFSET('Sanitation Data'!$F$28,0,10*ROW('Sanitation Data'!F124))="","",OFFSET('Sanitation Data'!$F$28,0,10*ROW('Sanitation Data'!F124)))</f>
        <v/>
      </c>
      <c r="CV130" s="290" t="str">
        <f ca="true">+IF(OFFSET('Sanitation Data'!$F$29,0,10*ROW('Sanitation Data'!F124))="","",OFFSET('Sanitation Data'!$F$29,0,10*ROW('Sanitation Data'!F124)))</f>
        <v/>
      </c>
      <c r="CW130" s="290" t="str">
        <f ca="true">+IF(OFFSET('Sanitation Data'!$F$30,0,10*ROW('Sanitation Data'!F124))="","",OFFSET('Sanitation Data'!$F$30,0,10*ROW('Sanitation Data'!F124)))</f>
        <v/>
      </c>
      <c r="CX130" s="290" t="str">
        <f ca="true">+IF(OFFSET('Sanitation Data'!$F$31,0,10*ROW('Sanitation Data'!F124))="","",OFFSET('Sanitation Data'!$F$31,0,10*ROW('Sanitation Data'!F124)))</f>
        <v/>
      </c>
      <c r="CY130" s="290" t="str">
        <f ca="true">+IF(OFFSET('Sanitation Data'!$F$32,0,10*ROW('Sanitation Data'!F124))="","",OFFSET('Sanitation Data'!$F$32,0,10*ROW('Sanitation Data'!F124)))</f>
        <v/>
      </c>
      <c r="CZ130" s="290" t="str">
        <f ca="true">+IF(OFFSET('Sanitation Data'!$G$28,0,10*ROW('Sanitation Data'!G124))="","",OFFSET('Sanitation Data'!$G$28,0,10*ROW('Sanitation Data'!G124)))</f>
        <v/>
      </c>
      <c r="DA130" s="290" t="str">
        <f ca="true">+IF(OFFSET('Sanitation Data'!$G$29,0,10*ROW('Sanitation Data'!G124))="","",OFFSET('Sanitation Data'!$G$29,0,10*ROW('Sanitation Data'!G124)))</f>
        <v/>
      </c>
      <c r="DB130" s="290" t="str">
        <f ca="true">+IF(OFFSET('Sanitation Data'!$G$30,0,10*ROW('Sanitation Data'!G124))="","",OFFSET('Sanitation Data'!$G$30,0,10*ROW('Sanitation Data'!G124)))</f>
        <v/>
      </c>
      <c r="DC130" s="290" t="str">
        <f ca="true">+IF(OFFSET('Sanitation Data'!$G$31,0,10*ROW('Sanitation Data'!G124))="","",OFFSET('Sanitation Data'!$G$31,0,10*ROW('Sanitation Data'!G124)))</f>
        <v/>
      </c>
      <c r="DD130" s="290" t="str">
        <f ca="true">+IF(OFFSET('Sanitation Data'!$G$32,0,10*ROW('Sanitation Data'!G124))="","",OFFSET('Sanitation Data'!$G$32,0,10*ROW('Sanitation Data'!G124)))</f>
        <v/>
      </c>
      <c r="DE130" s="290" t="str">
        <f ca="true">+IF(OFFSET('Sanitation Data'!$H$28,0,10*ROW('Sanitation Data'!H124))="","",OFFSET('Sanitation Data'!$H$28,0,10*ROW('Sanitation Data'!H124)))</f>
        <v/>
      </c>
      <c r="DF130" s="290" t="str">
        <f ca="true">+IF(OFFSET('Sanitation Data'!$H$29,0,10*ROW('Sanitation Data'!H124))="","",OFFSET('Sanitation Data'!$H$29,0,10*ROW('Sanitation Data'!H124)))</f>
        <v/>
      </c>
      <c r="DG130" s="290" t="str">
        <f ca="true">+IF(OFFSET('Sanitation Data'!$H$30,0,10*ROW('Sanitation Data'!H124))="","",OFFSET('Sanitation Data'!$H$30,0,10*ROW('Sanitation Data'!H124)))</f>
        <v/>
      </c>
      <c r="DH130" s="290" t="str">
        <f ca="true">+IF(OFFSET('Sanitation Data'!$H$31,0,10*ROW('Sanitation Data'!H124))="","",OFFSET('Sanitation Data'!$H$31,0,10*ROW('Sanitation Data'!H124)))</f>
        <v/>
      </c>
      <c r="DI130" s="290" t="str">
        <f ca="true">+IF(OFFSET('Sanitation Data'!$H$32,0,10*ROW('Sanitation Data'!H124))="","",OFFSET('Sanitation Data'!$H$32,0,10*ROW('Sanitation Data'!H124)))</f>
        <v/>
      </c>
      <c r="DJ130" s="290" t="str">
        <f ca="true">+IF(OFFSET('Sanitation Data'!$I$28,0,10*ROW('Sanitation Data'!I124))="","",OFFSET('Sanitation Data'!$I$28,0,10*ROW('Sanitation Data'!I124)))</f>
        <v/>
      </c>
      <c r="DK130" s="290" t="str">
        <f ca="true">+IF(OFFSET('Sanitation Data'!$I$29,0,10*ROW('Sanitation Data'!I124))="","",OFFSET('Sanitation Data'!$I$29,0,10*ROW('Sanitation Data'!I124)))</f>
        <v/>
      </c>
      <c r="DL130" s="290" t="str">
        <f ca="true">+IF(OFFSET('Sanitation Data'!$I$30,0,10*ROW('Sanitation Data'!I124))="","",OFFSET('Sanitation Data'!$I$30,0,10*ROW('Sanitation Data'!I124)))</f>
        <v/>
      </c>
      <c r="DM130" s="290" t="str">
        <f ca="true">+IF(OFFSET('Sanitation Data'!$I$31,0,10*ROW('Sanitation Data'!I124))="","",OFFSET('Sanitation Data'!$I$31,0,10*ROW('Sanitation Data'!I124)))</f>
        <v/>
      </c>
      <c r="DN130" s="290" t="str">
        <f ca="true">+IF(OFFSET('Sanitation Data'!$I$32,0,10*ROW('Sanitation Data'!I124))="","",OFFSET('Sanitation Data'!$I$32,0,10*ROW('Sanitation Data'!I124)))</f>
        <v/>
      </c>
      <c r="DO130" s="290" t="str">
        <f ca="true">+IF(OFFSET('Hygiene Data'!$D$11,0,10*ROW('Hygiene Data'!D124))="","",OFFSET('Hygiene Data'!$D$11,0,10*ROW('Hygiene Data'!D124)))</f>
        <v/>
      </c>
      <c r="DP130" s="290" t="str">
        <f ca="true">+IF(OFFSET('Hygiene Data'!$D$12,0,10*ROW('Hygiene Data'!D124))="","",OFFSET('Hygiene Data'!$D$12,0,10*ROW('Hygiene Data'!D124)))</f>
        <v/>
      </c>
      <c r="DQ130" s="290" t="str">
        <f ca="true">+IF(OFFSET('Hygiene Data'!$D$13,0,10*ROW('Hygiene Data'!D124))="","",OFFSET('Hygiene Data'!$D$13,0,10*ROW('Hygiene Data'!D124)))</f>
        <v/>
      </c>
      <c r="DR130" s="290" t="str">
        <f ca="true">+IF(OFFSET('Hygiene Data'!$E$11,0,10*ROW('Hygiene Data'!E124))="","",OFFSET('Hygiene Data'!$E$11,0,10*ROW('Hygiene Data'!E124)))</f>
        <v/>
      </c>
      <c r="DS130" s="290" t="str">
        <f ca="true">+IF(OFFSET('Hygiene Data'!$E$12,0,10*ROW('Hygiene Data'!E124))="","",OFFSET('Hygiene Data'!$E$12,0,10*ROW('Hygiene Data'!E124)))</f>
        <v/>
      </c>
      <c r="DT130" s="290" t="str">
        <f ca="true">+IF(OFFSET('Hygiene Data'!$E$13,0,10*ROW('Hygiene Data'!E124))="","",OFFSET('Hygiene Data'!$E$13,0,10*ROW('Hygiene Data'!E124)))</f>
        <v/>
      </c>
      <c r="DU130" s="290" t="str">
        <f ca="true">+IF(OFFSET('Hygiene Data'!$F$11,0,10*ROW('Hygiene Data'!F124))="","",OFFSET('Hygiene Data'!$F$11,0,10*ROW('Hygiene Data'!F124)))</f>
        <v/>
      </c>
      <c r="DV130" s="290" t="str">
        <f ca="true">+IF(OFFSET('Hygiene Data'!$F$12,0,10*ROW('Hygiene Data'!F124))="","",OFFSET('Hygiene Data'!$F$12,0,10*ROW('Hygiene Data'!F124)))</f>
        <v/>
      </c>
      <c r="DW130" s="290" t="str">
        <f ca="true">+IF(OFFSET('Hygiene Data'!$F$13,0,10*ROW('Hygiene Data'!F124))="","",OFFSET('Hygiene Data'!$F$13,0,10*ROW('Hygiene Data'!F124)))</f>
        <v/>
      </c>
      <c r="DX130" s="290" t="str">
        <f ca="true">+IF(OFFSET('Hygiene Data'!$G$11,0,10*ROW('Hygiene Data'!G124))="","",OFFSET('Hygiene Data'!$G$11,0,10*ROW('Hygiene Data'!G124)))</f>
        <v/>
      </c>
      <c r="DY130" s="290" t="str">
        <f ca="true">+IF(OFFSET('Hygiene Data'!$G$12,0,10*ROW('Hygiene Data'!G124))="","",OFFSET('Hygiene Data'!$G$12,0,10*ROW('Hygiene Data'!G124)))</f>
        <v/>
      </c>
      <c r="DZ130" s="290" t="str">
        <f ca="true">+IF(OFFSET('Hygiene Data'!$G$13,0,10*ROW('Hygiene Data'!G124))="","",OFFSET('Hygiene Data'!$G$13,0,10*ROW('Hygiene Data'!G124)))</f>
        <v/>
      </c>
      <c r="EA130" s="290" t="str">
        <f ca="true">+IF(OFFSET('Hygiene Data'!$H$11,0,10*ROW('Hygiene Data'!H124))="","",OFFSET('Hygiene Data'!$H$11,0,10*ROW('Hygiene Data'!H124)))</f>
        <v/>
      </c>
      <c r="EB130" s="290" t="str">
        <f ca="true">+IF(OFFSET('Hygiene Data'!$H$12,0,10*ROW('Hygiene Data'!H124))="","",OFFSET('Hygiene Data'!$H$12,0,10*ROW('Hygiene Data'!H124)))</f>
        <v/>
      </c>
      <c r="EC130" s="290" t="str">
        <f ca="true">+IF(OFFSET('Hygiene Data'!$H$13,0,10*ROW('Hygiene Data'!H124))="","",OFFSET('Hygiene Data'!$H$13,0,10*ROW('Hygiene Data'!H124)))</f>
        <v/>
      </c>
      <c r="ED130" s="290" t="str">
        <f ca="true">+IF(OFFSET('Hygiene Data'!$I$11,0,10*ROW('Hygiene Data'!I124))="","",OFFSET('Hygiene Data'!$I$11,0,10*ROW('Hygiene Data'!I124)))</f>
        <v/>
      </c>
      <c r="EE130" s="290" t="str">
        <f ca="true">+IF(OFFSET('Hygiene Data'!$I$12,0,10*ROW('Hygiene Data'!I124))="","",OFFSET('Hygiene Data'!$I$12,0,10*ROW('Hygiene Data'!I124)))</f>
        <v/>
      </c>
      <c r="EF130" s="290"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46"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90"/>
      <c r="BS131" s="290" t="str">
        <f ca="true">+IF(OFFSET('Water Data'!$D$27,0,10*ROW('Water Data'!D125))="","",OFFSET('Water Data'!$D$27,0,10*ROW('Water Data'!D125)))</f>
        <v/>
      </c>
      <c r="BT131" s="290" t="str">
        <f ca="true">+IF(OFFSET('Water Data'!$D$28,0,10*ROW('Water Data'!D125))="","",OFFSET('Water Data'!$D$28,0,10*ROW('Water Data'!D125)))</f>
        <v/>
      </c>
      <c r="BU131" s="290" t="str">
        <f ca="true">+IF(OFFSET('Water Data'!$D$29,0,10*ROW('Water Data'!D125))="","",OFFSET('Water Data'!$D$29,0,10*ROW('Water Data'!D125)))</f>
        <v/>
      </c>
      <c r="BV131" s="290" t="str">
        <f ca="true">+IF(OFFSET('Water Data'!$E$27,0,10*ROW('Water Data'!E125))="","",OFFSET('Water Data'!$E$27,0,10*ROW('Water Data'!E125)))</f>
        <v/>
      </c>
      <c r="BW131" s="290" t="str">
        <f ca="true">+IF(OFFSET('Water Data'!$E$28,0,10*ROW('Water Data'!E125))="","",OFFSET('Water Data'!$E$28,0,10*ROW('Water Data'!E125)))</f>
        <v/>
      </c>
      <c r="BX131" s="290" t="str">
        <f ca="true">+IF(OFFSET('Water Data'!$E$29,0,10*ROW('Water Data'!E125))="","",OFFSET('Water Data'!$E$29,0,10*ROW('Water Data'!E125)))</f>
        <v/>
      </c>
      <c r="BY131" s="290" t="str">
        <f ca="true">+IF(OFFSET('Water Data'!$F$27,0,10*ROW('Water Data'!F125))="","",OFFSET('Water Data'!$F$27,0,10*ROW('Water Data'!F125)))</f>
        <v/>
      </c>
      <c r="BZ131" s="290" t="str">
        <f ca="true">+IF(OFFSET('Water Data'!$F$28,0,10*ROW('Water Data'!F125))="","",OFFSET('Water Data'!$F$28,0,10*ROW('Water Data'!F125)))</f>
        <v/>
      </c>
      <c r="CA131" s="290" t="str">
        <f ca="true">+IF(OFFSET('Water Data'!$F$29,0,10*ROW('Water Data'!F125))="","",OFFSET('Water Data'!$F$29,0,10*ROW('Water Data'!F125)))</f>
        <v/>
      </c>
      <c r="CB131" s="290" t="str">
        <f ca="true">+IF(OFFSET('Water Data'!$G$27,0,10*ROW('Water Data'!G125))="","",OFFSET('Water Data'!$G$27,0,10*ROW('Water Data'!G125)))</f>
        <v/>
      </c>
      <c r="CC131" s="290" t="str">
        <f ca="true">+IF(OFFSET('Water Data'!$G$28,0,10*ROW('Water Data'!G125))="","",OFFSET('Water Data'!$G$28,0,10*ROW('Water Data'!G125)))</f>
        <v/>
      </c>
      <c r="CD131" s="290" t="str">
        <f ca="true">+IF(OFFSET('Water Data'!$G$29,0,10*ROW('Water Data'!G125))="","",OFFSET('Water Data'!$G$29,0,10*ROW('Water Data'!G125)))</f>
        <v/>
      </c>
      <c r="CE131" s="290" t="str">
        <f ca="true">+IF(OFFSET('Water Data'!$H$27,0,10*ROW('Water Data'!H125))="","",OFFSET('Water Data'!$H$27,0,10*ROW('Water Data'!H125)))</f>
        <v/>
      </c>
      <c r="CF131" s="290" t="str">
        <f ca="true">+IF(OFFSET('Water Data'!$H$28,0,10*ROW('Water Data'!H125))="","",OFFSET('Water Data'!$H$28,0,10*ROW('Water Data'!H125)))</f>
        <v/>
      </c>
      <c r="CG131" s="290" t="str">
        <f ca="true">+IF(OFFSET('Water Data'!$H$29,0,10*ROW('Water Data'!H125))="","",OFFSET('Water Data'!$H$29,0,10*ROW('Water Data'!H125)))</f>
        <v/>
      </c>
      <c r="CH131" s="290" t="str">
        <f ca="true">+IF(OFFSET('Water Data'!$I$27,0,10*ROW('Water Data'!I125))="","",OFFSET('Water Data'!$I$27,0,10*ROW('Water Data'!I125)))</f>
        <v/>
      </c>
      <c r="CI131" s="290" t="str">
        <f ca="true">+IF(OFFSET('Water Data'!$I$28,0,10*ROW('Water Data'!I125))="","",OFFSET('Water Data'!$I$28,0,10*ROW('Water Data'!I125)))</f>
        <v/>
      </c>
      <c r="CJ131" s="290" t="str">
        <f ca="true">+IF(OFFSET('Water Data'!$I$29,0,10*ROW('Water Data'!I125))="","",OFFSET('Water Data'!$I$29,0,10*ROW('Water Data'!I125)))</f>
        <v/>
      </c>
      <c r="CK131" s="290" t="str">
        <f ca="true">+IF(OFFSET('Sanitation Data'!$D$28,0,10*ROW('Sanitation Data'!D125))="","",OFFSET('Sanitation Data'!$D$28,0,10*ROW('Sanitation Data'!D125)))</f>
        <v/>
      </c>
      <c r="CL131" s="290" t="str">
        <f ca="true">+IF(OFFSET('Sanitation Data'!$D$29,0,10*ROW('Sanitation Data'!D125))="","",OFFSET('Sanitation Data'!$D$29,0,10*ROW('Sanitation Data'!D125)))</f>
        <v/>
      </c>
      <c r="CM131" s="290" t="str">
        <f ca="true">+IF(OFFSET('Sanitation Data'!$D$30,0,10*ROW('Sanitation Data'!D125))="","",OFFSET('Sanitation Data'!$D$30,0,10*ROW('Sanitation Data'!D125)))</f>
        <v/>
      </c>
      <c r="CN131" s="290" t="str">
        <f ca="true">+IF(OFFSET('Sanitation Data'!$D$31,0,10*ROW('Sanitation Data'!D125))="","",OFFSET('Sanitation Data'!$D$31,0,10*ROW('Sanitation Data'!D125)))</f>
        <v/>
      </c>
      <c r="CO131" s="290" t="str">
        <f ca="true">+IF(OFFSET('Sanitation Data'!$D$32,0,10*ROW('Sanitation Data'!D125))="","",OFFSET('Sanitation Data'!$D$32,0,10*ROW('Sanitation Data'!D125)))</f>
        <v/>
      </c>
      <c r="CP131" s="290" t="str">
        <f ca="true">+IF(OFFSET('Sanitation Data'!$E$28,0,10*ROW('Sanitation Data'!E125))="","",OFFSET('Sanitation Data'!$E$28,0,10*ROW('Sanitation Data'!E125)))</f>
        <v/>
      </c>
      <c r="CQ131" s="290" t="str">
        <f ca="true">+IF(OFFSET('Sanitation Data'!$E$29,0,10*ROW('Sanitation Data'!E125))="","",OFFSET('Sanitation Data'!$E$29,0,10*ROW('Sanitation Data'!E125)))</f>
        <v/>
      </c>
      <c r="CR131" s="290" t="str">
        <f ca="true">+IF(OFFSET('Sanitation Data'!$E$30,0,10*ROW('Sanitation Data'!E125))="","",OFFSET('Sanitation Data'!$E$30,0,10*ROW('Sanitation Data'!E125)))</f>
        <v/>
      </c>
      <c r="CS131" s="290" t="str">
        <f ca="true">+IF(OFFSET('Sanitation Data'!$E$31,0,10*ROW('Sanitation Data'!E125))="","",OFFSET('Sanitation Data'!$E$31,0,10*ROW('Sanitation Data'!E125)))</f>
        <v/>
      </c>
      <c r="CT131" s="290" t="str">
        <f ca="true">+IF(OFFSET('Sanitation Data'!$E$32,0,10*ROW('Sanitation Data'!E125))="","",OFFSET('Sanitation Data'!$E$32,0,10*ROW('Sanitation Data'!E125)))</f>
        <v/>
      </c>
      <c r="CU131" s="290" t="str">
        <f ca="true">+IF(OFFSET('Sanitation Data'!$F$28,0,10*ROW('Sanitation Data'!F125))="","",OFFSET('Sanitation Data'!$F$28,0,10*ROW('Sanitation Data'!F125)))</f>
        <v/>
      </c>
      <c r="CV131" s="290" t="str">
        <f ca="true">+IF(OFFSET('Sanitation Data'!$F$29,0,10*ROW('Sanitation Data'!F125))="","",OFFSET('Sanitation Data'!$F$29,0,10*ROW('Sanitation Data'!F125)))</f>
        <v/>
      </c>
      <c r="CW131" s="290" t="str">
        <f ca="true">+IF(OFFSET('Sanitation Data'!$F$30,0,10*ROW('Sanitation Data'!F125))="","",OFFSET('Sanitation Data'!$F$30,0,10*ROW('Sanitation Data'!F125)))</f>
        <v/>
      </c>
      <c r="CX131" s="290" t="str">
        <f ca="true">+IF(OFFSET('Sanitation Data'!$F$31,0,10*ROW('Sanitation Data'!F125))="","",OFFSET('Sanitation Data'!$F$31,0,10*ROW('Sanitation Data'!F125)))</f>
        <v/>
      </c>
      <c r="CY131" s="290" t="str">
        <f ca="true">+IF(OFFSET('Sanitation Data'!$F$32,0,10*ROW('Sanitation Data'!F125))="","",OFFSET('Sanitation Data'!$F$32,0,10*ROW('Sanitation Data'!F125)))</f>
        <v/>
      </c>
      <c r="CZ131" s="290" t="str">
        <f ca="true">+IF(OFFSET('Sanitation Data'!$G$28,0,10*ROW('Sanitation Data'!G125))="","",OFFSET('Sanitation Data'!$G$28,0,10*ROW('Sanitation Data'!G125)))</f>
        <v/>
      </c>
      <c r="DA131" s="290" t="str">
        <f ca="true">+IF(OFFSET('Sanitation Data'!$G$29,0,10*ROW('Sanitation Data'!G125))="","",OFFSET('Sanitation Data'!$G$29,0,10*ROW('Sanitation Data'!G125)))</f>
        <v/>
      </c>
      <c r="DB131" s="290" t="str">
        <f ca="true">+IF(OFFSET('Sanitation Data'!$G$30,0,10*ROW('Sanitation Data'!G125))="","",OFFSET('Sanitation Data'!$G$30,0,10*ROW('Sanitation Data'!G125)))</f>
        <v/>
      </c>
      <c r="DC131" s="290" t="str">
        <f ca="true">+IF(OFFSET('Sanitation Data'!$G$31,0,10*ROW('Sanitation Data'!G125))="","",OFFSET('Sanitation Data'!$G$31,0,10*ROW('Sanitation Data'!G125)))</f>
        <v/>
      </c>
      <c r="DD131" s="290" t="str">
        <f ca="true">+IF(OFFSET('Sanitation Data'!$G$32,0,10*ROW('Sanitation Data'!G125))="","",OFFSET('Sanitation Data'!$G$32,0,10*ROW('Sanitation Data'!G125)))</f>
        <v/>
      </c>
      <c r="DE131" s="290" t="str">
        <f ca="true">+IF(OFFSET('Sanitation Data'!$H$28,0,10*ROW('Sanitation Data'!H125))="","",OFFSET('Sanitation Data'!$H$28,0,10*ROW('Sanitation Data'!H125)))</f>
        <v/>
      </c>
      <c r="DF131" s="290" t="str">
        <f ca="true">+IF(OFFSET('Sanitation Data'!$H$29,0,10*ROW('Sanitation Data'!H125))="","",OFFSET('Sanitation Data'!$H$29,0,10*ROW('Sanitation Data'!H125)))</f>
        <v/>
      </c>
      <c r="DG131" s="290" t="str">
        <f ca="true">+IF(OFFSET('Sanitation Data'!$H$30,0,10*ROW('Sanitation Data'!H125))="","",OFFSET('Sanitation Data'!$H$30,0,10*ROW('Sanitation Data'!H125)))</f>
        <v/>
      </c>
      <c r="DH131" s="290" t="str">
        <f ca="true">+IF(OFFSET('Sanitation Data'!$H$31,0,10*ROW('Sanitation Data'!H125))="","",OFFSET('Sanitation Data'!$H$31,0,10*ROW('Sanitation Data'!H125)))</f>
        <v/>
      </c>
      <c r="DI131" s="290" t="str">
        <f ca="true">+IF(OFFSET('Sanitation Data'!$H$32,0,10*ROW('Sanitation Data'!H125))="","",OFFSET('Sanitation Data'!$H$32,0,10*ROW('Sanitation Data'!H125)))</f>
        <v/>
      </c>
      <c r="DJ131" s="290" t="str">
        <f ca="true">+IF(OFFSET('Sanitation Data'!$I$28,0,10*ROW('Sanitation Data'!I125))="","",OFFSET('Sanitation Data'!$I$28,0,10*ROW('Sanitation Data'!I125)))</f>
        <v/>
      </c>
      <c r="DK131" s="290" t="str">
        <f ca="true">+IF(OFFSET('Sanitation Data'!$I$29,0,10*ROW('Sanitation Data'!I125))="","",OFFSET('Sanitation Data'!$I$29,0,10*ROW('Sanitation Data'!I125)))</f>
        <v/>
      </c>
      <c r="DL131" s="290" t="str">
        <f ca="true">+IF(OFFSET('Sanitation Data'!$I$30,0,10*ROW('Sanitation Data'!I125))="","",OFFSET('Sanitation Data'!$I$30,0,10*ROW('Sanitation Data'!I125)))</f>
        <v/>
      </c>
      <c r="DM131" s="290" t="str">
        <f ca="true">+IF(OFFSET('Sanitation Data'!$I$31,0,10*ROW('Sanitation Data'!I125))="","",OFFSET('Sanitation Data'!$I$31,0,10*ROW('Sanitation Data'!I125)))</f>
        <v/>
      </c>
      <c r="DN131" s="290" t="str">
        <f ca="true">+IF(OFFSET('Sanitation Data'!$I$32,0,10*ROW('Sanitation Data'!I125))="","",OFFSET('Sanitation Data'!$I$32,0,10*ROW('Sanitation Data'!I125)))</f>
        <v/>
      </c>
      <c r="DO131" s="290" t="str">
        <f ca="true">+IF(OFFSET('Hygiene Data'!$D$11,0,10*ROW('Hygiene Data'!D125))="","",OFFSET('Hygiene Data'!$D$11,0,10*ROW('Hygiene Data'!D125)))</f>
        <v/>
      </c>
      <c r="DP131" s="290" t="str">
        <f ca="true">+IF(OFFSET('Hygiene Data'!$D$12,0,10*ROW('Hygiene Data'!D125))="","",OFFSET('Hygiene Data'!$D$12,0,10*ROW('Hygiene Data'!D125)))</f>
        <v/>
      </c>
      <c r="DQ131" s="290" t="str">
        <f ca="true">+IF(OFFSET('Hygiene Data'!$D$13,0,10*ROW('Hygiene Data'!D125))="","",OFFSET('Hygiene Data'!$D$13,0,10*ROW('Hygiene Data'!D125)))</f>
        <v/>
      </c>
      <c r="DR131" s="290" t="str">
        <f ca="true">+IF(OFFSET('Hygiene Data'!$E$11,0,10*ROW('Hygiene Data'!E125))="","",OFFSET('Hygiene Data'!$E$11,0,10*ROW('Hygiene Data'!E125)))</f>
        <v/>
      </c>
      <c r="DS131" s="290" t="str">
        <f ca="true">+IF(OFFSET('Hygiene Data'!$E$12,0,10*ROW('Hygiene Data'!E125))="","",OFFSET('Hygiene Data'!$E$12,0,10*ROW('Hygiene Data'!E125)))</f>
        <v/>
      </c>
      <c r="DT131" s="290" t="str">
        <f ca="true">+IF(OFFSET('Hygiene Data'!$E$13,0,10*ROW('Hygiene Data'!E125))="","",OFFSET('Hygiene Data'!$E$13,0,10*ROW('Hygiene Data'!E125)))</f>
        <v/>
      </c>
      <c r="DU131" s="290" t="str">
        <f ca="true">+IF(OFFSET('Hygiene Data'!$F$11,0,10*ROW('Hygiene Data'!F125))="","",OFFSET('Hygiene Data'!$F$11,0,10*ROW('Hygiene Data'!F125)))</f>
        <v/>
      </c>
      <c r="DV131" s="290" t="str">
        <f ca="true">+IF(OFFSET('Hygiene Data'!$F$12,0,10*ROW('Hygiene Data'!F125))="","",OFFSET('Hygiene Data'!$F$12,0,10*ROW('Hygiene Data'!F125)))</f>
        <v/>
      </c>
      <c r="DW131" s="290" t="str">
        <f ca="true">+IF(OFFSET('Hygiene Data'!$F$13,0,10*ROW('Hygiene Data'!F125))="","",OFFSET('Hygiene Data'!$F$13,0,10*ROW('Hygiene Data'!F125)))</f>
        <v/>
      </c>
      <c r="DX131" s="290" t="str">
        <f ca="true">+IF(OFFSET('Hygiene Data'!$G$11,0,10*ROW('Hygiene Data'!G125))="","",OFFSET('Hygiene Data'!$G$11,0,10*ROW('Hygiene Data'!G125)))</f>
        <v/>
      </c>
      <c r="DY131" s="290" t="str">
        <f ca="true">+IF(OFFSET('Hygiene Data'!$G$12,0,10*ROW('Hygiene Data'!G125))="","",OFFSET('Hygiene Data'!$G$12,0,10*ROW('Hygiene Data'!G125)))</f>
        <v/>
      </c>
      <c r="DZ131" s="290" t="str">
        <f ca="true">+IF(OFFSET('Hygiene Data'!$G$13,0,10*ROW('Hygiene Data'!G125))="","",OFFSET('Hygiene Data'!$G$13,0,10*ROW('Hygiene Data'!G125)))</f>
        <v/>
      </c>
      <c r="EA131" s="290" t="str">
        <f ca="true">+IF(OFFSET('Hygiene Data'!$H$11,0,10*ROW('Hygiene Data'!H125))="","",OFFSET('Hygiene Data'!$H$11,0,10*ROW('Hygiene Data'!H125)))</f>
        <v/>
      </c>
      <c r="EB131" s="290" t="str">
        <f ca="true">+IF(OFFSET('Hygiene Data'!$H$12,0,10*ROW('Hygiene Data'!H125))="","",OFFSET('Hygiene Data'!$H$12,0,10*ROW('Hygiene Data'!H125)))</f>
        <v/>
      </c>
      <c r="EC131" s="290" t="str">
        <f ca="true">+IF(OFFSET('Hygiene Data'!$H$13,0,10*ROW('Hygiene Data'!H125))="","",OFFSET('Hygiene Data'!$H$13,0,10*ROW('Hygiene Data'!H125)))</f>
        <v/>
      </c>
      <c r="ED131" s="290" t="str">
        <f ca="true">+IF(OFFSET('Hygiene Data'!$I$11,0,10*ROW('Hygiene Data'!I125))="","",OFFSET('Hygiene Data'!$I$11,0,10*ROW('Hygiene Data'!I125)))</f>
        <v/>
      </c>
      <c r="EE131" s="290" t="str">
        <f ca="true">+IF(OFFSET('Hygiene Data'!$I$12,0,10*ROW('Hygiene Data'!I125))="","",OFFSET('Hygiene Data'!$I$12,0,10*ROW('Hygiene Data'!I125)))</f>
        <v/>
      </c>
      <c r="EF131" s="290"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46"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90"/>
      <c r="BS132" s="290" t="str">
        <f ca="true">+IF(OFFSET('Water Data'!$D$27,0,10*ROW('Water Data'!D126))="","",OFFSET('Water Data'!$D$27,0,10*ROW('Water Data'!D126)))</f>
        <v/>
      </c>
      <c r="BT132" s="290" t="str">
        <f ca="true">+IF(OFFSET('Water Data'!$D$28,0,10*ROW('Water Data'!D126))="","",OFFSET('Water Data'!$D$28,0,10*ROW('Water Data'!D126)))</f>
        <v/>
      </c>
      <c r="BU132" s="290" t="str">
        <f ca="true">+IF(OFFSET('Water Data'!$D$29,0,10*ROW('Water Data'!D126))="","",OFFSET('Water Data'!$D$29,0,10*ROW('Water Data'!D126)))</f>
        <v/>
      </c>
      <c r="BV132" s="290" t="str">
        <f ca="true">+IF(OFFSET('Water Data'!$E$27,0,10*ROW('Water Data'!E126))="","",OFFSET('Water Data'!$E$27,0,10*ROW('Water Data'!E126)))</f>
        <v/>
      </c>
      <c r="BW132" s="290" t="str">
        <f ca="true">+IF(OFFSET('Water Data'!$E$28,0,10*ROW('Water Data'!E126))="","",OFFSET('Water Data'!$E$28,0,10*ROW('Water Data'!E126)))</f>
        <v/>
      </c>
      <c r="BX132" s="290" t="str">
        <f ca="true">+IF(OFFSET('Water Data'!$E$29,0,10*ROW('Water Data'!E126))="","",OFFSET('Water Data'!$E$29,0,10*ROW('Water Data'!E126)))</f>
        <v/>
      </c>
      <c r="BY132" s="290" t="str">
        <f ca="true">+IF(OFFSET('Water Data'!$F$27,0,10*ROW('Water Data'!F126))="","",OFFSET('Water Data'!$F$27,0,10*ROW('Water Data'!F126)))</f>
        <v/>
      </c>
      <c r="BZ132" s="290" t="str">
        <f ca="true">+IF(OFFSET('Water Data'!$F$28,0,10*ROW('Water Data'!F126))="","",OFFSET('Water Data'!$F$28,0,10*ROW('Water Data'!F126)))</f>
        <v/>
      </c>
      <c r="CA132" s="290" t="str">
        <f ca="true">+IF(OFFSET('Water Data'!$F$29,0,10*ROW('Water Data'!F126))="","",OFFSET('Water Data'!$F$29,0,10*ROW('Water Data'!F126)))</f>
        <v/>
      </c>
      <c r="CB132" s="290" t="str">
        <f ca="true">+IF(OFFSET('Water Data'!$G$27,0,10*ROW('Water Data'!G126))="","",OFFSET('Water Data'!$G$27,0,10*ROW('Water Data'!G126)))</f>
        <v/>
      </c>
      <c r="CC132" s="290" t="str">
        <f ca="true">+IF(OFFSET('Water Data'!$G$28,0,10*ROW('Water Data'!G126))="","",OFFSET('Water Data'!$G$28,0,10*ROW('Water Data'!G126)))</f>
        <v/>
      </c>
      <c r="CD132" s="290" t="str">
        <f ca="true">+IF(OFFSET('Water Data'!$G$29,0,10*ROW('Water Data'!G126))="","",OFFSET('Water Data'!$G$29,0,10*ROW('Water Data'!G126)))</f>
        <v/>
      </c>
      <c r="CE132" s="290" t="str">
        <f ca="true">+IF(OFFSET('Water Data'!$H$27,0,10*ROW('Water Data'!H126))="","",OFFSET('Water Data'!$H$27,0,10*ROW('Water Data'!H126)))</f>
        <v/>
      </c>
      <c r="CF132" s="290" t="str">
        <f ca="true">+IF(OFFSET('Water Data'!$H$28,0,10*ROW('Water Data'!H126))="","",OFFSET('Water Data'!$H$28,0,10*ROW('Water Data'!H126)))</f>
        <v/>
      </c>
      <c r="CG132" s="290" t="str">
        <f ca="true">+IF(OFFSET('Water Data'!$H$29,0,10*ROW('Water Data'!H126))="","",OFFSET('Water Data'!$H$29,0,10*ROW('Water Data'!H126)))</f>
        <v/>
      </c>
      <c r="CH132" s="290" t="str">
        <f ca="true">+IF(OFFSET('Water Data'!$I$27,0,10*ROW('Water Data'!I126))="","",OFFSET('Water Data'!$I$27,0,10*ROW('Water Data'!I126)))</f>
        <v/>
      </c>
      <c r="CI132" s="290" t="str">
        <f ca="true">+IF(OFFSET('Water Data'!$I$28,0,10*ROW('Water Data'!I126))="","",OFFSET('Water Data'!$I$28,0,10*ROW('Water Data'!I126)))</f>
        <v/>
      </c>
      <c r="CJ132" s="290" t="str">
        <f ca="true">+IF(OFFSET('Water Data'!$I$29,0,10*ROW('Water Data'!I126))="","",OFFSET('Water Data'!$I$29,0,10*ROW('Water Data'!I126)))</f>
        <v/>
      </c>
      <c r="CK132" s="290" t="str">
        <f ca="true">+IF(OFFSET('Sanitation Data'!$D$28,0,10*ROW('Sanitation Data'!D126))="","",OFFSET('Sanitation Data'!$D$28,0,10*ROW('Sanitation Data'!D126)))</f>
        <v/>
      </c>
      <c r="CL132" s="290" t="str">
        <f ca="true">+IF(OFFSET('Sanitation Data'!$D$29,0,10*ROW('Sanitation Data'!D126))="","",OFFSET('Sanitation Data'!$D$29,0,10*ROW('Sanitation Data'!D126)))</f>
        <v/>
      </c>
      <c r="CM132" s="290" t="str">
        <f ca="true">+IF(OFFSET('Sanitation Data'!$D$30,0,10*ROW('Sanitation Data'!D126))="","",OFFSET('Sanitation Data'!$D$30,0,10*ROW('Sanitation Data'!D126)))</f>
        <v/>
      </c>
      <c r="CN132" s="290" t="str">
        <f ca="true">+IF(OFFSET('Sanitation Data'!$D$31,0,10*ROW('Sanitation Data'!D126))="","",OFFSET('Sanitation Data'!$D$31,0,10*ROW('Sanitation Data'!D126)))</f>
        <v/>
      </c>
      <c r="CO132" s="290" t="str">
        <f ca="true">+IF(OFFSET('Sanitation Data'!$D$32,0,10*ROW('Sanitation Data'!D126))="","",OFFSET('Sanitation Data'!$D$32,0,10*ROW('Sanitation Data'!D126)))</f>
        <v/>
      </c>
      <c r="CP132" s="290" t="str">
        <f ca="true">+IF(OFFSET('Sanitation Data'!$E$28,0,10*ROW('Sanitation Data'!E126))="","",OFFSET('Sanitation Data'!$E$28,0,10*ROW('Sanitation Data'!E126)))</f>
        <v/>
      </c>
      <c r="CQ132" s="290" t="str">
        <f ca="true">+IF(OFFSET('Sanitation Data'!$E$29,0,10*ROW('Sanitation Data'!E126))="","",OFFSET('Sanitation Data'!$E$29,0,10*ROW('Sanitation Data'!E126)))</f>
        <v/>
      </c>
      <c r="CR132" s="290" t="str">
        <f ca="true">+IF(OFFSET('Sanitation Data'!$E$30,0,10*ROW('Sanitation Data'!E126))="","",OFFSET('Sanitation Data'!$E$30,0,10*ROW('Sanitation Data'!E126)))</f>
        <v/>
      </c>
      <c r="CS132" s="290" t="str">
        <f ca="true">+IF(OFFSET('Sanitation Data'!$E$31,0,10*ROW('Sanitation Data'!E126))="","",OFFSET('Sanitation Data'!$E$31,0,10*ROW('Sanitation Data'!E126)))</f>
        <v/>
      </c>
      <c r="CT132" s="290" t="str">
        <f ca="true">+IF(OFFSET('Sanitation Data'!$E$32,0,10*ROW('Sanitation Data'!E126))="","",OFFSET('Sanitation Data'!$E$32,0,10*ROW('Sanitation Data'!E126)))</f>
        <v/>
      </c>
      <c r="CU132" s="290" t="str">
        <f ca="true">+IF(OFFSET('Sanitation Data'!$F$28,0,10*ROW('Sanitation Data'!F126))="","",OFFSET('Sanitation Data'!$F$28,0,10*ROW('Sanitation Data'!F126)))</f>
        <v/>
      </c>
      <c r="CV132" s="290" t="str">
        <f ca="true">+IF(OFFSET('Sanitation Data'!$F$29,0,10*ROW('Sanitation Data'!F126))="","",OFFSET('Sanitation Data'!$F$29,0,10*ROW('Sanitation Data'!F126)))</f>
        <v/>
      </c>
      <c r="CW132" s="290" t="str">
        <f ca="true">+IF(OFFSET('Sanitation Data'!$F$30,0,10*ROW('Sanitation Data'!F126))="","",OFFSET('Sanitation Data'!$F$30,0,10*ROW('Sanitation Data'!F126)))</f>
        <v/>
      </c>
      <c r="CX132" s="290" t="str">
        <f ca="true">+IF(OFFSET('Sanitation Data'!$F$31,0,10*ROW('Sanitation Data'!F126))="","",OFFSET('Sanitation Data'!$F$31,0,10*ROW('Sanitation Data'!F126)))</f>
        <v/>
      </c>
      <c r="CY132" s="290" t="str">
        <f ca="true">+IF(OFFSET('Sanitation Data'!$F$32,0,10*ROW('Sanitation Data'!F126))="","",OFFSET('Sanitation Data'!$F$32,0,10*ROW('Sanitation Data'!F126)))</f>
        <v/>
      </c>
      <c r="CZ132" s="290" t="str">
        <f ca="true">+IF(OFFSET('Sanitation Data'!$G$28,0,10*ROW('Sanitation Data'!G126))="","",OFFSET('Sanitation Data'!$G$28,0,10*ROW('Sanitation Data'!G126)))</f>
        <v/>
      </c>
      <c r="DA132" s="290" t="str">
        <f ca="true">+IF(OFFSET('Sanitation Data'!$G$29,0,10*ROW('Sanitation Data'!G126))="","",OFFSET('Sanitation Data'!$G$29,0,10*ROW('Sanitation Data'!G126)))</f>
        <v/>
      </c>
      <c r="DB132" s="290" t="str">
        <f ca="true">+IF(OFFSET('Sanitation Data'!$G$30,0,10*ROW('Sanitation Data'!G126))="","",OFFSET('Sanitation Data'!$G$30,0,10*ROW('Sanitation Data'!G126)))</f>
        <v/>
      </c>
      <c r="DC132" s="290" t="str">
        <f ca="true">+IF(OFFSET('Sanitation Data'!$G$31,0,10*ROW('Sanitation Data'!G126))="","",OFFSET('Sanitation Data'!$G$31,0,10*ROW('Sanitation Data'!G126)))</f>
        <v/>
      </c>
      <c r="DD132" s="290" t="str">
        <f ca="true">+IF(OFFSET('Sanitation Data'!$G$32,0,10*ROW('Sanitation Data'!G126))="","",OFFSET('Sanitation Data'!$G$32,0,10*ROW('Sanitation Data'!G126)))</f>
        <v/>
      </c>
      <c r="DE132" s="290" t="str">
        <f ca="true">+IF(OFFSET('Sanitation Data'!$H$28,0,10*ROW('Sanitation Data'!H126))="","",OFFSET('Sanitation Data'!$H$28,0,10*ROW('Sanitation Data'!H126)))</f>
        <v/>
      </c>
      <c r="DF132" s="290" t="str">
        <f ca="true">+IF(OFFSET('Sanitation Data'!$H$29,0,10*ROW('Sanitation Data'!H126))="","",OFFSET('Sanitation Data'!$H$29,0,10*ROW('Sanitation Data'!H126)))</f>
        <v/>
      </c>
      <c r="DG132" s="290" t="str">
        <f ca="true">+IF(OFFSET('Sanitation Data'!$H$30,0,10*ROW('Sanitation Data'!H126))="","",OFFSET('Sanitation Data'!$H$30,0,10*ROW('Sanitation Data'!H126)))</f>
        <v/>
      </c>
      <c r="DH132" s="290" t="str">
        <f ca="true">+IF(OFFSET('Sanitation Data'!$H$31,0,10*ROW('Sanitation Data'!H126))="","",OFFSET('Sanitation Data'!$H$31,0,10*ROW('Sanitation Data'!H126)))</f>
        <v/>
      </c>
      <c r="DI132" s="290" t="str">
        <f ca="true">+IF(OFFSET('Sanitation Data'!$H$32,0,10*ROW('Sanitation Data'!H126))="","",OFFSET('Sanitation Data'!$H$32,0,10*ROW('Sanitation Data'!H126)))</f>
        <v/>
      </c>
      <c r="DJ132" s="290" t="str">
        <f ca="true">+IF(OFFSET('Sanitation Data'!$I$28,0,10*ROW('Sanitation Data'!I126))="","",OFFSET('Sanitation Data'!$I$28,0,10*ROW('Sanitation Data'!I126)))</f>
        <v/>
      </c>
      <c r="DK132" s="290" t="str">
        <f ca="true">+IF(OFFSET('Sanitation Data'!$I$29,0,10*ROW('Sanitation Data'!I126))="","",OFFSET('Sanitation Data'!$I$29,0,10*ROW('Sanitation Data'!I126)))</f>
        <v/>
      </c>
      <c r="DL132" s="290" t="str">
        <f ca="true">+IF(OFFSET('Sanitation Data'!$I$30,0,10*ROW('Sanitation Data'!I126))="","",OFFSET('Sanitation Data'!$I$30,0,10*ROW('Sanitation Data'!I126)))</f>
        <v/>
      </c>
      <c r="DM132" s="290" t="str">
        <f ca="true">+IF(OFFSET('Sanitation Data'!$I$31,0,10*ROW('Sanitation Data'!I126))="","",OFFSET('Sanitation Data'!$I$31,0,10*ROW('Sanitation Data'!I126)))</f>
        <v/>
      </c>
      <c r="DN132" s="290" t="str">
        <f ca="true">+IF(OFFSET('Sanitation Data'!$I$32,0,10*ROW('Sanitation Data'!I126))="","",OFFSET('Sanitation Data'!$I$32,0,10*ROW('Sanitation Data'!I126)))</f>
        <v/>
      </c>
      <c r="DO132" s="290" t="str">
        <f ca="true">+IF(OFFSET('Hygiene Data'!$D$11,0,10*ROW('Hygiene Data'!D126))="","",OFFSET('Hygiene Data'!$D$11,0,10*ROW('Hygiene Data'!D126)))</f>
        <v/>
      </c>
      <c r="DP132" s="290" t="str">
        <f ca="true">+IF(OFFSET('Hygiene Data'!$D$12,0,10*ROW('Hygiene Data'!D126))="","",OFFSET('Hygiene Data'!$D$12,0,10*ROW('Hygiene Data'!D126)))</f>
        <v/>
      </c>
      <c r="DQ132" s="290" t="str">
        <f ca="true">+IF(OFFSET('Hygiene Data'!$D$13,0,10*ROW('Hygiene Data'!D126))="","",OFFSET('Hygiene Data'!$D$13,0,10*ROW('Hygiene Data'!D126)))</f>
        <v/>
      </c>
      <c r="DR132" s="290" t="str">
        <f ca="true">+IF(OFFSET('Hygiene Data'!$E$11,0,10*ROW('Hygiene Data'!E126))="","",OFFSET('Hygiene Data'!$E$11,0,10*ROW('Hygiene Data'!E126)))</f>
        <v/>
      </c>
      <c r="DS132" s="290" t="str">
        <f ca="true">+IF(OFFSET('Hygiene Data'!$E$12,0,10*ROW('Hygiene Data'!E126))="","",OFFSET('Hygiene Data'!$E$12,0,10*ROW('Hygiene Data'!E126)))</f>
        <v/>
      </c>
      <c r="DT132" s="290" t="str">
        <f ca="true">+IF(OFFSET('Hygiene Data'!$E$13,0,10*ROW('Hygiene Data'!E126))="","",OFFSET('Hygiene Data'!$E$13,0,10*ROW('Hygiene Data'!E126)))</f>
        <v/>
      </c>
      <c r="DU132" s="290" t="str">
        <f ca="true">+IF(OFFSET('Hygiene Data'!$F$11,0,10*ROW('Hygiene Data'!F126))="","",OFFSET('Hygiene Data'!$F$11,0,10*ROW('Hygiene Data'!F126)))</f>
        <v/>
      </c>
      <c r="DV132" s="290" t="str">
        <f ca="true">+IF(OFFSET('Hygiene Data'!$F$12,0,10*ROW('Hygiene Data'!F126))="","",OFFSET('Hygiene Data'!$F$12,0,10*ROW('Hygiene Data'!F126)))</f>
        <v/>
      </c>
      <c r="DW132" s="290" t="str">
        <f ca="true">+IF(OFFSET('Hygiene Data'!$F$13,0,10*ROW('Hygiene Data'!F126))="","",OFFSET('Hygiene Data'!$F$13,0,10*ROW('Hygiene Data'!F126)))</f>
        <v/>
      </c>
      <c r="DX132" s="290" t="str">
        <f ca="true">+IF(OFFSET('Hygiene Data'!$G$11,0,10*ROW('Hygiene Data'!G126))="","",OFFSET('Hygiene Data'!$G$11,0,10*ROW('Hygiene Data'!G126)))</f>
        <v/>
      </c>
      <c r="DY132" s="290" t="str">
        <f ca="true">+IF(OFFSET('Hygiene Data'!$G$12,0,10*ROW('Hygiene Data'!G126))="","",OFFSET('Hygiene Data'!$G$12,0,10*ROW('Hygiene Data'!G126)))</f>
        <v/>
      </c>
      <c r="DZ132" s="290" t="str">
        <f ca="true">+IF(OFFSET('Hygiene Data'!$G$13,0,10*ROW('Hygiene Data'!G126))="","",OFFSET('Hygiene Data'!$G$13,0,10*ROW('Hygiene Data'!G126)))</f>
        <v/>
      </c>
      <c r="EA132" s="290" t="str">
        <f ca="true">+IF(OFFSET('Hygiene Data'!$H$11,0,10*ROW('Hygiene Data'!H126))="","",OFFSET('Hygiene Data'!$H$11,0,10*ROW('Hygiene Data'!H126)))</f>
        <v/>
      </c>
      <c r="EB132" s="290" t="str">
        <f ca="true">+IF(OFFSET('Hygiene Data'!$H$12,0,10*ROW('Hygiene Data'!H126))="","",OFFSET('Hygiene Data'!$H$12,0,10*ROW('Hygiene Data'!H126)))</f>
        <v/>
      </c>
      <c r="EC132" s="290" t="str">
        <f ca="true">+IF(OFFSET('Hygiene Data'!$H$13,0,10*ROW('Hygiene Data'!H126))="","",OFFSET('Hygiene Data'!$H$13,0,10*ROW('Hygiene Data'!H126)))</f>
        <v/>
      </c>
      <c r="ED132" s="290" t="str">
        <f ca="true">+IF(OFFSET('Hygiene Data'!$I$11,0,10*ROW('Hygiene Data'!I126))="","",OFFSET('Hygiene Data'!$I$11,0,10*ROW('Hygiene Data'!I126)))</f>
        <v/>
      </c>
      <c r="EE132" s="290" t="str">
        <f ca="true">+IF(OFFSET('Hygiene Data'!$I$12,0,10*ROW('Hygiene Data'!I126))="","",OFFSET('Hygiene Data'!$I$12,0,10*ROW('Hygiene Data'!I126)))</f>
        <v/>
      </c>
      <c r="EF132" s="290"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46"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90"/>
      <c r="BS133" s="290" t="str">
        <f ca="true">+IF(OFFSET('Water Data'!$D$27,0,10*ROW('Water Data'!D127))="","",OFFSET('Water Data'!$D$27,0,10*ROW('Water Data'!D127)))</f>
        <v/>
      </c>
      <c r="BT133" s="290" t="str">
        <f ca="true">+IF(OFFSET('Water Data'!$D$28,0,10*ROW('Water Data'!D127))="","",OFFSET('Water Data'!$D$28,0,10*ROW('Water Data'!D127)))</f>
        <v/>
      </c>
      <c r="BU133" s="290" t="str">
        <f ca="true">+IF(OFFSET('Water Data'!$D$29,0,10*ROW('Water Data'!D127))="","",OFFSET('Water Data'!$D$29,0,10*ROW('Water Data'!D127)))</f>
        <v/>
      </c>
      <c r="BV133" s="290" t="str">
        <f ca="true">+IF(OFFSET('Water Data'!$E$27,0,10*ROW('Water Data'!E127))="","",OFFSET('Water Data'!$E$27,0,10*ROW('Water Data'!E127)))</f>
        <v/>
      </c>
      <c r="BW133" s="290" t="str">
        <f ca="true">+IF(OFFSET('Water Data'!$E$28,0,10*ROW('Water Data'!E127))="","",OFFSET('Water Data'!$E$28,0,10*ROW('Water Data'!E127)))</f>
        <v/>
      </c>
      <c r="BX133" s="290" t="str">
        <f ca="true">+IF(OFFSET('Water Data'!$E$29,0,10*ROW('Water Data'!E127))="","",OFFSET('Water Data'!$E$29,0,10*ROW('Water Data'!E127)))</f>
        <v/>
      </c>
      <c r="BY133" s="290" t="str">
        <f ca="true">+IF(OFFSET('Water Data'!$F$27,0,10*ROW('Water Data'!F127))="","",OFFSET('Water Data'!$F$27,0,10*ROW('Water Data'!F127)))</f>
        <v/>
      </c>
      <c r="BZ133" s="290" t="str">
        <f ca="true">+IF(OFFSET('Water Data'!$F$28,0,10*ROW('Water Data'!F127))="","",OFFSET('Water Data'!$F$28,0,10*ROW('Water Data'!F127)))</f>
        <v/>
      </c>
      <c r="CA133" s="290" t="str">
        <f ca="true">+IF(OFFSET('Water Data'!$F$29,0,10*ROW('Water Data'!F127))="","",OFFSET('Water Data'!$F$29,0,10*ROW('Water Data'!F127)))</f>
        <v/>
      </c>
      <c r="CB133" s="290" t="str">
        <f ca="true">+IF(OFFSET('Water Data'!$G$27,0,10*ROW('Water Data'!G127))="","",OFFSET('Water Data'!$G$27,0,10*ROW('Water Data'!G127)))</f>
        <v/>
      </c>
      <c r="CC133" s="290" t="str">
        <f ca="true">+IF(OFFSET('Water Data'!$G$28,0,10*ROW('Water Data'!G127))="","",OFFSET('Water Data'!$G$28,0,10*ROW('Water Data'!G127)))</f>
        <v/>
      </c>
      <c r="CD133" s="290" t="str">
        <f ca="true">+IF(OFFSET('Water Data'!$G$29,0,10*ROW('Water Data'!G127))="","",OFFSET('Water Data'!$G$29,0,10*ROW('Water Data'!G127)))</f>
        <v/>
      </c>
      <c r="CE133" s="290" t="str">
        <f ca="true">+IF(OFFSET('Water Data'!$H$27,0,10*ROW('Water Data'!H127))="","",OFFSET('Water Data'!$H$27,0,10*ROW('Water Data'!H127)))</f>
        <v/>
      </c>
      <c r="CF133" s="290" t="str">
        <f ca="true">+IF(OFFSET('Water Data'!$H$28,0,10*ROW('Water Data'!H127))="","",OFFSET('Water Data'!$H$28,0,10*ROW('Water Data'!H127)))</f>
        <v/>
      </c>
      <c r="CG133" s="290" t="str">
        <f ca="true">+IF(OFFSET('Water Data'!$H$29,0,10*ROW('Water Data'!H127))="","",OFFSET('Water Data'!$H$29,0,10*ROW('Water Data'!H127)))</f>
        <v/>
      </c>
      <c r="CH133" s="290" t="str">
        <f ca="true">+IF(OFFSET('Water Data'!$I$27,0,10*ROW('Water Data'!I127))="","",OFFSET('Water Data'!$I$27,0,10*ROW('Water Data'!I127)))</f>
        <v/>
      </c>
      <c r="CI133" s="290" t="str">
        <f ca="true">+IF(OFFSET('Water Data'!$I$28,0,10*ROW('Water Data'!I127))="","",OFFSET('Water Data'!$I$28,0,10*ROW('Water Data'!I127)))</f>
        <v/>
      </c>
      <c r="CJ133" s="290" t="str">
        <f ca="true">+IF(OFFSET('Water Data'!$I$29,0,10*ROW('Water Data'!I127))="","",OFFSET('Water Data'!$I$29,0,10*ROW('Water Data'!I127)))</f>
        <v/>
      </c>
      <c r="CK133" s="290" t="str">
        <f ca="true">+IF(OFFSET('Sanitation Data'!$D$28,0,10*ROW('Sanitation Data'!D127))="","",OFFSET('Sanitation Data'!$D$28,0,10*ROW('Sanitation Data'!D127)))</f>
        <v/>
      </c>
      <c r="CL133" s="290" t="str">
        <f ca="true">+IF(OFFSET('Sanitation Data'!$D$29,0,10*ROW('Sanitation Data'!D127))="","",OFFSET('Sanitation Data'!$D$29,0,10*ROW('Sanitation Data'!D127)))</f>
        <v/>
      </c>
      <c r="CM133" s="290" t="str">
        <f ca="true">+IF(OFFSET('Sanitation Data'!$D$30,0,10*ROW('Sanitation Data'!D127))="","",OFFSET('Sanitation Data'!$D$30,0,10*ROW('Sanitation Data'!D127)))</f>
        <v/>
      </c>
      <c r="CN133" s="290" t="str">
        <f ca="true">+IF(OFFSET('Sanitation Data'!$D$31,0,10*ROW('Sanitation Data'!D127))="","",OFFSET('Sanitation Data'!$D$31,0,10*ROW('Sanitation Data'!D127)))</f>
        <v/>
      </c>
      <c r="CO133" s="290" t="str">
        <f ca="true">+IF(OFFSET('Sanitation Data'!$D$32,0,10*ROW('Sanitation Data'!D127))="","",OFFSET('Sanitation Data'!$D$32,0,10*ROW('Sanitation Data'!D127)))</f>
        <v/>
      </c>
      <c r="CP133" s="290" t="str">
        <f ca="true">+IF(OFFSET('Sanitation Data'!$E$28,0,10*ROW('Sanitation Data'!E127))="","",OFFSET('Sanitation Data'!$E$28,0,10*ROW('Sanitation Data'!E127)))</f>
        <v/>
      </c>
      <c r="CQ133" s="290" t="str">
        <f ca="true">+IF(OFFSET('Sanitation Data'!$E$29,0,10*ROW('Sanitation Data'!E127))="","",OFFSET('Sanitation Data'!$E$29,0,10*ROW('Sanitation Data'!E127)))</f>
        <v/>
      </c>
      <c r="CR133" s="290" t="str">
        <f ca="true">+IF(OFFSET('Sanitation Data'!$E$30,0,10*ROW('Sanitation Data'!E127))="","",OFFSET('Sanitation Data'!$E$30,0,10*ROW('Sanitation Data'!E127)))</f>
        <v/>
      </c>
      <c r="CS133" s="290" t="str">
        <f ca="true">+IF(OFFSET('Sanitation Data'!$E$31,0,10*ROW('Sanitation Data'!E127))="","",OFFSET('Sanitation Data'!$E$31,0,10*ROW('Sanitation Data'!E127)))</f>
        <v/>
      </c>
      <c r="CT133" s="290" t="str">
        <f ca="true">+IF(OFFSET('Sanitation Data'!$E$32,0,10*ROW('Sanitation Data'!E127))="","",OFFSET('Sanitation Data'!$E$32,0,10*ROW('Sanitation Data'!E127)))</f>
        <v/>
      </c>
      <c r="CU133" s="290" t="str">
        <f ca="true">+IF(OFFSET('Sanitation Data'!$F$28,0,10*ROW('Sanitation Data'!F127))="","",OFFSET('Sanitation Data'!$F$28,0,10*ROW('Sanitation Data'!F127)))</f>
        <v/>
      </c>
      <c r="CV133" s="290" t="str">
        <f ca="true">+IF(OFFSET('Sanitation Data'!$F$29,0,10*ROW('Sanitation Data'!F127))="","",OFFSET('Sanitation Data'!$F$29,0,10*ROW('Sanitation Data'!F127)))</f>
        <v/>
      </c>
      <c r="CW133" s="290" t="str">
        <f ca="true">+IF(OFFSET('Sanitation Data'!$F$30,0,10*ROW('Sanitation Data'!F127))="","",OFFSET('Sanitation Data'!$F$30,0,10*ROW('Sanitation Data'!F127)))</f>
        <v/>
      </c>
      <c r="CX133" s="290" t="str">
        <f ca="true">+IF(OFFSET('Sanitation Data'!$F$31,0,10*ROW('Sanitation Data'!F127))="","",OFFSET('Sanitation Data'!$F$31,0,10*ROW('Sanitation Data'!F127)))</f>
        <v/>
      </c>
      <c r="CY133" s="290" t="str">
        <f ca="true">+IF(OFFSET('Sanitation Data'!$F$32,0,10*ROW('Sanitation Data'!F127))="","",OFFSET('Sanitation Data'!$F$32,0,10*ROW('Sanitation Data'!F127)))</f>
        <v/>
      </c>
      <c r="CZ133" s="290" t="str">
        <f ca="true">+IF(OFFSET('Sanitation Data'!$G$28,0,10*ROW('Sanitation Data'!G127))="","",OFFSET('Sanitation Data'!$G$28,0,10*ROW('Sanitation Data'!G127)))</f>
        <v/>
      </c>
      <c r="DA133" s="290" t="str">
        <f ca="true">+IF(OFFSET('Sanitation Data'!$G$29,0,10*ROW('Sanitation Data'!G127))="","",OFFSET('Sanitation Data'!$G$29,0,10*ROW('Sanitation Data'!G127)))</f>
        <v/>
      </c>
      <c r="DB133" s="290" t="str">
        <f ca="true">+IF(OFFSET('Sanitation Data'!$G$30,0,10*ROW('Sanitation Data'!G127))="","",OFFSET('Sanitation Data'!$G$30,0,10*ROW('Sanitation Data'!G127)))</f>
        <v/>
      </c>
      <c r="DC133" s="290" t="str">
        <f ca="true">+IF(OFFSET('Sanitation Data'!$G$31,0,10*ROW('Sanitation Data'!G127))="","",OFFSET('Sanitation Data'!$G$31,0,10*ROW('Sanitation Data'!G127)))</f>
        <v/>
      </c>
      <c r="DD133" s="290" t="str">
        <f ca="true">+IF(OFFSET('Sanitation Data'!$G$32,0,10*ROW('Sanitation Data'!G127))="","",OFFSET('Sanitation Data'!$G$32,0,10*ROW('Sanitation Data'!G127)))</f>
        <v/>
      </c>
      <c r="DE133" s="290" t="str">
        <f ca="true">+IF(OFFSET('Sanitation Data'!$H$28,0,10*ROW('Sanitation Data'!H127))="","",OFFSET('Sanitation Data'!$H$28,0,10*ROW('Sanitation Data'!H127)))</f>
        <v/>
      </c>
      <c r="DF133" s="290" t="str">
        <f ca="true">+IF(OFFSET('Sanitation Data'!$H$29,0,10*ROW('Sanitation Data'!H127))="","",OFFSET('Sanitation Data'!$H$29,0,10*ROW('Sanitation Data'!H127)))</f>
        <v/>
      </c>
      <c r="DG133" s="290" t="str">
        <f ca="true">+IF(OFFSET('Sanitation Data'!$H$30,0,10*ROW('Sanitation Data'!H127))="","",OFFSET('Sanitation Data'!$H$30,0,10*ROW('Sanitation Data'!H127)))</f>
        <v/>
      </c>
      <c r="DH133" s="290" t="str">
        <f ca="true">+IF(OFFSET('Sanitation Data'!$H$31,0,10*ROW('Sanitation Data'!H127))="","",OFFSET('Sanitation Data'!$H$31,0,10*ROW('Sanitation Data'!H127)))</f>
        <v/>
      </c>
      <c r="DI133" s="290" t="str">
        <f ca="true">+IF(OFFSET('Sanitation Data'!$H$32,0,10*ROW('Sanitation Data'!H127))="","",OFFSET('Sanitation Data'!$H$32,0,10*ROW('Sanitation Data'!H127)))</f>
        <v/>
      </c>
      <c r="DJ133" s="290" t="str">
        <f ca="true">+IF(OFFSET('Sanitation Data'!$I$28,0,10*ROW('Sanitation Data'!I127))="","",OFFSET('Sanitation Data'!$I$28,0,10*ROW('Sanitation Data'!I127)))</f>
        <v/>
      </c>
      <c r="DK133" s="290" t="str">
        <f ca="true">+IF(OFFSET('Sanitation Data'!$I$29,0,10*ROW('Sanitation Data'!I127))="","",OFFSET('Sanitation Data'!$I$29,0,10*ROW('Sanitation Data'!I127)))</f>
        <v/>
      </c>
      <c r="DL133" s="290" t="str">
        <f ca="true">+IF(OFFSET('Sanitation Data'!$I$30,0,10*ROW('Sanitation Data'!I127))="","",OFFSET('Sanitation Data'!$I$30,0,10*ROW('Sanitation Data'!I127)))</f>
        <v/>
      </c>
      <c r="DM133" s="290" t="str">
        <f ca="true">+IF(OFFSET('Sanitation Data'!$I$31,0,10*ROW('Sanitation Data'!I127))="","",OFFSET('Sanitation Data'!$I$31,0,10*ROW('Sanitation Data'!I127)))</f>
        <v/>
      </c>
      <c r="DN133" s="290" t="str">
        <f ca="true">+IF(OFFSET('Sanitation Data'!$I$32,0,10*ROW('Sanitation Data'!I127))="","",OFFSET('Sanitation Data'!$I$32,0,10*ROW('Sanitation Data'!I127)))</f>
        <v/>
      </c>
      <c r="DO133" s="290" t="str">
        <f ca="true">+IF(OFFSET('Hygiene Data'!$D$11,0,10*ROW('Hygiene Data'!D127))="","",OFFSET('Hygiene Data'!$D$11,0,10*ROW('Hygiene Data'!D127)))</f>
        <v/>
      </c>
      <c r="DP133" s="290" t="str">
        <f ca="true">+IF(OFFSET('Hygiene Data'!$D$12,0,10*ROW('Hygiene Data'!D127))="","",OFFSET('Hygiene Data'!$D$12,0,10*ROW('Hygiene Data'!D127)))</f>
        <v/>
      </c>
      <c r="DQ133" s="290" t="str">
        <f ca="true">+IF(OFFSET('Hygiene Data'!$D$13,0,10*ROW('Hygiene Data'!D127))="","",OFFSET('Hygiene Data'!$D$13,0,10*ROW('Hygiene Data'!D127)))</f>
        <v/>
      </c>
      <c r="DR133" s="290" t="str">
        <f ca="true">+IF(OFFSET('Hygiene Data'!$E$11,0,10*ROW('Hygiene Data'!E127))="","",OFFSET('Hygiene Data'!$E$11,0,10*ROW('Hygiene Data'!E127)))</f>
        <v/>
      </c>
      <c r="DS133" s="290" t="str">
        <f ca="true">+IF(OFFSET('Hygiene Data'!$E$12,0,10*ROW('Hygiene Data'!E127))="","",OFFSET('Hygiene Data'!$E$12,0,10*ROW('Hygiene Data'!E127)))</f>
        <v/>
      </c>
      <c r="DT133" s="290" t="str">
        <f ca="true">+IF(OFFSET('Hygiene Data'!$E$13,0,10*ROW('Hygiene Data'!E127))="","",OFFSET('Hygiene Data'!$E$13,0,10*ROW('Hygiene Data'!E127)))</f>
        <v/>
      </c>
      <c r="DU133" s="290" t="str">
        <f ca="true">+IF(OFFSET('Hygiene Data'!$F$11,0,10*ROW('Hygiene Data'!F127))="","",OFFSET('Hygiene Data'!$F$11,0,10*ROW('Hygiene Data'!F127)))</f>
        <v/>
      </c>
      <c r="DV133" s="290" t="str">
        <f ca="true">+IF(OFFSET('Hygiene Data'!$F$12,0,10*ROW('Hygiene Data'!F127))="","",OFFSET('Hygiene Data'!$F$12,0,10*ROW('Hygiene Data'!F127)))</f>
        <v/>
      </c>
      <c r="DW133" s="290" t="str">
        <f ca="true">+IF(OFFSET('Hygiene Data'!$F$13,0,10*ROW('Hygiene Data'!F127))="","",OFFSET('Hygiene Data'!$F$13,0,10*ROW('Hygiene Data'!F127)))</f>
        <v/>
      </c>
      <c r="DX133" s="290" t="str">
        <f ca="true">+IF(OFFSET('Hygiene Data'!$G$11,0,10*ROW('Hygiene Data'!G127))="","",OFFSET('Hygiene Data'!$G$11,0,10*ROW('Hygiene Data'!G127)))</f>
        <v/>
      </c>
      <c r="DY133" s="290" t="str">
        <f ca="true">+IF(OFFSET('Hygiene Data'!$G$12,0,10*ROW('Hygiene Data'!G127))="","",OFFSET('Hygiene Data'!$G$12,0,10*ROW('Hygiene Data'!G127)))</f>
        <v/>
      </c>
      <c r="DZ133" s="290" t="str">
        <f ca="true">+IF(OFFSET('Hygiene Data'!$G$13,0,10*ROW('Hygiene Data'!G127))="","",OFFSET('Hygiene Data'!$G$13,0,10*ROW('Hygiene Data'!G127)))</f>
        <v/>
      </c>
      <c r="EA133" s="290" t="str">
        <f ca="true">+IF(OFFSET('Hygiene Data'!$H$11,0,10*ROW('Hygiene Data'!H127))="","",OFFSET('Hygiene Data'!$H$11,0,10*ROW('Hygiene Data'!H127)))</f>
        <v/>
      </c>
      <c r="EB133" s="290" t="str">
        <f ca="true">+IF(OFFSET('Hygiene Data'!$H$12,0,10*ROW('Hygiene Data'!H127))="","",OFFSET('Hygiene Data'!$H$12,0,10*ROW('Hygiene Data'!H127)))</f>
        <v/>
      </c>
      <c r="EC133" s="290" t="str">
        <f ca="true">+IF(OFFSET('Hygiene Data'!$H$13,0,10*ROW('Hygiene Data'!H127))="","",OFFSET('Hygiene Data'!$H$13,0,10*ROW('Hygiene Data'!H127)))</f>
        <v/>
      </c>
      <c r="ED133" s="290" t="str">
        <f ca="true">+IF(OFFSET('Hygiene Data'!$I$11,0,10*ROW('Hygiene Data'!I127))="","",OFFSET('Hygiene Data'!$I$11,0,10*ROW('Hygiene Data'!I127)))</f>
        <v/>
      </c>
      <c r="EE133" s="290" t="str">
        <f ca="true">+IF(OFFSET('Hygiene Data'!$I$12,0,10*ROW('Hygiene Data'!I127))="","",OFFSET('Hygiene Data'!$I$12,0,10*ROW('Hygiene Data'!I127)))</f>
        <v/>
      </c>
      <c r="EF133" s="290"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46"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90"/>
      <c r="BS134" s="290" t="str">
        <f ca="true">+IF(OFFSET('Water Data'!$D$27,0,10*ROW('Water Data'!D128))="","",OFFSET('Water Data'!$D$27,0,10*ROW('Water Data'!D128)))</f>
        <v/>
      </c>
      <c r="BT134" s="290" t="str">
        <f ca="true">+IF(OFFSET('Water Data'!$D$28,0,10*ROW('Water Data'!D128))="","",OFFSET('Water Data'!$D$28,0,10*ROW('Water Data'!D128)))</f>
        <v/>
      </c>
      <c r="BU134" s="290" t="str">
        <f ca="true">+IF(OFFSET('Water Data'!$D$29,0,10*ROW('Water Data'!D128))="","",OFFSET('Water Data'!$D$29,0,10*ROW('Water Data'!D128)))</f>
        <v/>
      </c>
      <c r="BV134" s="290" t="str">
        <f ca="true">+IF(OFFSET('Water Data'!$E$27,0,10*ROW('Water Data'!E128))="","",OFFSET('Water Data'!$E$27,0,10*ROW('Water Data'!E128)))</f>
        <v/>
      </c>
      <c r="BW134" s="290" t="str">
        <f ca="true">+IF(OFFSET('Water Data'!$E$28,0,10*ROW('Water Data'!E128))="","",OFFSET('Water Data'!$E$28,0,10*ROW('Water Data'!E128)))</f>
        <v/>
      </c>
      <c r="BX134" s="290" t="str">
        <f ca="true">+IF(OFFSET('Water Data'!$E$29,0,10*ROW('Water Data'!E128))="","",OFFSET('Water Data'!$E$29,0,10*ROW('Water Data'!E128)))</f>
        <v/>
      </c>
      <c r="BY134" s="290" t="str">
        <f ca="true">+IF(OFFSET('Water Data'!$F$27,0,10*ROW('Water Data'!F128))="","",OFFSET('Water Data'!$F$27,0,10*ROW('Water Data'!F128)))</f>
        <v/>
      </c>
      <c r="BZ134" s="290" t="str">
        <f ca="true">+IF(OFFSET('Water Data'!$F$28,0,10*ROW('Water Data'!F128))="","",OFFSET('Water Data'!$F$28,0,10*ROW('Water Data'!F128)))</f>
        <v/>
      </c>
      <c r="CA134" s="290" t="str">
        <f ca="true">+IF(OFFSET('Water Data'!$F$29,0,10*ROW('Water Data'!F128))="","",OFFSET('Water Data'!$F$29,0,10*ROW('Water Data'!F128)))</f>
        <v/>
      </c>
      <c r="CB134" s="290" t="str">
        <f ca="true">+IF(OFFSET('Water Data'!$G$27,0,10*ROW('Water Data'!G128))="","",OFFSET('Water Data'!$G$27,0,10*ROW('Water Data'!G128)))</f>
        <v/>
      </c>
      <c r="CC134" s="290" t="str">
        <f ca="true">+IF(OFFSET('Water Data'!$G$28,0,10*ROW('Water Data'!G128))="","",OFFSET('Water Data'!$G$28,0,10*ROW('Water Data'!G128)))</f>
        <v/>
      </c>
      <c r="CD134" s="290" t="str">
        <f ca="true">+IF(OFFSET('Water Data'!$G$29,0,10*ROW('Water Data'!G128))="","",OFFSET('Water Data'!$G$29,0,10*ROW('Water Data'!G128)))</f>
        <v/>
      </c>
      <c r="CE134" s="290" t="str">
        <f ca="true">+IF(OFFSET('Water Data'!$H$27,0,10*ROW('Water Data'!H128))="","",OFFSET('Water Data'!$H$27,0,10*ROW('Water Data'!H128)))</f>
        <v/>
      </c>
      <c r="CF134" s="290" t="str">
        <f ca="true">+IF(OFFSET('Water Data'!$H$28,0,10*ROW('Water Data'!H128))="","",OFFSET('Water Data'!$H$28,0,10*ROW('Water Data'!H128)))</f>
        <v/>
      </c>
      <c r="CG134" s="290" t="str">
        <f ca="true">+IF(OFFSET('Water Data'!$H$29,0,10*ROW('Water Data'!H128))="","",OFFSET('Water Data'!$H$29,0,10*ROW('Water Data'!H128)))</f>
        <v/>
      </c>
      <c r="CH134" s="290" t="str">
        <f ca="true">+IF(OFFSET('Water Data'!$I$27,0,10*ROW('Water Data'!I128))="","",OFFSET('Water Data'!$I$27,0,10*ROW('Water Data'!I128)))</f>
        <v/>
      </c>
      <c r="CI134" s="290" t="str">
        <f ca="true">+IF(OFFSET('Water Data'!$I$28,0,10*ROW('Water Data'!I128))="","",OFFSET('Water Data'!$I$28,0,10*ROW('Water Data'!I128)))</f>
        <v/>
      </c>
      <c r="CJ134" s="290" t="str">
        <f ca="true">+IF(OFFSET('Water Data'!$I$29,0,10*ROW('Water Data'!I128))="","",OFFSET('Water Data'!$I$29,0,10*ROW('Water Data'!I128)))</f>
        <v/>
      </c>
      <c r="CK134" s="290" t="str">
        <f ca="true">+IF(OFFSET('Sanitation Data'!$D$28,0,10*ROW('Sanitation Data'!D128))="","",OFFSET('Sanitation Data'!$D$28,0,10*ROW('Sanitation Data'!D128)))</f>
        <v/>
      </c>
      <c r="CL134" s="290" t="str">
        <f ca="true">+IF(OFFSET('Sanitation Data'!$D$29,0,10*ROW('Sanitation Data'!D128))="","",OFFSET('Sanitation Data'!$D$29,0,10*ROW('Sanitation Data'!D128)))</f>
        <v/>
      </c>
      <c r="CM134" s="290" t="str">
        <f ca="true">+IF(OFFSET('Sanitation Data'!$D$30,0,10*ROW('Sanitation Data'!D128))="","",OFFSET('Sanitation Data'!$D$30,0,10*ROW('Sanitation Data'!D128)))</f>
        <v/>
      </c>
      <c r="CN134" s="290" t="str">
        <f ca="true">+IF(OFFSET('Sanitation Data'!$D$31,0,10*ROW('Sanitation Data'!D128))="","",OFFSET('Sanitation Data'!$D$31,0,10*ROW('Sanitation Data'!D128)))</f>
        <v/>
      </c>
      <c r="CO134" s="290" t="str">
        <f ca="true">+IF(OFFSET('Sanitation Data'!$D$32,0,10*ROW('Sanitation Data'!D128))="","",OFFSET('Sanitation Data'!$D$32,0,10*ROW('Sanitation Data'!D128)))</f>
        <v/>
      </c>
      <c r="CP134" s="290" t="str">
        <f ca="true">+IF(OFFSET('Sanitation Data'!$E$28,0,10*ROW('Sanitation Data'!E128))="","",OFFSET('Sanitation Data'!$E$28,0,10*ROW('Sanitation Data'!E128)))</f>
        <v/>
      </c>
      <c r="CQ134" s="290" t="str">
        <f ca="true">+IF(OFFSET('Sanitation Data'!$E$29,0,10*ROW('Sanitation Data'!E128))="","",OFFSET('Sanitation Data'!$E$29,0,10*ROW('Sanitation Data'!E128)))</f>
        <v/>
      </c>
      <c r="CR134" s="290" t="str">
        <f ca="true">+IF(OFFSET('Sanitation Data'!$E$30,0,10*ROW('Sanitation Data'!E128))="","",OFFSET('Sanitation Data'!$E$30,0,10*ROW('Sanitation Data'!E128)))</f>
        <v/>
      </c>
      <c r="CS134" s="290" t="str">
        <f ca="true">+IF(OFFSET('Sanitation Data'!$E$31,0,10*ROW('Sanitation Data'!E128))="","",OFFSET('Sanitation Data'!$E$31,0,10*ROW('Sanitation Data'!E128)))</f>
        <v/>
      </c>
      <c r="CT134" s="290" t="str">
        <f ca="true">+IF(OFFSET('Sanitation Data'!$E$32,0,10*ROW('Sanitation Data'!E128))="","",OFFSET('Sanitation Data'!$E$32,0,10*ROW('Sanitation Data'!E128)))</f>
        <v/>
      </c>
      <c r="CU134" s="290" t="str">
        <f ca="true">+IF(OFFSET('Sanitation Data'!$F$28,0,10*ROW('Sanitation Data'!F128))="","",OFFSET('Sanitation Data'!$F$28,0,10*ROW('Sanitation Data'!F128)))</f>
        <v/>
      </c>
      <c r="CV134" s="290" t="str">
        <f ca="true">+IF(OFFSET('Sanitation Data'!$F$29,0,10*ROW('Sanitation Data'!F128))="","",OFFSET('Sanitation Data'!$F$29,0,10*ROW('Sanitation Data'!F128)))</f>
        <v/>
      </c>
      <c r="CW134" s="290" t="str">
        <f ca="true">+IF(OFFSET('Sanitation Data'!$F$30,0,10*ROW('Sanitation Data'!F128))="","",OFFSET('Sanitation Data'!$F$30,0,10*ROW('Sanitation Data'!F128)))</f>
        <v/>
      </c>
      <c r="CX134" s="290" t="str">
        <f ca="true">+IF(OFFSET('Sanitation Data'!$F$31,0,10*ROW('Sanitation Data'!F128))="","",OFFSET('Sanitation Data'!$F$31,0,10*ROW('Sanitation Data'!F128)))</f>
        <v/>
      </c>
      <c r="CY134" s="290" t="str">
        <f ca="true">+IF(OFFSET('Sanitation Data'!$F$32,0,10*ROW('Sanitation Data'!F128))="","",OFFSET('Sanitation Data'!$F$32,0,10*ROW('Sanitation Data'!F128)))</f>
        <v/>
      </c>
      <c r="CZ134" s="290" t="str">
        <f ca="true">+IF(OFFSET('Sanitation Data'!$G$28,0,10*ROW('Sanitation Data'!G128))="","",OFFSET('Sanitation Data'!$G$28,0,10*ROW('Sanitation Data'!G128)))</f>
        <v/>
      </c>
      <c r="DA134" s="290" t="str">
        <f ca="true">+IF(OFFSET('Sanitation Data'!$G$29,0,10*ROW('Sanitation Data'!G128))="","",OFFSET('Sanitation Data'!$G$29,0,10*ROW('Sanitation Data'!G128)))</f>
        <v/>
      </c>
      <c r="DB134" s="290" t="str">
        <f ca="true">+IF(OFFSET('Sanitation Data'!$G$30,0,10*ROW('Sanitation Data'!G128))="","",OFFSET('Sanitation Data'!$G$30,0,10*ROW('Sanitation Data'!G128)))</f>
        <v/>
      </c>
      <c r="DC134" s="290" t="str">
        <f ca="true">+IF(OFFSET('Sanitation Data'!$G$31,0,10*ROW('Sanitation Data'!G128))="","",OFFSET('Sanitation Data'!$G$31,0,10*ROW('Sanitation Data'!G128)))</f>
        <v/>
      </c>
      <c r="DD134" s="290" t="str">
        <f ca="true">+IF(OFFSET('Sanitation Data'!$G$32,0,10*ROW('Sanitation Data'!G128))="","",OFFSET('Sanitation Data'!$G$32,0,10*ROW('Sanitation Data'!G128)))</f>
        <v/>
      </c>
      <c r="DE134" s="290" t="str">
        <f ca="true">+IF(OFFSET('Sanitation Data'!$H$28,0,10*ROW('Sanitation Data'!H128))="","",OFFSET('Sanitation Data'!$H$28,0,10*ROW('Sanitation Data'!H128)))</f>
        <v/>
      </c>
      <c r="DF134" s="290" t="str">
        <f ca="true">+IF(OFFSET('Sanitation Data'!$H$29,0,10*ROW('Sanitation Data'!H128))="","",OFFSET('Sanitation Data'!$H$29,0,10*ROW('Sanitation Data'!H128)))</f>
        <v/>
      </c>
      <c r="DG134" s="290" t="str">
        <f ca="true">+IF(OFFSET('Sanitation Data'!$H$30,0,10*ROW('Sanitation Data'!H128))="","",OFFSET('Sanitation Data'!$H$30,0,10*ROW('Sanitation Data'!H128)))</f>
        <v/>
      </c>
      <c r="DH134" s="290" t="str">
        <f ca="true">+IF(OFFSET('Sanitation Data'!$H$31,0,10*ROW('Sanitation Data'!H128))="","",OFFSET('Sanitation Data'!$H$31,0,10*ROW('Sanitation Data'!H128)))</f>
        <v/>
      </c>
      <c r="DI134" s="290" t="str">
        <f ca="true">+IF(OFFSET('Sanitation Data'!$H$32,0,10*ROW('Sanitation Data'!H128))="","",OFFSET('Sanitation Data'!$H$32,0,10*ROW('Sanitation Data'!H128)))</f>
        <v/>
      </c>
      <c r="DJ134" s="290" t="str">
        <f ca="true">+IF(OFFSET('Sanitation Data'!$I$28,0,10*ROW('Sanitation Data'!I128))="","",OFFSET('Sanitation Data'!$I$28,0,10*ROW('Sanitation Data'!I128)))</f>
        <v/>
      </c>
      <c r="DK134" s="290" t="str">
        <f ca="true">+IF(OFFSET('Sanitation Data'!$I$29,0,10*ROW('Sanitation Data'!I128))="","",OFFSET('Sanitation Data'!$I$29,0,10*ROW('Sanitation Data'!I128)))</f>
        <v/>
      </c>
      <c r="DL134" s="290" t="str">
        <f ca="true">+IF(OFFSET('Sanitation Data'!$I$30,0,10*ROW('Sanitation Data'!I128))="","",OFFSET('Sanitation Data'!$I$30,0,10*ROW('Sanitation Data'!I128)))</f>
        <v/>
      </c>
      <c r="DM134" s="290" t="str">
        <f ca="true">+IF(OFFSET('Sanitation Data'!$I$31,0,10*ROW('Sanitation Data'!I128))="","",OFFSET('Sanitation Data'!$I$31,0,10*ROW('Sanitation Data'!I128)))</f>
        <v/>
      </c>
      <c r="DN134" s="290" t="str">
        <f ca="true">+IF(OFFSET('Sanitation Data'!$I$32,0,10*ROW('Sanitation Data'!I128))="","",OFFSET('Sanitation Data'!$I$32,0,10*ROW('Sanitation Data'!I128)))</f>
        <v/>
      </c>
      <c r="DO134" s="290" t="str">
        <f ca="true">+IF(OFFSET('Hygiene Data'!$D$11,0,10*ROW('Hygiene Data'!D128))="","",OFFSET('Hygiene Data'!$D$11,0,10*ROW('Hygiene Data'!D128)))</f>
        <v/>
      </c>
      <c r="DP134" s="290" t="str">
        <f ca="true">+IF(OFFSET('Hygiene Data'!$D$12,0,10*ROW('Hygiene Data'!D128))="","",OFFSET('Hygiene Data'!$D$12,0,10*ROW('Hygiene Data'!D128)))</f>
        <v/>
      </c>
      <c r="DQ134" s="290" t="str">
        <f ca="true">+IF(OFFSET('Hygiene Data'!$D$13,0,10*ROW('Hygiene Data'!D128))="","",OFFSET('Hygiene Data'!$D$13,0,10*ROW('Hygiene Data'!D128)))</f>
        <v/>
      </c>
      <c r="DR134" s="290" t="str">
        <f ca="true">+IF(OFFSET('Hygiene Data'!$E$11,0,10*ROW('Hygiene Data'!E128))="","",OFFSET('Hygiene Data'!$E$11,0,10*ROW('Hygiene Data'!E128)))</f>
        <v/>
      </c>
      <c r="DS134" s="290" t="str">
        <f ca="true">+IF(OFFSET('Hygiene Data'!$E$12,0,10*ROW('Hygiene Data'!E128))="","",OFFSET('Hygiene Data'!$E$12,0,10*ROW('Hygiene Data'!E128)))</f>
        <v/>
      </c>
      <c r="DT134" s="290" t="str">
        <f ca="true">+IF(OFFSET('Hygiene Data'!$E$13,0,10*ROW('Hygiene Data'!E128))="","",OFFSET('Hygiene Data'!$E$13,0,10*ROW('Hygiene Data'!E128)))</f>
        <v/>
      </c>
      <c r="DU134" s="290" t="str">
        <f ca="true">+IF(OFFSET('Hygiene Data'!$F$11,0,10*ROW('Hygiene Data'!F128))="","",OFFSET('Hygiene Data'!$F$11,0,10*ROW('Hygiene Data'!F128)))</f>
        <v/>
      </c>
      <c r="DV134" s="290" t="str">
        <f ca="true">+IF(OFFSET('Hygiene Data'!$F$12,0,10*ROW('Hygiene Data'!F128))="","",OFFSET('Hygiene Data'!$F$12,0,10*ROW('Hygiene Data'!F128)))</f>
        <v/>
      </c>
      <c r="DW134" s="290" t="str">
        <f ca="true">+IF(OFFSET('Hygiene Data'!$F$13,0,10*ROW('Hygiene Data'!F128))="","",OFFSET('Hygiene Data'!$F$13,0,10*ROW('Hygiene Data'!F128)))</f>
        <v/>
      </c>
      <c r="DX134" s="290" t="str">
        <f ca="true">+IF(OFFSET('Hygiene Data'!$G$11,0,10*ROW('Hygiene Data'!G128))="","",OFFSET('Hygiene Data'!$G$11,0,10*ROW('Hygiene Data'!G128)))</f>
        <v/>
      </c>
      <c r="DY134" s="290" t="str">
        <f ca="true">+IF(OFFSET('Hygiene Data'!$G$12,0,10*ROW('Hygiene Data'!G128))="","",OFFSET('Hygiene Data'!$G$12,0,10*ROW('Hygiene Data'!G128)))</f>
        <v/>
      </c>
      <c r="DZ134" s="290" t="str">
        <f ca="true">+IF(OFFSET('Hygiene Data'!$G$13,0,10*ROW('Hygiene Data'!G128))="","",OFFSET('Hygiene Data'!$G$13,0,10*ROW('Hygiene Data'!G128)))</f>
        <v/>
      </c>
      <c r="EA134" s="290" t="str">
        <f ca="true">+IF(OFFSET('Hygiene Data'!$H$11,0,10*ROW('Hygiene Data'!H128))="","",OFFSET('Hygiene Data'!$H$11,0,10*ROW('Hygiene Data'!H128)))</f>
        <v/>
      </c>
      <c r="EB134" s="290" t="str">
        <f ca="true">+IF(OFFSET('Hygiene Data'!$H$12,0,10*ROW('Hygiene Data'!H128))="","",OFFSET('Hygiene Data'!$H$12,0,10*ROW('Hygiene Data'!H128)))</f>
        <v/>
      </c>
      <c r="EC134" s="290" t="str">
        <f ca="true">+IF(OFFSET('Hygiene Data'!$H$13,0,10*ROW('Hygiene Data'!H128))="","",OFFSET('Hygiene Data'!$H$13,0,10*ROW('Hygiene Data'!H128)))</f>
        <v/>
      </c>
      <c r="ED134" s="290" t="str">
        <f ca="true">+IF(OFFSET('Hygiene Data'!$I$11,0,10*ROW('Hygiene Data'!I128))="","",OFFSET('Hygiene Data'!$I$11,0,10*ROW('Hygiene Data'!I128)))</f>
        <v/>
      </c>
      <c r="EE134" s="290" t="str">
        <f ca="true">+IF(OFFSET('Hygiene Data'!$I$12,0,10*ROW('Hygiene Data'!I128))="","",OFFSET('Hygiene Data'!$I$12,0,10*ROW('Hygiene Data'!I128)))</f>
        <v/>
      </c>
      <c r="EF134" s="290"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46"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90"/>
      <c r="BS135" s="290" t="str">
        <f ca="true">+IF(OFFSET('Water Data'!$D$27,0,10*ROW('Water Data'!D129))="","",OFFSET('Water Data'!$D$27,0,10*ROW('Water Data'!D129)))</f>
        <v/>
      </c>
      <c r="BT135" s="290" t="str">
        <f ca="true">+IF(OFFSET('Water Data'!$D$28,0,10*ROW('Water Data'!D129))="","",OFFSET('Water Data'!$D$28,0,10*ROW('Water Data'!D129)))</f>
        <v/>
      </c>
      <c r="BU135" s="290" t="str">
        <f ca="true">+IF(OFFSET('Water Data'!$D$29,0,10*ROW('Water Data'!D129))="","",OFFSET('Water Data'!$D$29,0,10*ROW('Water Data'!D129)))</f>
        <v/>
      </c>
      <c r="BV135" s="290" t="str">
        <f ca="true">+IF(OFFSET('Water Data'!$E$27,0,10*ROW('Water Data'!E129))="","",OFFSET('Water Data'!$E$27,0,10*ROW('Water Data'!E129)))</f>
        <v/>
      </c>
      <c r="BW135" s="290" t="str">
        <f ca="true">+IF(OFFSET('Water Data'!$E$28,0,10*ROW('Water Data'!E129))="","",OFFSET('Water Data'!$E$28,0,10*ROW('Water Data'!E129)))</f>
        <v/>
      </c>
      <c r="BX135" s="290" t="str">
        <f ca="true">+IF(OFFSET('Water Data'!$E$29,0,10*ROW('Water Data'!E129))="","",OFFSET('Water Data'!$E$29,0,10*ROW('Water Data'!E129)))</f>
        <v/>
      </c>
      <c r="BY135" s="290" t="str">
        <f ca="true">+IF(OFFSET('Water Data'!$F$27,0,10*ROW('Water Data'!F129))="","",OFFSET('Water Data'!$F$27,0,10*ROW('Water Data'!F129)))</f>
        <v/>
      </c>
      <c r="BZ135" s="290" t="str">
        <f ca="true">+IF(OFFSET('Water Data'!$F$28,0,10*ROW('Water Data'!F129))="","",OFFSET('Water Data'!$F$28,0,10*ROW('Water Data'!F129)))</f>
        <v/>
      </c>
      <c r="CA135" s="290" t="str">
        <f ca="true">+IF(OFFSET('Water Data'!$F$29,0,10*ROW('Water Data'!F129))="","",OFFSET('Water Data'!$F$29,0,10*ROW('Water Data'!F129)))</f>
        <v/>
      </c>
      <c r="CB135" s="290" t="str">
        <f ca="true">+IF(OFFSET('Water Data'!$G$27,0,10*ROW('Water Data'!G129))="","",OFFSET('Water Data'!$G$27,0,10*ROW('Water Data'!G129)))</f>
        <v/>
      </c>
      <c r="CC135" s="290" t="str">
        <f ca="true">+IF(OFFSET('Water Data'!$G$28,0,10*ROW('Water Data'!G129))="","",OFFSET('Water Data'!$G$28,0,10*ROW('Water Data'!G129)))</f>
        <v/>
      </c>
      <c r="CD135" s="290" t="str">
        <f ca="true">+IF(OFFSET('Water Data'!$G$29,0,10*ROW('Water Data'!G129))="","",OFFSET('Water Data'!$G$29,0,10*ROW('Water Data'!G129)))</f>
        <v/>
      </c>
      <c r="CE135" s="290" t="str">
        <f ca="true">+IF(OFFSET('Water Data'!$H$27,0,10*ROW('Water Data'!H129))="","",OFFSET('Water Data'!$H$27,0,10*ROW('Water Data'!H129)))</f>
        <v/>
      </c>
      <c r="CF135" s="290" t="str">
        <f ca="true">+IF(OFFSET('Water Data'!$H$28,0,10*ROW('Water Data'!H129))="","",OFFSET('Water Data'!$H$28,0,10*ROW('Water Data'!H129)))</f>
        <v/>
      </c>
      <c r="CG135" s="290" t="str">
        <f ca="true">+IF(OFFSET('Water Data'!$H$29,0,10*ROW('Water Data'!H129))="","",OFFSET('Water Data'!$H$29,0,10*ROW('Water Data'!H129)))</f>
        <v/>
      </c>
      <c r="CH135" s="290" t="str">
        <f ca="true">+IF(OFFSET('Water Data'!$I$27,0,10*ROW('Water Data'!I129))="","",OFFSET('Water Data'!$I$27,0,10*ROW('Water Data'!I129)))</f>
        <v/>
      </c>
      <c r="CI135" s="290" t="str">
        <f ca="true">+IF(OFFSET('Water Data'!$I$28,0,10*ROW('Water Data'!I129))="","",OFFSET('Water Data'!$I$28,0,10*ROW('Water Data'!I129)))</f>
        <v/>
      </c>
      <c r="CJ135" s="290" t="str">
        <f ca="true">+IF(OFFSET('Water Data'!$I$29,0,10*ROW('Water Data'!I129))="","",OFFSET('Water Data'!$I$29,0,10*ROW('Water Data'!I129)))</f>
        <v/>
      </c>
      <c r="CK135" s="290" t="str">
        <f ca="true">+IF(OFFSET('Sanitation Data'!$D$28,0,10*ROW('Sanitation Data'!D129))="","",OFFSET('Sanitation Data'!$D$28,0,10*ROW('Sanitation Data'!D129)))</f>
        <v/>
      </c>
      <c r="CL135" s="290" t="str">
        <f ca="true">+IF(OFFSET('Sanitation Data'!$D$29,0,10*ROW('Sanitation Data'!D129))="","",OFFSET('Sanitation Data'!$D$29,0,10*ROW('Sanitation Data'!D129)))</f>
        <v/>
      </c>
      <c r="CM135" s="290" t="str">
        <f ca="true">+IF(OFFSET('Sanitation Data'!$D$30,0,10*ROW('Sanitation Data'!D129))="","",OFFSET('Sanitation Data'!$D$30,0,10*ROW('Sanitation Data'!D129)))</f>
        <v/>
      </c>
      <c r="CN135" s="290" t="str">
        <f ca="true">+IF(OFFSET('Sanitation Data'!$D$31,0,10*ROW('Sanitation Data'!D129))="","",OFFSET('Sanitation Data'!$D$31,0,10*ROW('Sanitation Data'!D129)))</f>
        <v/>
      </c>
      <c r="CO135" s="290" t="str">
        <f ca="true">+IF(OFFSET('Sanitation Data'!$D$32,0,10*ROW('Sanitation Data'!D129))="","",OFFSET('Sanitation Data'!$D$32,0,10*ROW('Sanitation Data'!D129)))</f>
        <v/>
      </c>
      <c r="CP135" s="290" t="str">
        <f ca="true">+IF(OFFSET('Sanitation Data'!$E$28,0,10*ROW('Sanitation Data'!E129))="","",OFFSET('Sanitation Data'!$E$28,0,10*ROW('Sanitation Data'!E129)))</f>
        <v/>
      </c>
      <c r="CQ135" s="290" t="str">
        <f ca="true">+IF(OFFSET('Sanitation Data'!$E$29,0,10*ROW('Sanitation Data'!E129))="","",OFFSET('Sanitation Data'!$E$29,0,10*ROW('Sanitation Data'!E129)))</f>
        <v/>
      </c>
      <c r="CR135" s="290" t="str">
        <f ca="true">+IF(OFFSET('Sanitation Data'!$E$30,0,10*ROW('Sanitation Data'!E129))="","",OFFSET('Sanitation Data'!$E$30,0,10*ROW('Sanitation Data'!E129)))</f>
        <v/>
      </c>
      <c r="CS135" s="290" t="str">
        <f ca="true">+IF(OFFSET('Sanitation Data'!$E$31,0,10*ROW('Sanitation Data'!E129))="","",OFFSET('Sanitation Data'!$E$31,0,10*ROW('Sanitation Data'!E129)))</f>
        <v/>
      </c>
      <c r="CT135" s="290" t="str">
        <f ca="true">+IF(OFFSET('Sanitation Data'!$E$32,0,10*ROW('Sanitation Data'!E129))="","",OFFSET('Sanitation Data'!$E$32,0,10*ROW('Sanitation Data'!E129)))</f>
        <v/>
      </c>
      <c r="CU135" s="290" t="str">
        <f ca="true">+IF(OFFSET('Sanitation Data'!$F$28,0,10*ROW('Sanitation Data'!F129))="","",OFFSET('Sanitation Data'!$F$28,0,10*ROW('Sanitation Data'!F129)))</f>
        <v/>
      </c>
      <c r="CV135" s="290" t="str">
        <f ca="true">+IF(OFFSET('Sanitation Data'!$F$29,0,10*ROW('Sanitation Data'!F129))="","",OFFSET('Sanitation Data'!$F$29,0,10*ROW('Sanitation Data'!F129)))</f>
        <v/>
      </c>
      <c r="CW135" s="290" t="str">
        <f ca="true">+IF(OFFSET('Sanitation Data'!$F$30,0,10*ROW('Sanitation Data'!F129))="","",OFFSET('Sanitation Data'!$F$30,0,10*ROW('Sanitation Data'!F129)))</f>
        <v/>
      </c>
      <c r="CX135" s="290" t="str">
        <f ca="true">+IF(OFFSET('Sanitation Data'!$F$31,0,10*ROW('Sanitation Data'!F129))="","",OFFSET('Sanitation Data'!$F$31,0,10*ROW('Sanitation Data'!F129)))</f>
        <v/>
      </c>
      <c r="CY135" s="290" t="str">
        <f ca="true">+IF(OFFSET('Sanitation Data'!$F$32,0,10*ROW('Sanitation Data'!F129))="","",OFFSET('Sanitation Data'!$F$32,0,10*ROW('Sanitation Data'!F129)))</f>
        <v/>
      </c>
      <c r="CZ135" s="290" t="str">
        <f ca="true">+IF(OFFSET('Sanitation Data'!$G$28,0,10*ROW('Sanitation Data'!G129))="","",OFFSET('Sanitation Data'!$G$28,0,10*ROW('Sanitation Data'!G129)))</f>
        <v/>
      </c>
      <c r="DA135" s="290" t="str">
        <f ca="true">+IF(OFFSET('Sanitation Data'!$G$29,0,10*ROW('Sanitation Data'!G129))="","",OFFSET('Sanitation Data'!$G$29,0,10*ROW('Sanitation Data'!G129)))</f>
        <v/>
      </c>
      <c r="DB135" s="290" t="str">
        <f ca="true">+IF(OFFSET('Sanitation Data'!$G$30,0,10*ROW('Sanitation Data'!G129))="","",OFFSET('Sanitation Data'!$G$30,0,10*ROW('Sanitation Data'!G129)))</f>
        <v/>
      </c>
      <c r="DC135" s="290" t="str">
        <f ca="true">+IF(OFFSET('Sanitation Data'!$G$31,0,10*ROW('Sanitation Data'!G129))="","",OFFSET('Sanitation Data'!$G$31,0,10*ROW('Sanitation Data'!G129)))</f>
        <v/>
      </c>
      <c r="DD135" s="290" t="str">
        <f ca="true">+IF(OFFSET('Sanitation Data'!$G$32,0,10*ROW('Sanitation Data'!G129))="","",OFFSET('Sanitation Data'!$G$32,0,10*ROW('Sanitation Data'!G129)))</f>
        <v/>
      </c>
      <c r="DE135" s="290" t="str">
        <f ca="true">+IF(OFFSET('Sanitation Data'!$H$28,0,10*ROW('Sanitation Data'!H129))="","",OFFSET('Sanitation Data'!$H$28,0,10*ROW('Sanitation Data'!H129)))</f>
        <v/>
      </c>
      <c r="DF135" s="290" t="str">
        <f ca="true">+IF(OFFSET('Sanitation Data'!$H$29,0,10*ROW('Sanitation Data'!H129))="","",OFFSET('Sanitation Data'!$H$29,0,10*ROW('Sanitation Data'!H129)))</f>
        <v/>
      </c>
      <c r="DG135" s="290" t="str">
        <f ca="true">+IF(OFFSET('Sanitation Data'!$H$30,0,10*ROW('Sanitation Data'!H129))="","",OFFSET('Sanitation Data'!$H$30,0,10*ROW('Sanitation Data'!H129)))</f>
        <v/>
      </c>
      <c r="DH135" s="290" t="str">
        <f ca="true">+IF(OFFSET('Sanitation Data'!$H$31,0,10*ROW('Sanitation Data'!H129))="","",OFFSET('Sanitation Data'!$H$31,0,10*ROW('Sanitation Data'!H129)))</f>
        <v/>
      </c>
      <c r="DI135" s="290" t="str">
        <f ca="true">+IF(OFFSET('Sanitation Data'!$H$32,0,10*ROW('Sanitation Data'!H129))="","",OFFSET('Sanitation Data'!$H$32,0,10*ROW('Sanitation Data'!H129)))</f>
        <v/>
      </c>
      <c r="DJ135" s="290" t="str">
        <f ca="true">+IF(OFFSET('Sanitation Data'!$I$28,0,10*ROW('Sanitation Data'!I129))="","",OFFSET('Sanitation Data'!$I$28,0,10*ROW('Sanitation Data'!I129)))</f>
        <v/>
      </c>
      <c r="DK135" s="290" t="str">
        <f ca="true">+IF(OFFSET('Sanitation Data'!$I$29,0,10*ROW('Sanitation Data'!I129))="","",OFFSET('Sanitation Data'!$I$29,0,10*ROW('Sanitation Data'!I129)))</f>
        <v/>
      </c>
      <c r="DL135" s="290" t="str">
        <f ca="true">+IF(OFFSET('Sanitation Data'!$I$30,0,10*ROW('Sanitation Data'!I129))="","",OFFSET('Sanitation Data'!$I$30,0,10*ROW('Sanitation Data'!I129)))</f>
        <v/>
      </c>
      <c r="DM135" s="290" t="str">
        <f ca="true">+IF(OFFSET('Sanitation Data'!$I$31,0,10*ROW('Sanitation Data'!I129))="","",OFFSET('Sanitation Data'!$I$31,0,10*ROW('Sanitation Data'!I129)))</f>
        <v/>
      </c>
      <c r="DN135" s="290" t="str">
        <f ca="true">+IF(OFFSET('Sanitation Data'!$I$32,0,10*ROW('Sanitation Data'!I129))="","",OFFSET('Sanitation Data'!$I$32,0,10*ROW('Sanitation Data'!I129)))</f>
        <v/>
      </c>
      <c r="DO135" s="290" t="str">
        <f ca="true">+IF(OFFSET('Hygiene Data'!$D$11,0,10*ROW('Hygiene Data'!D129))="","",OFFSET('Hygiene Data'!$D$11,0,10*ROW('Hygiene Data'!D129)))</f>
        <v/>
      </c>
      <c r="DP135" s="290" t="str">
        <f ca="true">+IF(OFFSET('Hygiene Data'!$D$12,0,10*ROW('Hygiene Data'!D129))="","",OFFSET('Hygiene Data'!$D$12,0,10*ROW('Hygiene Data'!D129)))</f>
        <v/>
      </c>
      <c r="DQ135" s="290" t="str">
        <f ca="true">+IF(OFFSET('Hygiene Data'!$D$13,0,10*ROW('Hygiene Data'!D129))="","",OFFSET('Hygiene Data'!$D$13,0,10*ROW('Hygiene Data'!D129)))</f>
        <v/>
      </c>
      <c r="DR135" s="290" t="str">
        <f ca="true">+IF(OFFSET('Hygiene Data'!$E$11,0,10*ROW('Hygiene Data'!E129))="","",OFFSET('Hygiene Data'!$E$11,0,10*ROW('Hygiene Data'!E129)))</f>
        <v/>
      </c>
      <c r="DS135" s="290" t="str">
        <f ca="true">+IF(OFFSET('Hygiene Data'!$E$12,0,10*ROW('Hygiene Data'!E129))="","",OFFSET('Hygiene Data'!$E$12,0,10*ROW('Hygiene Data'!E129)))</f>
        <v/>
      </c>
      <c r="DT135" s="290" t="str">
        <f ca="true">+IF(OFFSET('Hygiene Data'!$E$13,0,10*ROW('Hygiene Data'!E129))="","",OFFSET('Hygiene Data'!$E$13,0,10*ROW('Hygiene Data'!E129)))</f>
        <v/>
      </c>
      <c r="DU135" s="290" t="str">
        <f ca="true">+IF(OFFSET('Hygiene Data'!$F$11,0,10*ROW('Hygiene Data'!F129))="","",OFFSET('Hygiene Data'!$F$11,0,10*ROW('Hygiene Data'!F129)))</f>
        <v/>
      </c>
      <c r="DV135" s="290" t="str">
        <f ca="true">+IF(OFFSET('Hygiene Data'!$F$12,0,10*ROW('Hygiene Data'!F129))="","",OFFSET('Hygiene Data'!$F$12,0,10*ROW('Hygiene Data'!F129)))</f>
        <v/>
      </c>
      <c r="DW135" s="290" t="str">
        <f ca="true">+IF(OFFSET('Hygiene Data'!$F$13,0,10*ROW('Hygiene Data'!F129))="","",OFFSET('Hygiene Data'!$F$13,0,10*ROW('Hygiene Data'!F129)))</f>
        <v/>
      </c>
      <c r="DX135" s="290" t="str">
        <f ca="true">+IF(OFFSET('Hygiene Data'!$G$11,0,10*ROW('Hygiene Data'!G129))="","",OFFSET('Hygiene Data'!$G$11,0,10*ROW('Hygiene Data'!G129)))</f>
        <v/>
      </c>
      <c r="DY135" s="290" t="str">
        <f ca="true">+IF(OFFSET('Hygiene Data'!$G$12,0,10*ROW('Hygiene Data'!G129))="","",OFFSET('Hygiene Data'!$G$12,0,10*ROW('Hygiene Data'!G129)))</f>
        <v/>
      </c>
      <c r="DZ135" s="290" t="str">
        <f ca="true">+IF(OFFSET('Hygiene Data'!$G$13,0,10*ROW('Hygiene Data'!G129))="","",OFFSET('Hygiene Data'!$G$13,0,10*ROW('Hygiene Data'!G129)))</f>
        <v/>
      </c>
      <c r="EA135" s="290" t="str">
        <f ca="true">+IF(OFFSET('Hygiene Data'!$H$11,0,10*ROW('Hygiene Data'!H129))="","",OFFSET('Hygiene Data'!$H$11,0,10*ROW('Hygiene Data'!H129)))</f>
        <v/>
      </c>
      <c r="EB135" s="290" t="str">
        <f ca="true">+IF(OFFSET('Hygiene Data'!$H$12,0,10*ROW('Hygiene Data'!H129))="","",OFFSET('Hygiene Data'!$H$12,0,10*ROW('Hygiene Data'!H129)))</f>
        <v/>
      </c>
      <c r="EC135" s="290" t="str">
        <f ca="true">+IF(OFFSET('Hygiene Data'!$H$13,0,10*ROW('Hygiene Data'!H129))="","",OFFSET('Hygiene Data'!$H$13,0,10*ROW('Hygiene Data'!H129)))</f>
        <v/>
      </c>
      <c r="ED135" s="290" t="str">
        <f ca="true">+IF(OFFSET('Hygiene Data'!$I$11,0,10*ROW('Hygiene Data'!I129))="","",OFFSET('Hygiene Data'!$I$11,0,10*ROW('Hygiene Data'!I129)))</f>
        <v/>
      </c>
      <c r="EE135" s="290" t="str">
        <f ca="true">+IF(OFFSET('Hygiene Data'!$I$12,0,10*ROW('Hygiene Data'!I129))="","",OFFSET('Hygiene Data'!$I$12,0,10*ROW('Hygiene Data'!I129)))</f>
        <v/>
      </c>
      <c r="EF135" s="290"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46"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90"/>
      <c r="BS136" s="290" t="str">
        <f ca="true">+IF(OFFSET('Water Data'!$D$27,0,10*ROW('Water Data'!D130))="","",OFFSET('Water Data'!$D$27,0,10*ROW('Water Data'!D130)))</f>
        <v/>
      </c>
      <c r="BT136" s="290" t="str">
        <f ca="true">+IF(OFFSET('Water Data'!$D$28,0,10*ROW('Water Data'!D130))="","",OFFSET('Water Data'!$D$28,0,10*ROW('Water Data'!D130)))</f>
        <v/>
      </c>
      <c r="BU136" s="290" t="str">
        <f ca="true">+IF(OFFSET('Water Data'!$D$29,0,10*ROW('Water Data'!D130))="","",OFFSET('Water Data'!$D$29,0,10*ROW('Water Data'!D130)))</f>
        <v/>
      </c>
      <c r="BV136" s="290" t="str">
        <f ca="true">+IF(OFFSET('Water Data'!$E$27,0,10*ROW('Water Data'!E130))="","",OFFSET('Water Data'!$E$27,0,10*ROW('Water Data'!E130)))</f>
        <v/>
      </c>
      <c r="BW136" s="290" t="str">
        <f ca="true">+IF(OFFSET('Water Data'!$E$28,0,10*ROW('Water Data'!E130))="","",OFFSET('Water Data'!$E$28,0,10*ROW('Water Data'!E130)))</f>
        <v/>
      </c>
      <c r="BX136" s="290" t="str">
        <f ca="true">+IF(OFFSET('Water Data'!$E$29,0,10*ROW('Water Data'!E130))="","",OFFSET('Water Data'!$E$29,0,10*ROW('Water Data'!E130)))</f>
        <v/>
      </c>
      <c r="BY136" s="290" t="str">
        <f ca="true">+IF(OFFSET('Water Data'!$F$27,0,10*ROW('Water Data'!F130))="","",OFFSET('Water Data'!$F$27,0,10*ROW('Water Data'!F130)))</f>
        <v/>
      </c>
      <c r="BZ136" s="290" t="str">
        <f ca="true">+IF(OFFSET('Water Data'!$F$28,0,10*ROW('Water Data'!F130))="","",OFFSET('Water Data'!$F$28,0,10*ROW('Water Data'!F130)))</f>
        <v/>
      </c>
      <c r="CA136" s="290" t="str">
        <f ca="true">+IF(OFFSET('Water Data'!$F$29,0,10*ROW('Water Data'!F130))="","",OFFSET('Water Data'!$F$29,0,10*ROW('Water Data'!F130)))</f>
        <v/>
      </c>
      <c r="CB136" s="290" t="str">
        <f ca="true">+IF(OFFSET('Water Data'!$G$27,0,10*ROW('Water Data'!G130))="","",OFFSET('Water Data'!$G$27,0,10*ROW('Water Data'!G130)))</f>
        <v/>
      </c>
      <c r="CC136" s="290" t="str">
        <f ca="true">+IF(OFFSET('Water Data'!$G$28,0,10*ROW('Water Data'!G130))="","",OFFSET('Water Data'!$G$28,0,10*ROW('Water Data'!G130)))</f>
        <v/>
      </c>
      <c r="CD136" s="290" t="str">
        <f ca="true">+IF(OFFSET('Water Data'!$G$29,0,10*ROW('Water Data'!G130))="","",OFFSET('Water Data'!$G$29,0,10*ROW('Water Data'!G130)))</f>
        <v/>
      </c>
      <c r="CE136" s="290" t="str">
        <f ca="true">+IF(OFFSET('Water Data'!$H$27,0,10*ROW('Water Data'!H130))="","",OFFSET('Water Data'!$H$27,0,10*ROW('Water Data'!H130)))</f>
        <v/>
      </c>
      <c r="CF136" s="290" t="str">
        <f ca="true">+IF(OFFSET('Water Data'!$H$28,0,10*ROW('Water Data'!H130))="","",OFFSET('Water Data'!$H$28,0,10*ROW('Water Data'!H130)))</f>
        <v/>
      </c>
      <c r="CG136" s="290" t="str">
        <f ca="true">+IF(OFFSET('Water Data'!$H$29,0,10*ROW('Water Data'!H130))="","",OFFSET('Water Data'!$H$29,0,10*ROW('Water Data'!H130)))</f>
        <v/>
      </c>
      <c r="CH136" s="290" t="str">
        <f ca="true">+IF(OFFSET('Water Data'!$I$27,0,10*ROW('Water Data'!I130))="","",OFFSET('Water Data'!$I$27,0,10*ROW('Water Data'!I130)))</f>
        <v/>
      </c>
      <c r="CI136" s="290" t="str">
        <f ca="true">+IF(OFFSET('Water Data'!$I$28,0,10*ROW('Water Data'!I130))="","",OFFSET('Water Data'!$I$28,0,10*ROW('Water Data'!I130)))</f>
        <v/>
      </c>
      <c r="CJ136" s="290" t="str">
        <f ca="true">+IF(OFFSET('Water Data'!$I$29,0,10*ROW('Water Data'!I130))="","",OFFSET('Water Data'!$I$29,0,10*ROW('Water Data'!I130)))</f>
        <v/>
      </c>
      <c r="CK136" s="290" t="str">
        <f ca="true">+IF(OFFSET('Sanitation Data'!$D$28,0,10*ROW('Sanitation Data'!D130))="","",OFFSET('Sanitation Data'!$D$28,0,10*ROW('Sanitation Data'!D130)))</f>
        <v/>
      </c>
      <c r="CL136" s="290" t="str">
        <f ca="true">+IF(OFFSET('Sanitation Data'!$D$29,0,10*ROW('Sanitation Data'!D130))="","",OFFSET('Sanitation Data'!$D$29,0,10*ROW('Sanitation Data'!D130)))</f>
        <v/>
      </c>
      <c r="CM136" s="290" t="str">
        <f ca="true">+IF(OFFSET('Sanitation Data'!$D$30,0,10*ROW('Sanitation Data'!D130))="","",OFFSET('Sanitation Data'!$D$30,0,10*ROW('Sanitation Data'!D130)))</f>
        <v/>
      </c>
      <c r="CN136" s="290" t="str">
        <f ca="true">+IF(OFFSET('Sanitation Data'!$D$31,0,10*ROW('Sanitation Data'!D130))="","",OFFSET('Sanitation Data'!$D$31,0,10*ROW('Sanitation Data'!D130)))</f>
        <v/>
      </c>
      <c r="CO136" s="290" t="str">
        <f ca="true">+IF(OFFSET('Sanitation Data'!$D$32,0,10*ROW('Sanitation Data'!D130))="","",OFFSET('Sanitation Data'!$D$32,0,10*ROW('Sanitation Data'!D130)))</f>
        <v/>
      </c>
      <c r="CP136" s="290" t="str">
        <f ca="true">+IF(OFFSET('Sanitation Data'!$E$28,0,10*ROW('Sanitation Data'!E130))="","",OFFSET('Sanitation Data'!$E$28,0,10*ROW('Sanitation Data'!E130)))</f>
        <v/>
      </c>
      <c r="CQ136" s="290" t="str">
        <f ca="true">+IF(OFFSET('Sanitation Data'!$E$29,0,10*ROW('Sanitation Data'!E130))="","",OFFSET('Sanitation Data'!$E$29,0,10*ROW('Sanitation Data'!E130)))</f>
        <v/>
      </c>
      <c r="CR136" s="290" t="str">
        <f ca="true">+IF(OFFSET('Sanitation Data'!$E$30,0,10*ROW('Sanitation Data'!E130))="","",OFFSET('Sanitation Data'!$E$30,0,10*ROW('Sanitation Data'!E130)))</f>
        <v/>
      </c>
      <c r="CS136" s="290" t="str">
        <f ca="true">+IF(OFFSET('Sanitation Data'!$E$31,0,10*ROW('Sanitation Data'!E130))="","",OFFSET('Sanitation Data'!$E$31,0,10*ROW('Sanitation Data'!E130)))</f>
        <v/>
      </c>
      <c r="CT136" s="290" t="str">
        <f ca="true">+IF(OFFSET('Sanitation Data'!$E$32,0,10*ROW('Sanitation Data'!E130))="","",OFFSET('Sanitation Data'!$E$32,0,10*ROW('Sanitation Data'!E130)))</f>
        <v/>
      </c>
      <c r="CU136" s="290" t="str">
        <f ca="true">+IF(OFFSET('Sanitation Data'!$F$28,0,10*ROW('Sanitation Data'!F130))="","",OFFSET('Sanitation Data'!$F$28,0,10*ROW('Sanitation Data'!F130)))</f>
        <v/>
      </c>
      <c r="CV136" s="290" t="str">
        <f ca="true">+IF(OFFSET('Sanitation Data'!$F$29,0,10*ROW('Sanitation Data'!F130))="","",OFFSET('Sanitation Data'!$F$29,0,10*ROW('Sanitation Data'!F130)))</f>
        <v/>
      </c>
      <c r="CW136" s="290" t="str">
        <f ca="true">+IF(OFFSET('Sanitation Data'!$F$30,0,10*ROW('Sanitation Data'!F130))="","",OFFSET('Sanitation Data'!$F$30,0,10*ROW('Sanitation Data'!F130)))</f>
        <v/>
      </c>
      <c r="CX136" s="290" t="str">
        <f ca="true">+IF(OFFSET('Sanitation Data'!$F$31,0,10*ROW('Sanitation Data'!F130))="","",OFFSET('Sanitation Data'!$F$31,0,10*ROW('Sanitation Data'!F130)))</f>
        <v/>
      </c>
      <c r="CY136" s="290" t="str">
        <f ca="true">+IF(OFFSET('Sanitation Data'!$F$32,0,10*ROW('Sanitation Data'!F130))="","",OFFSET('Sanitation Data'!$F$32,0,10*ROW('Sanitation Data'!F130)))</f>
        <v/>
      </c>
      <c r="CZ136" s="290" t="str">
        <f ca="true">+IF(OFFSET('Sanitation Data'!$G$28,0,10*ROW('Sanitation Data'!G130))="","",OFFSET('Sanitation Data'!$G$28,0,10*ROW('Sanitation Data'!G130)))</f>
        <v/>
      </c>
      <c r="DA136" s="290" t="str">
        <f ca="true">+IF(OFFSET('Sanitation Data'!$G$29,0,10*ROW('Sanitation Data'!G130))="","",OFFSET('Sanitation Data'!$G$29,0,10*ROW('Sanitation Data'!G130)))</f>
        <v/>
      </c>
      <c r="DB136" s="290" t="str">
        <f ca="true">+IF(OFFSET('Sanitation Data'!$G$30,0,10*ROW('Sanitation Data'!G130))="","",OFFSET('Sanitation Data'!$G$30,0,10*ROW('Sanitation Data'!G130)))</f>
        <v/>
      </c>
      <c r="DC136" s="290" t="str">
        <f ca="true">+IF(OFFSET('Sanitation Data'!$G$31,0,10*ROW('Sanitation Data'!G130))="","",OFFSET('Sanitation Data'!$G$31,0,10*ROW('Sanitation Data'!G130)))</f>
        <v/>
      </c>
      <c r="DD136" s="290" t="str">
        <f ca="true">+IF(OFFSET('Sanitation Data'!$G$32,0,10*ROW('Sanitation Data'!G130))="","",OFFSET('Sanitation Data'!$G$32,0,10*ROW('Sanitation Data'!G130)))</f>
        <v/>
      </c>
      <c r="DE136" s="290" t="str">
        <f ca="true">+IF(OFFSET('Sanitation Data'!$H$28,0,10*ROW('Sanitation Data'!H130))="","",OFFSET('Sanitation Data'!$H$28,0,10*ROW('Sanitation Data'!H130)))</f>
        <v/>
      </c>
      <c r="DF136" s="290" t="str">
        <f ca="true">+IF(OFFSET('Sanitation Data'!$H$29,0,10*ROW('Sanitation Data'!H130))="","",OFFSET('Sanitation Data'!$H$29,0,10*ROW('Sanitation Data'!H130)))</f>
        <v/>
      </c>
      <c r="DG136" s="290" t="str">
        <f ca="true">+IF(OFFSET('Sanitation Data'!$H$30,0,10*ROW('Sanitation Data'!H130))="","",OFFSET('Sanitation Data'!$H$30,0,10*ROW('Sanitation Data'!H130)))</f>
        <v/>
      </c>
      <c r="DH136" s="290" t="str">
        <f ca="true">+IF(OFFSET('Sanitation Data'!$H$31,0,10*ROW('Sanitation Data'!H130))="","",OFFSET('Sanitation Data'!$H$31,0,10*ROW('Sanitation Data'!H130)))</f>
        <v/>
      </c>
      <c r="DI136" s="290" t="str">
        <f ca="true">+IF(OFFSET('Sanitation Data'!$H$32,0,10*ROW('Sanitation Data'!H130))="","",OFFSET('Sanitation Data'!$H$32,0,10*ROW('Sanitation Data'!H130)))</f>
        <v/>
      </c>
      <c r="DJ136" s="290" t="str">
        <f ca="true">+IF(OFFSET('Sanitation Data'!$I$28,0,10*ROW('Sanitation Data'!I130))="","",OFFSET('Sanitation Data'!$I$28,0,10*ROW('Sanitation Data'!I130)))</f>
        <v/>
      </c>
      <c r="DK136" s="290" t="str">
        <f ca="true">+IF(OFFSET('Sanitation Data'!$I$29,0,10*ROW('Sanitation Data'!I130))="","",OFFSET('Sanitation Data'!$I$29,0,10*ROW('Sanitation Data'!I130)))</f>
        <v/>
      </c>
      <c r="DL136" s="290" t="str">
        <f ca="true">+IF(OFFSET('Sanitation Data'!$I$30,0,10*ROW('Sanitation Data'!I130))="","",OFFSET('Sanitation Data'!$I$30,0,10*ROW('Sanitation Data'!I130)))</f>
        <v/>
      </c>
      <c r="DM136" s="290" t="str">
        <f ca="true">+IF(OFFSET('Sanitation Data'!$I$31,0,10*ROW('Sanitation Data'!I130))="","",OFFSET('Sanitation Data'!$I$31,0,10*ROW('Sanitation Data'!I130)))</f>
        <v/>
      </c>
      <c r="DN136" s="290" t="str">
        <f ca="true">+IF(OFFSET('Sanitation Data'!$I$32,0,10*ROW('Sanitation Data'!I130))="","",OFFSET('Sanitation Data'!$I$32,0,10*ROW('Sanitation Data'!I130)))</f>
        <v/>
      </c>
      <c r="DO136" s="290" t="str">
        <f ca="true">+IF(OFFSET('Hygiene Data'!$D$11,0,10*ROW('Hygiene Data'!D130))="","",OFFSET('Hygiene Data'!$D$11,0,10*ROW('Hygiene Data'!D130)))</f>
        <v/>
      </c>
      <c r="DP136" s="290" t="str">
        <f ca="true">+IF(OFFSET('Hygiene Data'!$D$12,0,10*ROW('Hygiene Data'!D130))="","",OFFSET('Hygiene Data'!$D$12,0,10*ROW('Hygiene Data'!D130)))</f>
        <v/>
      </c>
      <c r="DQ136" s="290" t="str">
        <f ca="true">+IF(OFFSET('Hygiene Data'!$D$13,0,10*ROW('Hygiene Data'!D130))="","",OFFSET('Hygiene Data'!$D$13,0,10*ROW('Hygiene Data'!D130)))</f>
        <v/>
      </c>
      <c r="DR136" s="290" t="str">
        <f ca="true">+IF(OFFSET('Hygiene Data'!$E$11,0,10*ROW('Hygiene Data'!E130))="","",OFFSET('Hygiene Data'!$E$11,0,10*ROW('Hygiene Data'!E130)))</f>
        <v/>
      </c>
      <c r="DS136" s="290" t="str">
        <f ca="true">+IF(OFFSET('Hygiene Data'!$E$12,0,10*ROW('Hygiene Data'!E130))="","",OFFSET('Hygiene Data'!$E$12,0,10*ROW('Hygiene Data'!E130)))</f>
        <v/>
      </c>
      <c r="DT136" s="290" t="str">
        <f ca="true">+IF(OFFSET('Hygiene Data'!$E$13,0,10*ROW('Hygiene Data'!E130))="","",OFFSET('Hygiene Data'!$E$13,0,10*ROW('Hygiene Data'!E130)))</f>
        <v/>
      </c>
      <c r="DU136" s="290" t="str">
        <f ca="true">+IF(OFFSET('Hygiene Data'!$F$11,0,10*ROW('Hygiene Data'!F130))="","",OFFSET('Hygiene Data'!$F$11,0,10*ROW('Hygiene Data'!F130)))</f>
        <v/>
      </c>
      <c r="DV136" s="290" t="str">
        <f ca="true">+IF(OFFSET('Hygiene Data'!$F$12,0,10*ROW('Hygiene Data'!F130))="","",OFFSET('Hygiene Data'!$F$12,0,10*ROW('Hygiene Data'!F130)))</f>
        <v/>
      </c>
      <c r="DW136" s="290" t="str">
        <f ca="true">+IF(OFFSET('Hygiene Data'!$F$13,0,10*ROW('Hygiene Data'!F130))="","",OFFSET('Hygiene Data'!$F$13,0,10*ROW('Hygiene Data'!F130)))</f>
        <v/>
      </c>
      <c r="DX136" s="290" t="str">
        <f ca="true">+IF(OFFSET('Hygiene Data'!$G$11,0,10*ROW('Hygiene Data'!G130))="","",OFFSET('Hygiene Data'!$G$11,0,10*ROW('Hygiene Data'!G130)))</f>
        <v/>
      </c>
      <c r="DY136" s="290" t="str">
        <f ca="true">+IF(OFFSET('Hygiene Data'!$G$12,0,10*ROW('Hygiene Data'!G130))="","",OFFSET('Hygiene Data'!$G$12,0,10*ROW('Hygiene Data'!G130)))</f>
        <v/>
      </c>
      <c r="DZ136" s="290" t="str">
        <f ca="true">+IF(OFFSET('Hygiene Data'!$G$13,0,10*ROW('Hygiene Data'!G130))="","",OFFSET('Hygiene Data'!$G$13,0,10*ROW('Hygiene Data'!G130)))</f>
        <v/>
      </c>
      <c r="EA136" s="290" t="str">
        <f ca="true">+IF(OFFSET('Hygiene Data'!$H$11,0,10*ROW('Hygiene Data'!H130))="","",OFFSET('Hygiene Data'!$H$11,0,10*ROW('Hygiene Data'!H130)))</f>
        <v/>
      </c>
      <c r="EB136" s="290" t="str">
        <f ca="true">+IF(OFFSET('Hygiene Data'!$H$12,0,10*ROW('Hygiene Data'!H130))="","",OFFSET('Hygiene Data'!$H$12,0,10*ROW('Hygiene Data'!H130)))</f>
        <v/>
      </c>
      <c r="EC136" s="290" t="str">
        <f ca="true">+IF(OFFSET('Hygiene Data'!$H$13,0,10*ROW('Hygiene Data'!H130))="","",OFFSET('Hygiene Data'!$H$13,0,10*ROW('Hygiene Data'!H130)))</f>
        <v/>
      </c>
      <c r="ED136" s="290" t="str">
        <f ca="true">+IF(OFFSET('Hygiene Data'!$I$11,0,10*ROW('Hygiene Data'!I130))="","",OFFSET('Hygiene Data'!$I$11,0,10*ROW('Hygiene Data'!I130)))</f>
        <v/>
      </c>
      <c r="EE136" s="290" t="str">
        <f ca="true">+IF(OFFSET('Hygiene Data'!$I$12,0,10*ROW('Hygiene Data'!I130))="","",OFFSET('Hygiene Data'!$I$12,0,10*ROW('Hygiene Data'!I130)))</f>
        <v/>
      </c>
      <c r="EF136" s="290"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46"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90"/>
      <c r="BS137" s="290" t="str">
        <f ca="true">+IF(OFFSET('Water Data'!$D$27,0,10*ROW('Water Data'!D131))="","",OFFSET('Water Data'!$D$27,0,10*ROW('Water Data'!D131)))</f>
        <v/>
      </c>
      <c r="BT137" s="290" t="str">
        <f ca="true">+IF(OFFSET('Water Data'!$D$28,0,10*ROW('Water Data'!D131))="","",OFFSET('Water Data'!$D$28,0,10*ROW('Water Data'!D131)))</f>
        <v/>
      </c>
      <c r="BU137" s="290" t="str">
        <f ca="true">+IF(OFFSET('Water Data'!$D$29,0,10*ROW('Water Data'!D131))="","",OFFSET('Water Data'!$D$29,0,10*ROW('Water Data'!D131)))</f>
        <v/>
      </c>
      <c r="BV137" s="290" t="str">
        <f ca="true">+IF(OFFSET('Water Data'!$E$27,0,10*ROW('Water Data'!E131))="","",OFFSET('Water Data'!$E$27,0,10*ROW('Water Data'!E131)))</f>
        <v/>
      </c>
      <c r="BW137" s="290" t="str">
        <f ca="true">+IF(OFFSET('Water Data'!$E$28,0,10*ROW('Water Data'!E131))="","",OFFSET('Water Data'!$E$28,0,10*ROW('Water Data'!E131)))</f>
        <v/>
      </c>
      <c r="BX137" s="290" t="str">
        <f ca="true">+IF(OFFSET('Water Data'!$E$29,0,10*ROW('Water Data'!E131))="","",OFFSET('Water Data'!$E$29,0,10*ROW('Water Data'!E131)))</f>
        <v/>
      </c>
      <c r="BY137" s="290" t="str">
        <f ca="true">+IF(OFFSET('Water Data'!$F$27,0,10*ROW('Water Data'!F131))="","",OFFSET('Water Data'!$F$27,0,10*ROW('Water Data'!F131)))</f>
        <v/>
      </c>
      <c r="BZ137" s="290" t="str">
        <f ca="true">+IF(OFFSET('Water Data'!$F$28,0,10*ROW('Water Data'!F131))="","",OFFSET('Water Data'!$F$28,0,10*ROW('Water Data'!F131)))</f>
        <v/>
      </c>
      <c r="CA137" s="290" t="str">
        <f ca="true">+IF(OFFSET('Water Data'!$F$29,0,10*ROW('Water Data'!F131))="","",OFFSET('Water Data'!$F$29,0,10*ROW('Water Data'!F131)))</f>
        <v/>
      </c>
      <c r="CB137" s="290" t="str">
        <f ca="true">+IF(OFFSET('Water Data'!$G$27,0,10*ROW('Water Data'!G131))="","",OFFSET('Water Data'!$G$27,0,10*ROW('Water Data'!G131)))</f>
        <v/>
      </c>
      <c r="CC137" s="290" t="str">
        <f ca="true">+IF(OFFSET('Water Data'!$G$28,0,10*ROW('Water Data'!G131))="","",OFFSET('Water Data'!$G$28,0,10*ROW('Water Data'!G131)))</f>
        <v/>
      </c>
      <c r="CD137" s="290" t="str">
        <f ca="true">+IF(OFFSET('Water Data'!$G$29,0,10*ROW('Water Data'!G131))="","",OFFSET('Water Data'!$G$29,0,10*ROW('Water Data'!G131)))</f>
        <v/>
      </c>
      <c r="CE137" s="290" t="str">
        <f ca="true">+IF(OFFSET('Water Data'!$H$27,0,10*ROW('Water Data'!H131))="","",OFFSET('Water Data'!$H$27,0,10*ROW('Water Data'!H131)))</f>
        <v/>
      </c>
      <c r="CF137" s="290" t="str">
        <f ca="true">+IF(OFFSET('Water Data'!$H$28,0,10*ROW('Water Data'!H131))="","",OFFSET('Water Data'!$H$28,0,10*ROW('Water Data'!H131)))</f>
        <v/>
      </c>
      <c r="CG137" s="290" t="str">
        <f ca="true">+IF(OFFSET('Water Data'!$H$29,0,10*ROW('Water Data'!H131))="","",OFFSET('Water Data'!$H$29,0,10*ROW('Water Data'!H131)))</f>
        <v/>
      </c>
      <c r="CH137" s="290" t="str">
        <f ca="true">+IF(OFFSET('Water Data'!$I$27,0,10*ROW('Water Data'!I131))="","",OFFSET('Water Data'!$I$27,0,10*ROW('Water Data'!I131)))</f>
        <v/>
      </c>
      <c r="CI137" s="290" t="str">
        <f ca="true">+IF(OFFSET('Water Data'!$I$28,0,10*ROW('Water Data'!I131))="","",OFFSET('Water Data'!$I$28,0,10*ROW('Water Data'!I131)))</f>
        <v/>
      </c>
      <c r="CJ137" s="290" t="str">
        <f ca="true">+IF(OFFSET('Water Data'!$I$29,0,10*ROW('Water Data'!I131))="","",OFFSET('Water Data'!$I$29,0,10*ROW('Water Data'!I131)))</f>
        <v/>
      </c>
      <c r="CK137" s="290" t="str">
        <f ca="true">+IF(OFFSET('Sanitation Data'!$D$28,0,10*ROW('Sanitation Data'!D131))="","",OFFSET('Sanitation Data'!$D$28,0,10*ROW('Sanitation Data'!D131)))</f>
        <v/>
      </c>
      <c r="CL137" s="290" t="str">
        <f ca="true">+IF(OFFSET('Sanitation Data'!$D$29,0,10*ROW('Sanitation Data'!D131))="","",OFFSET('Sanitation Data'!$D$29,0,10*ROW('Sanitation Data'!D131)))</f>
        <v/>
      </c>
      <c r="CM137" s="290" t="str">
        <f ca="true">+IF(OFFSET('Sanitation Data'!$D$30,0,10*ROW('Sanitation Data'!D131))="","",OFFSET('Sanitation Data'!$D$30,0,10*ROW('Sanitation Data'!D131)))</f>
        <v/>
      </c>
      <c r="CN137" s="290" t="str">
        <f ca="true">+IF(OFFSET('Sanitation Data'!$D$31,0,10*ROW('Sanitation Data'!D131))="","",OFFSET('Sanitation Data'!$D$31,0,10*ROW('Sanitation Data'!D131)))</f>
        <v/>
      </c>
      <c r="CO137" s="290" t="str">
        <f ca="true">+IF(OFFSET('Sanitation Data'!$D$32,0,10*ROW('Sanitation Data'!D131))="","",OFFSET('Sanitation Data'!$D$32,0,10*ROW('Sanitation Data'!D131)))</f>
        <v/>
      </c>
      <c r="CP137" s="290" t="str">
        <f ca="true">+IF(OFFSET('Sanitation Data'!$E$28,0,10*ROW('Sanitation Data'!E131))="","",OFFSET('Sanitation Data'!$E$28,0,10*ROW('Sanitation Data'!E131)))</f>
        <v/>
      </c>
      <c r="CQ137" s="290" t="str">
        <f ca="true">+IF(OFFSET('Sanitation Data'!$E$29,0,10*ROW('Sanitation Data'!E131))="","",OFFSET('Sanitation Data'!$E$29,0,10*ROW('Sanitation Data'!E131)))</f>
        <v/>
      </c>
      <c r="CR137" s="290" t="str">
        <f ca="true">+IF(OFFSET('Sanitation Data'!$E$30,0,10*ROW('Sanitation Data'!E131))="","",OFFSET('Sanitation Data'!$E$30,0,10*ROW('Sanitation Data'!E131)))</f>
        <v/>
      </c>
      <c r="CS137" s="290" t="str">
        <f ca="true">+IF(OFFSET('Sanitation Data'!$E$31,0,10*ROW('Sanitation Data'!E131))="","",OFFSET('Sanitation Data'!$E$31,0,10*ROW('Sanitation Data'!E131)))</f>
        <v/>
      </c>
      <c r="CT137" s="290" t="str">
        <f ca="true">+IF(OFFSET('Sanitation Data'!$E$32,0,10*ROW('Sanitation Data'!E131))="","",OFFSET('Sanitation Data'!$E$32,0,10*ROW('Sanitation Data'!E131)))</f>
        <v/>
      </c>
      <c r="CU137" s="290" t="str">
        <f ca="true">+IF(OFFSET('Sanitation Data'!$F$28,0,10*ROW('Sanitation Data'!F131))="","",OFFSET('Sanitation Data'!$F$28,0,10*ROW('Sanitation Data'!F131)))</f>
        <v/>
      </c>
      <c r="CV137" s="290" t="str">
        <f ca="true">+IF(OFFSET('Sanitation Data'!$F$29,0,10*ROW('Sanitation Data'!F131))="","",OFFSET('Sanitation Data'!$F$29,0,10*ROW('Sanitation Data'!F131)))</f>
        <v/>
      </c>
      <c r="CW137" s="290" t="str">
        <f ca="true">+IF(OFFSET('Sanitation Data'!$F$30,0,10*ROW('Sanitation Data'!F131))="","",OFFSET('Sanitation Data'!$F$30,0,10*ROW('Sanitation Data'!F131)))</f>
        <v/>
      </c>
      <c r="CX137" s="290" t="str">
        <f ca="true">+IF(OFFSET('Sanitation Data'!$F$31,0,10*ROW('Sanitation Data'!F131))="","",OFFSET('Sanitation Data'!$F$31,0,10*ROW('Sanitation Data'!F131)))</f>
        <v/>
      </c>
      <c r="CY137" s="290" t="str">
        <f ca="true">+IF(OFFSET('Sanitation Data'!$F$32,0,10*ROW('Sanitation Data'!F131))="","",OFFSET('Sanitation Data'!$F$32,0,10*ROW('Sanitation Data'!F131)))</f>
        <v/>
      </c>
      <c r="CZ137" s="290" t="str">
        <f ca="true">+IF(OFFSET('Sanitation Data'!$G$28,0,10*ROW('Sanitation Data'!G131))="","",OFFSET('Sanitation Data'!$G$28,0,10*ROW('Sanitation Data'!G131)))</f>
        <v/>
      </c>
      <c r="DA137" s="290" t="str">
        <f ca="true">+IF(OFFSET('Sanitation Data'!$G$29,0,10*ROW('Sanitation Data'!G131))="","",OFFSET('Sanitation Data'!$G$29,0,10*ROW('Sanitation Data'!G131)))</f>
        <v/>
      </c>
      <c r="DB137" s="290" t="str">
        <f ca="true">+IF(OFFSET('Sanitation Data'!$G$30,0,10*ROW('Sanitation Data'!G131))="","",OFFSET('Sanitation Data'!$G$30,0,10*ROW('Sanitation Data'!G131)))</f>
        <v/>
      </c>
      <c r="DC137" s="290" t="str">
        <f ca="true">+IF(OFFSET('Sanitation Data'!$G$31,0,10*ROW('Sanitation Data'!G131))="","",OFFSET('Sanitation Data'!$G$31,0,10*ROW('Sanitation Data'!G131)))</f>
        <v/>
      </c>
      <c r="DD137" s="290" t="str">
        <f ca="true">+IF(OFFSET('Sanitation Data'!$G$32,0,10*ROW('Sanitation Data'!G131))="","",OFFSET('Sanitation Data'!$G$32,0,10*ROW('Sanitation Data'!G131)))</f>
        <v/>
      </c>
      <c r="DE137" s="290" t="str">
        <f ca="true">+IF(OFFSET('Sanitation Data'!$H$28,0,10*ROW('Sanitation Data'!H131))="","",OFFSET('Sanitation Data'!$H$28,0,10*ROW('Sanitation Data'!H131)))</f>
        <v/>
      </c>
      <c r="DF137" s="290" t="str">
        <f ca="true">+IF(OFFSET('Sanitation Data'!$H$29,0,10*ROW('Sanitation Data'!H131))="","",OFFSET('Sanitation Data'!$H$29,0,10*ROW('Sanitation Data'!H131)))</f>
        <v/>
      </c>
      <c r="DG137" s="290" t="str">
        <f ca="true">+IF(OFFSET('Sanitation Data'!$H$30,0,10*ROW('Sanitation Data'!H131))="","",OFFSET('Sanitation Data'!$H$30,0,10*ROW('Sanitation Data'!H131)))</f>
        <v/>
      </c>
      <c r="DH137" s="290" t="str">
        <f ca="true">+IF(OFFSET('Sanitation Data'!$H$31,0,10*ROW('Sanitation Data'!H131))="","",OFFSET('Sanitation Data'!$H$31,0,10*ROW('Sanitation Data'!H131)))</f>
        <v/>
      </c>
      <c r="DI137" s="290" t="str">
        <f ca="true">+IF(OFFSET('Sanitation Data'!$H$32,0,10*ROW('Sanitation Data'!H131))="","",OFFSET('Sanitation Data'!$H$32,0,10*ROW('Sanitation Data'!H131)))</f>
        <v/>
      </c>
      <c r="DJ137" s="290" t="str">
        <f ca="true">+IF(OFFSET('Sanitation Data'!$I$28,0,10*ROW('Sanitation Data'!I131))="","",OFFSET('Sanitation Data'!$I$28,0,10*ROW('Sanitation Data'!I131)))</f>
        <v/>
      </c>
      <c r="DK137" s="290" t="str">
        <f ca="true">+IF(OFFSET('Sanitation Data'!$I$29,0,10*ROW('Sanitation Data'!I131))="","",OFFSET('Sanitation Data'!$I$29,0,10*ROW('Sanitation Data'!I131)))</f>
        <v/>
      </c>
      <c r="DL137" s="290" t="str">
        <f ca="true">+IF(OFFSET('Sanitation Data'!$I$30,0,10*ROW('Sanitation Data'!I131))="","",OFFSET('Sanitation Data'!$I$30,0,10*ROW('Sanitation Data'!I131)))</f>
        <v/>
      </c>
      <c r="DM137" s="290" t="str">
        <f ca="true">+IF(OFFSET('Sanitation Data'!$I$31,0,10*ROW('Sanitation Data'!I131))="","",OFFSET('Sanitation Data'!$I$31,0,10*ROW('Sanitation Data'!I131)))</f>
        <v/>
      </c>
      <c r="DN137" s="290" t="str">
        <f ca="true">+IF(OFFSET('Sanitation Data'!$I$32,0,10*ROW('Sanitation Data'!I131))="","",OFFSET('Sanitation Data'!$I$32,0,10*ROW('Sanitation Data'!I131)))</f>
        <v/>
      </c>
      <c r="DO137" s="290" t="str">
        <f ca="true">+IF(OFFSET('Hygiene Data'!$D$11,0,10*ROW('Hygiene Data'!D131))="","",OFFSET('Hygiene Data'!$D$11,0,10*ROW('Hygiene Data'!D131)))</f>
        <v/>
      </c>
      <c r="DP137" s="290" t="str">
        <f ca="true">+IF(OFFSET('Hygiene Data'!$D$12,0,10*ROW('Hygiene Data'!D131))="","",OFFSET('Hygiene Data'!$D$12,0,10*ROW('Hygiene Data'!D131)))</f>
        <v/>
      </c>
      <c r="DQ137" s="290" t="str">
        <f ca="true">+IF(OFFSET('Hygiene Data'!$D$13,0,10*ROW('Hygiene Data'!D131))="","",OFFSET('Hygiene Data'!$D$13,0,10*ROW('Hygiene Data'!D131)))</f>
        <v/>
      </c>
      <c r="DR137" s="290" t="str">
        <f ca="true">+IF(OFFSET('Hygiene Data'!$E$11,0,10*ROW('Hygiene Data'!E131))="","",OFFSET('Hygiene Data'!$E$11,0,10*ROW('Hygiene Data'!E131)))</f>
        <v/>
      </c>
      <c r="DS137" s="290" t="str">
        <f ca="true">+IF(OFFSET('Hygiene Data'!$E$12,0,10*ROW('Hygiene Data'!E131))="","",OFFSET('Hygiene Data'!$E$12,0,10*ROW('Hygiene Data'!E131)))</f>
        <v/>
      </c>
      <c r="DT137" s="290" t="str">
        <f ca="true">+IF(OFFSET('Hygiene Data'!$E$13,0,10*ROW('Hygiene Data'!E131))="","",OFFSET('Hygiene Data'!$E$13,0,10*ROW('Hygiene Data'!E131)))</f>
        <v/>
      </c>
      <c r="DU137" s="290" t="str">
        <f ca="true">+IF(OFFSET('Hygiene Data'!$F$11,0,10*ROW('Hygiene Data'!F131))="","",OFFSET('Hygiene Data'!$F$11,0,10*ROW('Hygiene Data'!F131)))</f>
        <v/>
      </c>
      <c r="DV137" s="290" t="str">
        <f ca="true">+IF(OFFSET('Hygiene Data'!$F$12,0,10*ROW('Hygiene Data'!F131))="","",OFFSET('Hygiene Data'!$F$12,0,10*ROW('Hygiene Data'!F131)))</f>
        <v/>
      </c>
      <c r="DW137" s="290" t="str">
        <f ca="true">+IF(OFFSET('Hygiene Data'!$F$13,0,10*ROW('Hygiene Data'!F131))="","",OFFSET('Hygiene Data'!$F$13,0,10*ROW('Hygiene Data'!F131)))</f>
        <v/>
      </c>
      <c r="DX137" s="290" t="str">
        <f ca="true">+IF(OFFSET('Hygiene Data'!$G$11,0,10*ROW('Hygiene Data'!G131))="","",OFFSET('Hygiene Data'!$G$11,0,10*ROW('Hygiene Data'!G131)))</f>
        <v/>
      </c>
      <c r="DY137" s="290" t="str">
        <f ca="true">+IF(OFFSET('Hygiene Data'!$G$12,0,10*ROW('Hygiene Data'!G131))="","",OFFSET('Hygiene Data'!$G$12,0,10*ROW('Hygiene Data'!G131)))</f>
        <v/>
      </c>
      <c r="DZ137" s="290" t="str">
        <f ca="true">+IF(OFFSET('Hygiene Data'!$G$13,0,10*ROW('Hygiene Data'!G131))="","",OFFSET('Hygiene Data'!$G$13,0,10*ROW('Hygiene Data'!G131)))</f>
        <v/>
      </c>
      <c r="EA137" s="290" t="str">
        <f ca="true">+IF(OFFSET('Hygiene Data'!$H$11,0,10*ROW('Hygiene Data'!H131))="","",OFFSET('Hygiene Data'!$H$11,0,10*ROW('Hygiene Data'!H131)))</f>
        <v/>
      </c>
      <c r="EB137" s="290" t="str">
        <f ca="true">+IF(OFFSET('Hygiene Data'!$H$12,0,10*ROW('Hygiene Data'!H131))="","",OFFSET('Hygiene Data'!$H$12,0,10*ROW('Hygiene Data'!H131)))</f>
        <v/>
      </c>
      <c r="EC137" s="290" t="str">
        <f ca="true">+IF(OFFSET('Hygiene Data'!$H$13,0,10*ROW('Hygiene Data'!H131))="","",OFFSET('Hygiene Data'!$H$13,0,10*ROW('Hygiene Data'!H131)))</f>
        <v/>
      </c>
      <c r="ED137" s="290" t="str">
        <f ca="true">+IF(OFFSET('Hygiene Data'!$I$11,0,10*ROW('Hygiene Data'!I131))="","",OFFSET('Hygiene Data'!$I$11,0,10*ROW('Hygiene Data'!I131)))</f>
        <v/>
      </c>
      <c r="EE137" s="290" t="str">
        <f ca="true">+IF(OFFSET('Hygiene Data'!$I$12,0,10*ROW('Hygiene Data'!I131))="","",OFFSET('Hygiene Data'!$I$12,0,10*ROW('Hygiene Data'!I131)))</f>
        <v/>
      </c>
      <c r="EF137" s="290"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46"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90"/>
      <c r="BS138" s="290" t="str">
        <f ca="true">+IF(OFFSET('Water Data'!$D$27,0,10*ROW('Water Data'!D132))="","",OFFSET('Water Data'!$D$27,0,10*ROW('Water Data'!D132)))</f>
        <v/>
      </c>
      <c r="BT138" s="290" t="str">
        <f ca="true">+IF(OFFSET('Water Data'!$D$28,0,10*ROW('Water Data'!D132))="","",OFFSET('Water Data'!$D$28,0,10*ROW('Water Data'!D132)))</f>
        <v/>
      </c>
      <c r="BU138" s="290" t="str">
        <f ca="true">+IF(OFFSET('Water Data'!$D$29,0,10*ROW('Water Data'!D132))="","",OFFSET('Water Data'!$D$29,0,10*ROW('Water Data'!D132)))</f>
        <v/>
      </c>
      <c r="BV138" s="290" t="str">
        <f ca="true">+IF(OFFSET('Water Data'!$E$27,0,10*ROW('Water Data'!E132))="","",OFFSET('Water Data'!$E$27,0,10*ROW('Water Data'!E132)))</f>
        <v/>
      </c>
      <c r="BW138" s="290" t="str">
        <f ca="true">+IF(OFFSET('Water Data'!$E$28,0,10*ROW('Water Data'!E132))="","",OFFSET('Water Data'!$E$28,0,10*ROW('Water Data'!E132)))</f>
        <v/>
      </c>
      <c r="BX138" s="290" t="str">
        <f ca="true">+IF(OFFSET('Water Data'!$E$29,0,10*ROW('Water Data'!E132))="","",OFFSET('Water Data'!$E$29,0,10*ROW('Water Data'!E132)))</f>
        <v/>
      </c>
      <c r="BY138" s="290" t="str">
        <f ca="true">+IF(OFFSET('Water Data'!$F$27,0,10*ROW('Water Data'!F132))="","",OFFSET('Water Data'!$F$27,0,10*ROW('Water Data'!F132)))</f>
        <v/>
      </c>
      <c r="BZ138" s="290" t="str">
        <f ca="true">+IF(OFFSET('Water Data'!$F$28,0,10*ROW('Water Data'!F132))="","",OFFSET('Water Data'!$F$28,0,10*ROW('Water Data'!F132)))</f>
        <v/>
      </c>
      <c r="CA138" s="290" t="str">
        <f ca="true">+IF(OFFSET('Water Data'!$F$29,0,10*ROW('Water Data'!F132))="","",OFFSET('Water Data'!$F$29,0,10*ROW('Water Data'!F132)))</f>
        <v/>
      </c>
      <c r="CB138" s="290" t="str">
        <f ca="true">+IF(OFFSET('Water Data'!$G$27,0,10*ROW('Water Data'!G132))="","",OFFSET('Water Data'!$G$27,0,10*ROW('Water Data'!G132)))</f>
        <v/>
      </c>
      <c r="CC138" s="290" t="str">
        <f ca="true">+IF(OFFSET('Water Data'!$G$28,0,10*ROW('Water Data'!G132))="","",OFFSET('Water Data'!$G$28,0,10*ROW('Water Data'!G132)))</f>
        <v/>
      </c>
      <c r="CD138" s="290" t="str">
        <f ca="true">+IF(OFFSET('Water Data'!$G$29,0,10*ROW('Water Data'!G132))="","",OFFSET('Water Data'!$G$29,0,10*ROW('Water Data'!G132)))</f>
        <v/>
      </c>
      <c r="CE138" s="290" t="str">
        <f ca="true">+IF(OFFSET('Water Data'!$H$27,0,10*ROW('Water Data'!H132))="","",OFFSET('Water Data'!$H$27,0,10*ROW('Water Data'!H132)))</f>
        <v/>
      </c>
      <c r="CF138" s="290" t="str">
        <f ca="true">+IF(OFFSET('Water Data'!$H$28,0,10*ROW('Water Data'!H132))="","",OFFSET('Water Data'!$H$28,0,10*ROW('Water Data'!H132)))</f>
        <v/>
      </c>
      <c r="CG138" s="290" t="str">
        <f ca="true">+IF(OFFSET('Water Data'!$H$29,0,10*ROW('Water Data'!H132))="","",OFFSET('Water Data'!$H$29,0,10*ROW('Water Data'!H132)))</f>
        <v/>
      </c>
      <c r="CH138" s="290" t="str">
        <f ca="true">+IF(OFFSET('Water Data'!$I$27,0,10*ROW('Water Data'!I132))="","",OFFSET('Water Data'!$I$27,0,10*ROW('Water Data'!I132)))</f>
        <v/>
      </c>
      <c r="CI138" s="290" t="str">
        <f ca="true">+IF(OFFSET('Water Data'!$I$28,0,10*ROW('Water Data'!I132))="","",OFFSET('Water Data'!$I$28,0,10*ROW('Water Data'!I132)))</f>
        <v/>
      </c>
      <c r="CJ138" s="290" t="str">
        <f ca="true">+IF(OFFSET('Water Data'!$I$29,0,10*ROW('Water Data'!I132))="","",OFFSET('Water Data'!$I$29,0,10*ROW('Water Data'!I132)))</f>
        <v/>
      </c>
      <c r="CK138" s="290" t="str">
        <f ca="true">+IF(OFFSET('Sanitation Data'!$D$28,0,10*ROW('Sanitation Data'!D132))="","",OFFSET('Sanitation Data'!$D$28,0,10*ROW('Sanitation Data'!D132)))</f>
        <v/>
      </c>
      <c r="CL138" s="290" t="str">
        <f ca="true">+IF(OFFSET('Sanitation Data'!$D$29,0,10*ROW('Sanitation Data'!D132))="","",OFFSET('Sanitation Data'!$D$29,0,10*ROW('Sanitation Data'!D132)))</f>
        <v/>
      </c>
      <c r="CM138" s="290" t="str">
        <f ca="true">+IF(OFFSET('Sanitation Data'!$D$30,0,10*ROW('Sanitation Data'!D132))="","",OFFSET('Sanitation Data'!$D$30,0,10*ROW('Sanitation Data'!D132)))</f>
        <v/>
      </c>
      <c r="CN138" s="290" t="str">
        <f ca="true">+IF(OFFSET('Sanitation Data'!$D$31,0,10*ROW('Sanitation Data'!D132))="","",OFFSET('Sanitation Data'!$D$31,0,10*ROW('Sanitation Data'!D132)))</f>
        <v/>
      </c>
      <c r="CO138" s="290" t="str">
        <f ca="true">+IF(OFFSET('Sanitation Data'!$D$32,0,10*ROW('Sanitation Data'!D132))="","",OFFSET('Sanitation Data'!$D$32,0,10*ROW('Sanitation Data'!D132)))</f>
        <v/>
      </c>
      <c r="CP138" s="290" t="str">
        <f ca="true">+IF(OFFSET('Sanitation Data'!$E$28,0,10*ROW('Sanitation Data'!E132))="","",OFFSET('Sanitation Data'!$E$28,0,10*ROW('Sanitation Data'!E132)))</f>
        <v/>
      </c>
      <c r="CQ138" s="290" t="str">
        <f ca="true">+IF(OFFSET('Sanitation Data'!$E$29,0,10*ROW('Sanitation Data'!E132))="","",OFFSET('Sanitation Data'!$E$29,0,10*ROW('Sanitation Data'!E132)))</f>
        <v/>
      </c>
      <c r="CR138" s="290" t="str">
        <f ca="true">+IF(OFFSET('Sanitation Data'!$E$30,0,10*ROW('Sanitation Data'!E132))="","",OFFSET('Sanitation Data'!$E$30,0,10*ROW('Sanitation Data'!E132)))</f>
        <v/>
      </c>
      <c r="CS138" s="290" t="str">
        <f ca="true">+IF(OFFSET('Sanitation Data'!$E$31,0,10*ROW('Sanitation Data'!E132))="","",OFFSET('Sanitation Data'!$E$31,0,10*ROW('Sanitation Data'!E132)))</f>
        <v/>
      </c>
      <c r="CT138" s="290" t="str">
        <f ca="true">+IF(OFFSET('Sanitation Data'!$E$32,0,10*ROW('Sanitation Data'!E132))="","",OFFSET('Sanitation Data'!$E$32,0,10*ROW('Sanitation Data'!E132)))</f>
        <v/>
      </c>
      <c r="CU138" s="290" t="str">
        <f ca="true">+IF(OFFSET('Sanitation Data'!$F$28,0,10*ROW('Sanitation Data'!F132))="","",OFFSET('Sanitation Data'!$F$28,0,10*ROW('Sanitation Data'!F132)))</f>
        <v/>
      </c>
      <c r="CV138" s="290" t="str">
        <f ca="true">+IF(OFFSET('Sanitation Data'!$F$29,0,10*ROW('Sanitation Data'!F132))="","",OFFSET('Sanitation Data'!$F$29,0,10*ROW('Sanitation Data'!F132)))</f>
        <v/>
      </c>
      <c r="CW138" s="290" t="str">
        <f ca="true">+IF(OFFSET('Sanitation Data'!$F$30,0,10*ROW('Sanitation Data'!F132))="","",OFFSET('Sanitation Data'!$F$30,0,10*ROW('Sanitation Data'!F132)))</f>
        <v/>
      </c>
      <c r="CX138" s="290" t="str">
        <f ca="true">+IF(OFFSET('Sanitation Data'!$F$31,0,10*ROW('Sanitation Data'!F132))="","",OFFSET('Sanitation Data'!$F$31,0,10*ROW('Sanitation Data'!F132)))</f>
        <v/>
      </c>
      <c r="CY138" s="290" t="str">
        <f ca="true">+IF(OFFSET('Sanitation Data'!$F$32,0,10*ROW('Sanitation Data'!F132))="","",OFFSET('Sanitation Data'!$F$32,0,10*ROW('Sanitation Data'!F132)))</f>
        <v/>
      </c>
      <c r="CZ138" s="290" t="str">
        <f ca="true">+IF(OFFSET('Sanitation Data'!$G$28,0,10*ROW('Sanitation Data'!G132))="","",OFFSET('Sanitation Data'!$G$28,0,10*ROW('Sanitation Data'!G132)))</f>
        <v/>
      </c>
      <c r="DA138" s="290" t="str">
        <f ca="true">+IF(OFFSET('Sanitation Data'!$G$29,0,10*ROW('Sanitation Data'!G132))="","",OFFSET('Sanitation Data'!$G$29,0,10*ROW('Sanitation Data'!G132)))</f>
        <v/>
      </c>
      <c r="DB138" s="290" t="str">
        <f ca="true">+IF(OFFSET('Sanitation Data'!$G$30,0,10*ROW('Sanitation Data'!G132))="","",OFFSET('Sanitation Data'!$G$30,0,10*ROW('Sanitation Data'!G132)))</f>
        <v/>
      </c>
      <c r="DC138" s="290" t="str">
        <f ca="true">+IF(OFFSET('Sanitation Data'!$G$31,0,10*ROW('Sanitation Data'!G132))="","",OFFSET('Sanitation Data'!$G$31,0,10*ROW('Sanitation Data'!G132)))</f>
        <v/>
      </c>
      <c r="DD138" s="290" t="str">
        <f ca="true">+IF(OFFSET('Sanitation Data'!$G$32,0,10*ROW('Sanitation Data'!G132))="","",OFFSET('Sanitation Data'!$G$32,0,10*ROW('Sanitation Data'!G132)))</f>
        <v/>
      </c>
      <c r="DE138" s="290" t="str">
        <f ca="true">+IF(OFFSET('Sanitation Data'!$H$28,0,10*ROW('Sanitation Data'!H132))="","",OFFSET('Sanitation Data'!$H$28,0,10*ROW('Sanitation Data'!H132)))</f>
        <v/>
      </c>
      <c r="DF138" s="290" t="str">
        <f ca="true">+IF(OFFSET('Sanitation Data'!$H$29,0,10*ROW('Sanitation Data'!H132))="","",OFFSET('Sanitation Data'!$H$29,0,10*ROW('Sanitation Data'!H132)))</f>
        <v/>
      </c>
      <c r="DG138" s="290" t="str">
        <f ca="true">+IF(OFFSET('Sanitation Data'!$H$30,0,10*ROW('Sanitation Data'!H132))="","",OFFSET('Sanitation Data'!$H$30,0,10*ROW('Sanitation Data'!H132)))</f>
        <v/>
      </c>
      <c r="DH138" s="290" t="str">
        <f ca="true">+IF(OFFSET('Sanitation Data'!$H$31,0,10*ROW('Sanitation Data'!H132))="","",OFFSET('Sanitation Data'!$H$31,0,10*ROW('Sanitation Data'!H132)))</f>
        <v/>
      </c>
      <c r="DI138" s="290" t="str">
        <f ca="true">+IF(OFFSET('Sanitation Data'!$H$32,0,10*ROW('Sanitation Data'!H132))="","",OFFSET('Sanitation Data'!$H$32,0,10*ROW('Sanitation Data'!H132)))</f>
        <v/>
      </c>
      <c r="DJ138" s="290" t="str">
        <f ca="true">+IF(OFFSET('Sanitation Data'!$I$28,0,10*ROW('Sanitation Data'!I132))="","",OFFSET('Sanitation Data'!$I$28,0,10*ROW('Sanitation Data'!I132)))</f>
        <v/>
      </c>
      <c r="DK138" s="290" t="str">
        <f ca="true">+IF(OFFSET('Sanitation Data'!$I$29,0,10*ROW('Sanitation Data'!I132))="","",OFFSET('Sanitation Data'!$I$29,0,10*ROW('Sanitation Data'!I132)))</f>
        <v/>
      </c>
      <c r="DL138" s="290" t="str">
        <f ca="true">+IF(OFFSET('Sanitation Data'!$I$30,0,10*ROW('Sanitation Data'!I132))="","",OFFSET('Sanitation Data'!$I$30,0,10*ROW('Sanitation Data'!I132)))</f>
        <v/>
      </c>
      <c r="DM138" s="290" t="str">
        <f ca="true">+IF(OFFSET('Sanitation Data'!$I$31,0,10*ROW('Sanitation Data'!I132))="","",OFFSET('Sanitation Data'!$I$31,0,10*ROW('Sanitation Data'!I132)))</f>
        <v/>
      </c>
      <c r="DN138" s="290" t="str">
        <f ca="true">+IF(OFFSET('Sanitation Data'!$I$32,0,10*ROW('Sanitation Data'!I132))="","",OFFSET('Sanitation Data'!$I$32,0,10*ROW('Sanitation Data'!I132)))</f>
        <v/>
      </c>
      <c r="DO138" s="290" t="str">
        <f ca="true">+IF(OFFSET('Hygiene Data'!$D$11,0,10*ROW('Hygiene Data'!D132))="","",OFFSET('Hygiene Data'!$D$11,0,10*ROW('Hygiene Data'!D132)))</f>
        <v/>
      </c>
      <c r="DP138" s="290" t="str">
        <f ca="true">+IF(OFFSET('Hygiene Data'!$D$12,0,10*ROW('Hygiene Data'!D132))="","",OFFSET('Hygiene Data'!$D$12,0,10*ROW('Hygiene Data'!D132)))</f>
        <v/>
      </c>
      <c r="DQ138" s="290" t="str">
        <f ca="true">+IF(OFFSET('Hygiene Data'!$D$13,0,10*ROW('Hygiene Data'!D132))="","",OFFSET('Hygiene Data'!$D$13,0,10*ROW('Hygiene Data'!D132)))</f>
        <v/>
      </c>
      <c r="DR138" s="290" t="str">
        <f ca="true">+IF(OFFSET('Hygiene Data'!$E$11,0,10*ROW('Hygiene Data'!E132))="","",OFFSET('Hygiene Data'!$E$11,0,10*ROW('Hygiene Data'!E132)))</f>
        <v/>
      </c>
      <c r="DS138" s="290" t="str">
        <f ca="true">+IF(OFFSET('Hygiene Data'!$E$12,0,10*ROW('Hygiene Data'!E132))="","",OFFSET('Hygiene Data'!$E$12,0,10*ROW('Hygiene Data'!E132)))</f>
        <v/>
      </c>
      <c r="DT138" s="290" t="str">
        <f ca="true">+IF(OFFSET('Hygiene Data'!$E$13,0,10*ROW('Hygiene Data'!E132))="","",OFFSET('Hygiene Data'!$E$13,0,10*ROW('Hygiene Data'!E132)))</f>
        <v/>
      </c>
      <c r="DU138" s="290" t="str">
        <f ca="true">+IF(OFFSET('Hygiene Data'!$F$11,0,10*ROW('Hygiene Data'!F132))="","",OFFSET('Hygiene Data'!$F$11,0,10*ROW('Hygiene Data'!F132)))</f>
        <v/>
      </c>
      <c r="DV138" s="290" t="str">
        <f ca="true">+IF(OFFSET('Hygiene Data'!$F$12,0,10*ROW('Hygiene Data'!F132))="","",OFFSET('Hygiene Data'!$F$12,0,10*ROW('Hygiene Data'!F132)))</f>
        <v/>
      </c>
      <c r="DW138" s="290" t="str">
        <f ca="true">+IF(OFFSET('Hygiene Data'!$F$13,0,10*ROW('Hygiene Data'!F132))="","",OFFSET('Hygiene Data'!$F$13,0,10*ROW('Hygiene Data'!F132)))</f>
        <v/>
      </c>
      <c r="DX138" s="290" t="str">
        <f ca="true">+IF(OFFSET('Hygiene Data'!$G$11,0,10*ROW('Hygiene Data'!G132))="","",OFFSET('Hygiene Data'!$G$11,0,10*ROW('Hygiene Data'!G132)))</f>
        <v/>
      </c>
      <c r="DY138" s="290" t="str">
        <f ca="true">+IF(OFFSET('Hygiene Data'!$G$12,0,10*ROW('Hygiene Data'!G132))="","",OFFSET('Hygiene Data'!$G$12,0,10*ROW('Hygiene Data'!G132)))</f>
        <v/>
      </c>
      <c r="DZ138" s="290" t="str">
        <f ca="true">+IF(OFFSET('Hygiene Data'!$G$13,0,10*ROW('Hygiene Data'!G132))="","",OFFSET('Hygiene Data'!$G$13,0,10*ROW('Hygiene Data'!G132)))</f>
        <v/>
      </c>
      <c r="EA138" s="290" t="str">
        <f ca="true">+IF(OFFSET('Hygiene Data'!$H$11,0,10*ROW('Hygiene Data'!H132))="","",OFFSET('Hygiene Data'!$H$11,0,10*ROW('Hygiene Data'!H132)))</f>
        <v/>
      </c>
      <c r="EB138" s="290" t="str">
        <f ca="true">+IF(OFFSET('Hygiene Data'!$H$12,0,10*ROW('Hygiene Data'!H132))="","",OFFSET('Hygiene Data'!$H$12,0,10*ROW('Hygiene Data'!H132)))</f>
        <v/>
      </c>
      <c r="EC138" s="290" t="str">
        <f ca="true">+IF(OFFSET('Hygiene Data'!$H$13,0,10*ROW('Hygiene Data'!H132))="","",OFFSET('Hygiene Data'!$H$13,0,10*ROW('Hygiene Data'!H132)))</f>
        <v/>
      </c>
      <c r="ED138" s="290" t="str">
        <f ca="true">+IF(OFFSET('Hygiene Data'!$I$11,0,10*ROW('Hygiene Data'!I132))="","",OFFSET('Hygiene Data'!$I$11,0,10*ROW('Hygiene Data'!I132)))</f>
        <v/>
      </c>
      <c r="EE138" s="290" t="str">
        <f ca="true">+IF(OFFSET('Hygiene Data'!$I$12,0,10*ROW('Hygiene Data'!I132))="","",OFFSET('Hygiene Data'!$I$12,0,10*ROW('Hygiene Data'!I132)))</f>
        <v/>
      </c>
      <c r="EF138" s="290"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46"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90"/>
      <c r="BS139" s="290" t="str">
        <f ca="true">+IF(OFFSET('Water Data'!$D$27,0,10*ROW('Water Data'!D133))="","",OFFSET('Water Data'!$D$27,0,10*ROW('Water Data'!D133)))</f>
        <v/>
      </c>
      <c r="BT139" s="290" t="str">
        <f ca="true">+IF(OFFSET('Water Data'!$D$28,0,10*ROW('Water Data'!D133))="","",OFFSET('Water Data'!$D$28,0,10*ROW('Water Data'!D133)))</f>
        <v/>
      </c>
      <c r="BU139" s="290" t="str">
        <f ca="true">+IF(OFFSET('Water Data'!$D$29,0,10*ROW('Water Data'!D133))="","",OFFSET('Water Data'!$D$29,0,10*ROW('Water Data'!D133)))</f>
        <v/>
      </c>
      <c r="BV139" s="290" t="str">
        <f ca="true">+IF(OFFSET('Water Data'!$E$27,0,10*ROW('Water Data'!E133))="","",OFFSET('Water Data'!$E$27,0,10*ROW('Water Data'!E133)))</f>
        <v/>
      </c>
      <c r="BW139" s="290" t="str">
        <f ca="true">+IF(OFFSET('Water Data'!$E$28,0,10*ROW('Water Data'!E133))="","",OFFSET('Water Data'!$E$28,0,10*ROW('Water Data'!E133)))</f>
        <v/>
      </c>
      <c r="BX139" s="290" t="str">
        <f ca="true">+IF(OFFSET('Water Data'!$E$29,0,10*ROW('Water Data'!E133))="","",OFFSET('Water Data'!$E$29,0,10*ROW('Water Data'!E133)))</f>
        <v/>
      </c>
      <c r="BY139" s="290" t="str">
        <f ca="true">+IF(OFFSET('Water Data'!$F$27,0,10*ROW('Water Data'!F133))="","",OFFSET('Water Data'!$F$27,0,10*ROW('Water Data'!F133)))</f>
        <v/>
      </c>
      <c r="BZ139" s="290" t="str">
        <f ca="true">+IF(OFFSET('Water Data'!$F$28,0,10*ROW('Water Data'!F133))="","",OFFSET('Water Data'!$F$28,0,10*ROW('Water Data'!F133)))</f>
        <v/>
      </c>
      <c r="CA139" s="290" t="str">
        <f ca="true">+IF(OFFSET('Water Data'!$F$29,0,10*ROW('Water Data'!F133))="","",OFFSET('Water Data'!$F$29,0,10*ROW('Water Data'!F133)))</f>
        <v/>
      </c>
      <c r="CB139" s="290" t="str">
        <f ca="true">+IF(OFFSET('Water Data'!$G$27,0,10*ROW('Water Data'!G133))="","",OFFSET('Water Data'!$G$27,0,10*ROW('Water Data'!G133)))</f>
        <v/>
      </c>
      <c r="CC139" s="290" t="str">
        <f ca="true">+IF(OFFSET('Water Data'!$G$28,0,10*ROW('Water Data'!G133))="","",OFFSET('Water Data'!$G$28,0,10*ROW('Water Data'!G133)))</f>
        <v/>
      </c>
      <c r="CD139" s="290" t="str">
        <f ca="true">+IF(OFFSET('Water Data'!$G$29,0,10*ROW('Water Data'!G133))="","",OFFSET('Water Data'!$G$29,0,10*ROW('Water Data'!G133)))</f>
        <v/>
      </c>
      <c r="CE139" s="290" t="str">
        <f ca="true">+IF(OFFSET('Water Data'!$H$27,0,10*ROW('Water Data'!H133))="","",OFFSET('Water Data'!$H$27,0,10*ROW('Water Data'!H133)))</f>
        <v/>
      </c>
      <c r="CF139" s="290" t="str">
        <f ca="true">+IF(OFFSET('Water Data'!$H$28,0,10*ROW('Water Data'!H133))="","",OFFSET('Water Data'!$H$28,0,10*ROW('Water Data'!H133)))</f>
        <v/>
      </c>
      <c r="CG139" s="290" t="str">
        <f ca="true">+IF(OFFSET('Water Data'!$H$29,0,10*ROW('Water Data'!H133))="","",OFFSET('Water Data'!$H$29,0,10*ROW('Water Data'!H133)))</f>
        <v/>
      </c>
      <c r="CH139" s="290" t="str">
        <f ca="true">+IF(OFFSET('Water Data'!$I$27,0,10*ROW('Water Data'!I133))="","",OFFSET('Water Data'!$I$27,0,10*ROW('Water Data'!I133)))</f>
        <v/>
      </c>
      <c r="CI139" s="290" t="str">
        <f ca="true">+IF(OFFSET('Water Data'!$I$28,0,10*ROW('Water Data'!I133))="","",OFFSET('Water Data'!$I$28,0,10*ROW('Water Data'!I133)))</f>
        <v/>
      </c>
      <c r="CJ139" s="290" t="str">
        <f ca="true">+IF(OFFSET('Water Data'!$I$29,0,10*ROW('Water Data'!I133))="","",OFFSET('Water Data'!$I$29,0,10*ROW('Water Data'!I133)))</f>
        <v/>
      </c>
      <c r="CK139" s="290" t="str">
        <f ca="true">+IF(OFFSET('Sanitation Data'!$D$28,0,10*ROW('Sanitation Data'!D133))="","",OFFSET('Sanitation Data'!$D$28,0,10*ROW('Sanitation Data'!D133)))</f>
        <v/>
      </c>
      <c r="CL139" s="290" t="str">
        <f ca="true">+IF(OFFSET('Sanitation Data'!$D$29,0,10*ROW('Sanitation Data'!D133))="","",OFFSET('Sanitation Data'!$D$29,0,10*ROW('Sanitation Data'!D133)))</f>
        <v/>
      </c>
      <c r="CM139" s="290" t="str">
        <f ca="true">+IF(OFFSET('Sanitation Data'!$D$30,0,10*ROW('Sanitation Data'!D133))="","",OFFSET('Sanitation Data'!$D$30,0,10*ROW('Sanitation Data'!D133)))</f>
        <v/>
      </c>
      <c r="CN139" s="290" t="str">
        <f ca="true">+IF(OFFSET('Sanitation Data'!$D$31,0,10*ROW('Sanitation Data'!D133))="","",OFFSET('Sanitation Data'!$D$31,0,10*ROW('Sanitation Data'!D133)))</f>
        <v/>
      </c>
      <c r="CO139" s="290" t="str">
        <f ca="true">+IF(OFFSET('Sanitation Data'!$D$32,0,10*ROW('Sanitation Data'!D133))="","",OFFSET('Sanitation Data'!$D$32,0,10*ROW('Sanitation Data'!D133)))</f>
        <v/>
      </c>
      <c r="CP139" s="290" t="str">
        <f ca="true">+IF(OFFSET('Sanitation Data'!$E$28,0,10*ROW('Sanitation Data'!E133))="","",OFFSET('Sanitation Data'!$E$28,0,10*ROW('Sanitation Data'!E133)))</f>
        <v/>
      </c>
      <c r="CQ139" s="290" t="str">
        <f ca="true">+IF(OFFSET('Sanitation Data'!$E$29,0,10*ROW('Sanitation Data'!E133))="","",OFFSET('Sanitation Data'!$E$29,0,10*ROW('Sanitation Data'!E133)))</f>
        <v/>
      </c>
      <c r="CR139" s="290" t="str">
        <f ca="true">+IF(OFFSET('Sanitation Data'!$E$30,0,10*ROW('Sanitation Data'!E133))="","",OFFSET('Sanitation Data'!$E$30,0,10*ROW('Sanitation Data'!E133)))</f>
        <v/>
      </c>
      <c r="CS139" s="290" t="str">
        <f ca="true">+IF(OFFSET('Sanitation Data'!$E$31,0,10*ROW('Sanitation Data'!E133))="","",OFFSET('Sanitation Data'!$E$31,0,10*ROW('Sanitation Data'!E133)))</f>
        <v/>
      </c>
      <c r="CT139" s="290" t="str">
        <f ca="true">+IF(OFFSET('Sanitation Data'!$E$32,0,10*ROW('Sanitation Data'!E133))="","",OFFSET('Sanitation Data'!$E$32,0,10*ROW('Sanitation Data'!E133)))</f>
        <v/>
      </c>
      <c r="CU139" s="290" t="str">
        <f ca="true">+IF(OFFSET('Sanitation Data'!$F$28,0,10*ROW('Sanitation Data'!F133))="","",OFFSET('Sanitation Data'!$F$28,0,10*ROW('Sanitation Data'!F133)))</f>
        <v/>
      </c>
      <c r="CV139" s="290" t="str">
        <f ca="true">+IF(OFFSET('Sanitation Data'!$F$29,0,10*ROW('Sanitation Data'!F133))="","",OFFSET('Sanitation Data'!$F$29,0,10*ROW('Sanitation Data'!F133)))</f>
        <v/>
      </c>
      <c r="CW139" s="290" t="str">
        <f ca="true">+IF(OFFSET('Sanitation Data'!$F$30,0,10*ROW('Sanitation Data'!F133))="","",OFFSET('Sanitation Data'!$F$30,0,10*ROW('Sanitation Data'!F133)))</f>
        <v/>
      </c>
      <c r="CX139" s="290" t="str">
        <f ca="true">+IF(OFFSET('Sanitation Data'!$F$31,0,10*ROW('Sanitation Data'!F133))="","",OFFSET('Sanitation Data'!$F$31,0,10*ROW('Sanitation Data'!F133)))</f>
        <v/>
      </c>
      <c r="CY139" s="290" t="str">
        <f ca="true">+IF(OFFSET('Sanitation Data'!$F$32,0,10*ROW('Sanitation Data'!F133))="","",OFFSET('Sanitation Data'!$F$32,0,10*ROW('Sanitation Data'!F133)))</f>
        <v/>
      </c>
      <c r="CZ139" s="290" t="str">
        <f ca="true">+IF(OFFSET('Sanitation Data'!$G$28,0,10*ROW('Sanitation Data'!G133))="","",OFFSET('Sanitation Data'!$G$28,0,10*ROW('Sanitation Data'!G133)))</f>
        <v/>
      </c>
      <c r="DA139" s="290" t="str">
        <f ca="true">+IF(OFFSET('Sanitation Data'!$G$29,0,10*ROW('Sanitation Data'!G133))="","",OFFSET('Sanitation Data'!$G$29,0,10*ROW('Sanitation Data'!G133)))</f>
        <v/>
      </c>
      <c r="DB139" s="290" t="str">
        <f ca="true">+IF(OFFSET('Sanitation Data'!$G$30,0,10*ROW('Sanitation Data'!G133))="","",OFFSET('Sanitation Data'!$G$30,0,10*ROW('Sanitation Data'!G133)))</f>
        <v/>
      </c>
      <c r="DC139" s="290" t="str">
        <f ca="true">+IF(OFFSET('Sanitation Data'!$G$31,0,10*ROW('Sanitation Data'!G133))="","",OFFSET('Sanitation Data'!$G$31,0,10*ROW('Sanitation Data'!G133)))</f>
        <v/>
      </c>
      <c r="DD139" s="290" t="str">
        <f ca="true">+IF(OFFSET('Sanitation Data'!$G$32,0,10*ROW('Sanitation Data'!G133))="","",OFFSET('Sanitation Data'!$G$32,0,10*ROW('Sanitation Data'!G133)))</f>
        <v/>
      </c>
      <c r="DE139" s="290" t="str">
        <f ca="true">+IF(OFFSET('Sanitation Data'!$H$28,0,10*ROW('Sanitation Data'!H133))="","",OFFSET('Sanitation Data'!$H$28,0,10*ROW('Sanitation Data'!H133)))</f>
        <v/>
      </c>
      <c r="DF139" s="290" t="str">
        <f ca="true">+IF(OFFSET('Sanitation Data'!$H$29,0,10*ROW('Sanitation Data'!H133))="","",OFFSET('Sanitation Data'!$H$29,0,10*ROW('Sanitation Data'!H133)))</f>
        <v/>
      </c>
      <c r="DG139" s="290" t="str">
        <f ca="true">+IF(OFFSET('Sanitation Data'!$H$30,0,10*ROW('Sanitation Data'!H133))="","",OFFSET('Sanitation Data'!$H$30,0,10*ROW('Sanitation Data'!H133)))</f>
        <v/>
      </c>
      <c r="DH139" s="290" t="str">
        <f ca="true">+IF(OFFSET('Sanitation Data'!$H$31,0,10*ROW('Sanitation Data'!H133))="","",OFFSET('Sanitation Data'!$H$31,0,10*ROW('Sanitation Data'!H133)))</f>
        <v/>
      </c>
      <c r="DI139" s="290" t="str">
        <f ca="true">+IF(OFFSET('Sanitation Data'!$H$32,0,10*ROW('Sanitation Data'!H133))="","",OFFSET('Sanitation Data'!$H$32,0,10*ROW('Sanitation Data'!H133)))</f>
        <v/>
      </c>
      <c r="DJ139" s="290" t="str">
        <f ca="true">+IF(OFFSET('Sanitation Data'!$I$28,0,10*ROW('Sanitation Data'!I133))="","",OFFSET('Sanitation Data'!$I$28,0,10*ROW('Sanitation Data'!I133)))</f>
        <v/>
      </c>
      <c r="DK139" s="290" t="str">
        <f ca="true">+IF(OFFSET('Sanitation Data'!$I$29,0,10*ROW('Sanitation Data'!I133))="","",OFFSET('Sanitation Data'!$I$29,0,10*ROW('Sanitation Data'!I133)))</f>
        <v/>
      </c>
      <c r="DL139" s="290" t="str">
        <f ca="true">+IF(OFFSET('Sanitation Data'!$I$30,0,10*ROW('Sanitation Data'!I133))="","",OFFSET('Sanitation Data'!$I$30,0,10*ROW('Sanitation Data'!I133)))</f>
        <v/>
      </c>
      <c r="DM139" s="290" t="str">
        <f ca="true">+IF(OFFSET('Sanitation Data'!$I$31,0,10*ROW('Sanitation Data'!I133))="","",OFFSET('Sanitation Data'!$I$31,0,10*ROW('Sanitation Data'!I133)))</f>
        <v/>
      </c>
      <c r="DN139" s="290" t="str">
        <f ca="true">+IF(OFFSET('Sanitation Data'!$I$32,0,10*ROW('Sanitation Data'!I133))="","",OFFSET('Sanitation Data'!$I$32,0,10*ROW('Sanitation Data'!I133)))</f>
        <v/>
      </c>
      <c r="DO139" s="290" t="str">
        <f ca="true">+IF(OFFSET('Hygiene Data'!$D$11,0,10*ROW('Hygiene Data'!D133))="","",OFFSET('Hygiene Data'!$D$11,0,10*ROW('Hygiene Data'!D133)))</f>
        <v/>
      </c>
      <c r="DP139" s="290" t="str">
        <f ca="true">+IF(OFFSET('Hygiene Data'!$D$12,0,10*ROW('Hygiene Data'!D133))="","",OFFSET('Hygiene Data'!$D$12,0,10*ROW('Hygiene Data'!D133)))</f>
        <v/>
      </c>
      <c r="DQ139" s="290" t="str">
        <f ca="true">+IF(OFFSET('Hygiene Data'!$D$13,0,10*ROW('Hygiene Data'!D133))="","",OFFSET('Hygiene Data'!$D$13,0,10*ROW('Hygiene Data'!D133)))</f>
        <v/>
      </c>
      <c r="DR139" s="290" t="str">
        <f ca="true">+IF(OFFSET('Hygiene Data'!$E$11,0,10*ROW('Hygiene Data'!E133))="","",OFFSET('Hygiene Data'!$E$11,0,10*ROW('Hygiene Data'!E133)))</f>
        <v/>
      </c>
      <c r="DS139" s="290" t="str">
        <f ca="true">+IF(OFFSET('Hygiene Data'!$E$12,0,10*ROW('Hygiene Data'!E133))="","",OFFSET('Hygiene Data'!$E$12,0,10*ROW('Hygiene Data'!E133)))</f>
        <v/>
      </c>
      <c r="DT139" s="290" t="str">
        <f ca="true">+IF(OFFSET('Hygiene Data'!$E$13,0,10*ROW('Hygiene Data'!E133))="","",OFFSET('Hygiene Data'!$E$13,0,10*ROW('Hygiene Data'!E133)))</f>
        <v/>
      </c>
      <c r="DU139" s="290" t="str">
        <f ca="true">+IF(OFFSET('Hygiene Data'!$F$11,0,10*ROW('Hygiene Data'!F133))="","",OFFSET('Hygiene Data'!$F$11,0,10*ROW('Hygiene Data'!F133)))</f>
        <v/>
      </c>
      <c r="DV139" s="290" t="str">
        <f ca="true">+IF(OFFSET('Hygiene Data'!$F$12,0,10*ROW('Hygiene Data'!F133))="","",OFFSET('Hygiene Data'!$F$12,0,10*ROW('Hygiene Data'!F133)))</f>
        <v/>
      </c>
      <c r="DW139" s="290" t="str">
        <f ca="true">+IF(OFFSET('Hygiene Data'!$F$13,0,10*ROW('Hygiene Data'!F133))="","",OFFSET('Hygiene Data'!$F$13,0,10*ROW('Hygiene Data'!F133)))</f>
        <v/>
      </c>
      <c r="DX139" s="290" t="str">
        <f ca="true">+IF(OFFSET('Hygiene Data'!$G$11,0,10*ROW('Hygiene Data'!G133))="","",OFFSET('Hygiene Data'!$G$11,0,10*ROW('Hygiene Data'!G133)))</f>
        <v/>
      </c>
      <c r="DY139" s="290" t="str">
        <f ca="true">+IF(OFFSET('Hygiene Data'!$G$12,0,10*ROW('Hygiene Data'!G133))="","",OFFSET('Hygiene Data'!$G$12,0,10*ROW('Hygiene Data'!G133)))</f>
        <v/>
      </c>
      <c r="DZ139" s="290" t="str">
        <f ca="true">+IF(OFFSET('Hygiene Data'!$G$13,0,10*ROW('Hygiene Data'!G133))="","",OFFSET('Hygiene Data'!$G$13,0,10*ROW('Hygiene Data'!G133)))</f>
        <v/>
      </c>
      <c r="EA139" s="290" t="str">
        <f ca="true">+IF(OFFSET('Hygiene Data'!$H$11,0,10*ROW('Hygiene Data'!H133))="","",OFFSET('Hygiene Data'!$H$11,0,10*ROW('Hygiene Data'!H133)))</f>
        <v/>
      </c>
      <c r="EB139" s="290" t="str">
        <f ca="true">+IF(OFFSET('Hygiene Data'!$H$12,0,10*ROW('Hygiene Data'!H133))="","",OFFSET('Hygiene Data'!$H$12,0,10*ROW('Hygiene Data'!H133)))</f>
        <v/>
      </c>
      <c r="EC139" s="290" t="str">
        <f ca="true">+IF(OFFSET('Hygiene Data'!$H$13,0,10*ROW('Hygiene Data'!H133))="","",OFFSET('Hygiene Data'!$H$13,0,10*ROW('Hygiene Data'!H133)))</f>
        <v/>
      </c>
      <c r="ED139" s="290" t="str">
        <f ca="true">+IF(OFFSET('Hygiene Data'!$I$11,0,10*ROW('Hygiene Data'!I133))="","",OFFSET('Hygiene Data'!$I$11,0,10*ROW('Hygiene Data'!I133)))</f>
        <v/>
      </c>
      <c r="EE139" s="290" t="str">
        <f ca="true">+IF(OFFSET('Hygiene Data'!$I$12,0,10*ROW('Hygiene Data'!I133))="","",OFFSET('Hygiene Data'!$I$12,0,10*ROW('Hygiene Data'!I133)))</f>
        <v/>
      </c>
      <c r="EF139" s="290"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46"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90"/>
      <c r="BS140" s="290" t="str">
        <f ca="true">+IF(OFFSET('Water Data'!$D$27,0,10*ROW('Water Data'!D134))="","",OFFSET('Water Data'!$D$27,0,10*ROW('Water Data'!D134)))</f>
        <v/>
      </c>
      <c r="BT140" s="290" t="str">
        <f ca="true">+IF(OFFSET('Water Data'!$D$28,0,10*ROW('Water Data'!D134))="","",OFFSET('Water Data'!$D$28,0,10*ROW('Water Data'!D134)))</f>
        <v/>
      </c>
      <c r="BU140" s="290" t="str">
        <f ca="true">+IF(OFFSET('Water Data'!$D$29,0,10*ROW('Water Data'!D134))="","",OFFSET('Water Data'!$D$29,0,10*ROW('Water Data'!D134)))</f>
        <v/>
      </c>
      <c r="BV140" s="290" t="str">
        <f ca="true">+IF(OFFSET('Water Data'!$E$27,0,10*ROW('Water Data'!E134))="","",OFFSET('Water Data'!$E$27,0,10*ROW('Water Data'!E134)))</f>
        <v/>
      </c>
      <c r="BW140" s="290" t="str">
        <f ca="true">+IF(OFFSET('Water Data'!$E$28,0,10*ROW('Water Data'!E134))="","",OFFSET('Water Data'!$E$28,0,10*ROW('Water Data'!E134)))</f>
        <v/>
      </c>
      <c r="BX140" s="290" t="str">
        <f ca="true">+IF(OFFSET('Water Data'!$E$29,0,10*ROW('Water Data'!E134))="","",OFFSET('Water Data'!$E$29,0,10*ROW('Water Data'!E134)))</f>
        <v/>
      </c>
      <c r="BY140" s="290" t="str">
        <f ca="true">+IF(OFFSET('Water Data'!$F$27,0,10*ROW('Water Data'!F134))="","",OFFSET('Water Data'!$F$27,0,10*ROW('Water Data'!F134)))</f>
        <v/>
      </c>
      <c r="BZ140" s="290" t="str">
        <f ca="true">+IF(OFFSET('Water Data'!$F$28,0,10*ROW('Water Data'!F134))="","",OFFSET('Water Data'!$F$28,0,10*ROW('Water Data'!F134)))</f>
        <v/>
      </c>
      <c r="CA140" s="290" t="str">
        <f ca="true">+IF(OFFSET('Water Data'!$F$29,0,10*ROW('Water Data'!F134))="","",OFFSET('Water Data'!$F$29,0,10*ROW('Water Data'!F134)))</f>
        <v/>
      </c>
      <c r="CB140" s="290" t="str">
        <f ca="true">+IF(OFFSET('Water Data'!$G$27,0,10*ROW('Water Data'!G134))="","",OFFSET('Water Data'!$G$27,0,10*ROW('Water Data'!G134)))</f>
        <v/>
      </c>
      <c r="CC140" s="290" t="str">
        <f ca="true">+IF(OFFSET('Water Data'!$G$28,0,10*ROW('Water Data'!G134))="","",OFFSET('Water Data'!$G$28,0,10*ROW('Water Data'!G134)))</f>
        <v/>
      </c>
      <c r="CD140" s="290" t="str">
        <f ca="true">+IF(OFFSET('Water Data'!$G$29,0,10*ROW('Water Data'!G134))="","",OFFSET('Water Data'!$G$29,0,10*ROW('Water Data'!G134)))</f>
        <v/>
      </c>
      <c r="CE140" s="290" t="str">
        <f ca="true">+IF(OFFSET('Water Data'!$H$27,0,10*ROW('Water Data'!H134))="","",OFFSET('Water Data'!$H$27,0,10*ROW('Water Data'!H134)))</f>
        <v/>
      </c>
      <c r="CF140" s="290" t="str">
        <f ca="true">+IF(OFFSET('Water Data'!$H$28,0,10*ROW('Water Data'!H134))="","",OFFSET('Water Data'!$H$28,0,10*ROW('Water Data'!H134)))</f>
        <v/>
      </c>
      <c r="CG140" s="290" t="str">
        <f ca="true">+IF(OFFSET('Water Data'!$H$29,0,10*ROW('Water Data'!H134))="","",OFFSET('Water Data'!$H$29,0,10*ROW('Water Data'!H134)))</f>
        <v/>
      </c>
      <c r="CH140" s="290" t="str">
        <f ca="true">+IF(OFFSET('Water Data'!$I$27,0,10*ROW('Water Data'!I134))="","",OFFSET('Water Data'!$I$27,0,10*ROW('Water Data'!I134)))</f>
        <v/>
      </c>
      <c r="CI140" s="290" t="str">
        <f ca="true">+IF(OFFSET('Water Data'!$I$28,0,10*ROW('Water Data'!I134))="","",OFFSET('Water Data'!$I$28,0,10*ROW('Water Data'!I134)))</f>
        <v/>
      </c>
      <c r="CJ140" s="290" t="str">
        <f ca="true">+IF(OFFSET('Water Data'!$I$29,0,10*ROW('Water Data'!I134))="","",OFFSET('Water Data'!$I$29,0,10*ROW('Water Data'!I134)))</f>
        <v/>
      </c>
      <c r="CK140" s="290" t="str">
        <f ca="true">+IF(OFFSET('Sanitation Data'!$D$28,0,10*ROW('Sanitation Data'!D134))="","",OFFSET('Sanitation Data'!$D$28,0,10*ROW('Sanitation Data'!D134)))</f>
        <v/>
      </c>
      <c r="CL140" s="290" t="str">
        <f ca="true">+IF(OFFSET('Sanitation Data'!$D$29,0,10*ROW('Sanitation Data'!D134))="","",OFFSET('Sanitation Data'!$D$29,0,10*ROW('Sanitation Data'!D134)))</f>
        <v/>
      </c>
      <c r="CM140" s="290" t="str">
        <f ca="true">+IF(OFFSET('Sanitation Data'!$D$30,0,10*ROW('Sanitation Data'!D134))="","",OFFSET('Sanitation Data'!$D$30,0,10*ROW('Sanitation Data'!D134)))</f>
        <v/>
      </c>
      <c r="CN140" s="290" t="str">
        <f ca="true">+IF(OFFSET('Sanitation Data'!$D$31,0,10*ROW('Sanitation Data'!D134))="","",OFFSET('Sanitation Data'!$D$31,0,10*ROW('Sanitation Data'!D134)))</f>
        <v/>
      </c>
      <c r="CO140" s="290" t="str">
        <f ca="true">+IF(OFFSET('Sanitation Data'!$D$32,0,10*ROW('Sanitation Data'!D134))="","",OFFSET('Sanitation Data'!$D$32,0,10*ROW('Sanitation Data'!D134)))</f>
        <v/>
      </c>
      <c r="CP140" s="290" t="str">
        <f ca="true">+IF(OFFSET('Sanitation Data'!$E$28,0,10*ROW('Sanitation Data'!E134))="","",OFFSET('Sanitation Data'!$E$28,0,10*ROW('Sanitation Data'!E134)))</f>
        <v/>
      </c>
      <c r="CQ140" s="290" t="str">
        <f ca="true">+IF(OFFSET('Sanitation Data'!$E$29,0,10*ROW('Sanitation Data'!E134))="","",OFFSET('Sanitation Data'!$E$29,0,10*ROW('Sanitation Data'!E134)))</f>
        <v/>
      </c>
      <c r="CR140" s="290" t="str">
        <f ca="true">+IF(OFFSET('Sanitation Data'!$E$30,0,10*ROW('Sanitation Data'!E134))="","",OFFSET('Sanitation Data'!$E$30,0,10*ROW('Sanitation Data'!E134)))</f>
        <v/>
      </c>
      <c r="CS140" s="290" t="str">
        <f ca="true">+IF(OFFSET('Sanitation Data'!$E$31,0,10*ROW('Sanitation Data'!E134))="","",OFFSET('Sanitation Data'!$E$31,0,10*ROW('Sanitation Data'!E134)))</f>
        <v/>
      </c>
      <c r="CT140" s="290" t="str">
        <f ca="true">+IF(OFFSET('Sanitation Data'!$E$32,0,10*ROW('Sanitation Data'!E134))="","",OFFSET('Sanitation Data'!$E$32,0,10*ROW('Sanitation Data'!E134)))</f>
        <v/>
      </c>
      <c r="CU140" s="290" t="str">
        <f ca="true">+IF(OFFSET('Sanitation Data'!$F$28,0,10*ROW('Sanitation Data'!F134))="","",OFFSET('Sanitation Data'!$F$28,0,10*ROW('Sanitation Data'!F134)))</f>
        <v/>
      </c>
      <c r="CV140" s="290" t="str">
        <f ca="true">+IF(OFFSET('Sanitation Data'!$F$29,0,10*ROW('Sanitation Data'!F134))="","",OFFSET('Sanitation Data'!$F$29,0,10*ROW('Sanitation Data'!F134)))</f>
        <v/>
      </c>
      <c r="CW140" s="290" t="str">
        <f ca="true">+IF(OFFSET('Sanitation Data'!$F$30,0,10*ROW('Sanitation Data'!F134))="","",OFFSET('Sanitation Data'!$F$30,0,10*ROW('Sanitation Data'!F134)))</f>
        <v/>
      </c>
      <c r="CX140" s="290" t="str">
        <f ca="true">+IF(OFFSET('Sanitation Data'!$F$31,0,10*ROW('Sanitation Data'!F134))="","",OFFSET('Sanitation Data'!$F$31,0,10*ROW('Sanitation Data'!F134)))</f>
        <v/>
      </c>
      <c r="CY140" s="290" t="str">
        <f ca="true">+IF(OFFSET('Sanitation Data'!$F$32,0,10*ROW('Sanitation Data'!F134))="","",OFFSET('Sanitation Data'!$F$32,0,10*ROW('Sanitation Data'!F134)))</f>
        <v/>
      </c>
      <c r="CZ140" s="290" t="str">
        <f ca="true">+IF(OFFSET('Sanitation Data'!$G$28,0,10*ROW('Sanitation Data'!G134))="","",OFFSET('Sanitation Data'!$G$28,0,10*ROW('Sanitation Data'!G134)))</f>
        <v/>
      </c>
      <c r="DA140" s="290" t="str">
        <f ca="true">+IF(OFFSET('Sanitation Data'!$G$29,0,10*ROW('Sanitation Data'!G134))="","",OFFSET('Sanitation Data'!$G$29,0,10*ROW('Sanitation Data'!G134)))</f>
        <v/>
      </c>
      <c r="DB140" s="290" t="str">
        <f ca="true">+IF(OFFSET('Sanitation Data'!$G$30,0,10*ROW('Sanitation Data'!G134))="","",OFFSET('Sanitation Data'!$G$30,0,10*ROW('Sanitation Data'!G134)))</f>
        <v/>
      </c>
      <c r="DC140" s="290" t="str">
        <f ca="true">+IF(OFFSET('Sanitation Data'!$G$31,0,10*ROW('Sanitation Data'!G134))="","",OFFSET('Sanitation Data'!$G$31,0,10*ROW('Sanitation Data'!G134)))</f>
        <v/>
      </c>
      <c r="DD140" s="290" t="str">
        <f ca="true">+IF(OFFSET('Sanitation Data'!$G$32,0,10*ROW('Sanitation Data'!G134))="","",OFFSET('Sanitation Data'!$G$32,0,10*ROW('Sanitation Data'!G134)))</f>
        <v/>
      </c>
      <c r="DE140" s="290" t="str">
        <f ca="true">+IF(OFFSET('Sanitation Data'!$H$28,0,10*ROW('Sanitation Data'!H134))="","",OFFSET('Sanitation Data'!$H$28,0,10*ROW('Sanitation Data'!H134)))</f>
        <v/>
      </c>
      <c r="DF140" s="290" t="str">
        <f ca="true">+IF(OFFSET('Sanitation Data'!$H$29,0,10*ROW('Sanitation Data'!H134))="","",OFFSET('Sanitation Data'!$H$29,0,10*ROW('Sanitation Data'!H134)))</f>
        <v/>
      </c>
      <c r="DG140" s="290" t="str">
        <f ca="true">+IF(OFFSET('Sanitation Data'!$H$30,0,10*ROW('Sanitation Data'!H134))="","",OFFSET('Sanitation Data'!$H$30,0,10*ROW('Sanitation Data'!H134)))</f>
        <v/>
      </c>
      <c r="DH140" s="290" t="str">
        <f ca="true">+IF(OFFSET('Sanitation Data'!$H$31,0,10*ROW('Sanitation Data'!H134))="","",OFFSET('Sanitation Data'!$H$31,0,10*ROW('Sanitation Data'!H134)))</f>
        <v/>
      </c>
      <c r="DI140" s="290" t="str">
        <f ca="true">+IF(OFFSET('Sanitation Data'!$H$32,0,10*ROW('Sanitation Data'!H134))="","",OFFSET('Sanitation Data'!$H$32,0,10*ROW('Sanitation Data'!H134)))</f>
        <v/>
      </c>
      <c r="DJ140" s="290" t="str">
        <f ca="true">+IF(OFFSET('Sanitation Data'!$I$28,0,10*ROW('Sanitation Data'!I134))="","",OFFSET('Sanitation Data'!$I$28,0,10*ROW('Sanitation Data'!I134)))</f>
        <v/>
      </c>
      <c r="DK140" s="290" t="str">
        <f ca="true">+IF(OFFSET('Sanitation Data'!$I$29,0,10*ROW('Sanitation Data'!I134))="","",OFFSET('Sanitation Data'!$I$29,0,10*ROW('Sanitation Data'!I134)))</f>
        <v/>
      </c>
      <c r="DL140" s="290" t="str">
        <f ca="true">+IF(OFFSET('Sanitation Data'!$I$30,0,10*ROW('Sanitation Data'!I134))="","",OFFSET('Sanitation Data'!$I$30,0,10*ROW('Sanitation Data'!I134)))</f>
        <v/>
      </c>
      <c r="DM140" s="290" t="str">
        <f ca="true">+IF(OFFSET('Sanitation Data'!$I$31,0,10*ROW('Sanitation Data'!I134))="","",OFFSET('Sanitation Data'!$I$31,0,10*ROW('Sanitation Data'!I134)))</f>
        <v/>
      </c>
      <c r="DN140" s="290" t="str">
        <f ca="true">+IF(OFFSET('Sanitation Data'!$I$32,0,10*ROW('Sanitation Data'!I134))="","",OFFSET('Sanitation Data'!$I$32,0,10*ROW('Sanitation Data'!I134)))</f>
        <v/>
      </c>
      <c r="DO140" s="290" t="str">
        <f ca="true">+IF(OFFSET('Hygiene Data'!$D$11,0,10*ROW('Hygiene Data'!D134))="","",OFFSET('Hygiene Data'!$D$11,0,10*ROW('Hygiene Data'!D134)))</f>
        <v/>
      </c>
      <c r="DP140" s="290" t="str">
        <f ca="true">+IF(OFFSET('Hygiene Data'!$D$12,0,10*ROW('Hygiene Data'!D134))="","",OFFSET('Hygiene Data'!$D$12,0,10*ROW('Hygiene Data'!D134)))</f>
        <v/>
      </c>
      <c r="DQ140" s="290" t="str">
        <f ca="true">+IF(OFFSET('Hygiene Data'!$D$13,0,10*ROW('Hygiene Data'!D134))="","",OFFSET('Hygiene Data'!$D$13,0,10*ROW('Hygiene Data'!D134)))</f>
        <v/>
      </c>
      <c r="DR140" s="290" t="str">
        <f ca="true">+IF(OFFSET('Hygiene Data'!$E$11,0,10*ROW('Hygiene Data'!E134))="","",OFFSET('Hygiene Data'!$E$11,0,10*ROW('Hygiene Data'!E134)))</f>
        <v/>
      </c>
      <c r="DS140" s="290" t="str">
        <f ca="true">+IF(OFFSET('Hygiene Data'!$E$12,0,10*ROW('Hygiene Data'!E134))="","",OFFSET('Hygiene Data'!$E$12,0,10*ROW('Hygiene Data'!E134)))</f>
        <v/>
      </c>
      <c r="DT140" s="290" t="str">
        <f ca="true">+IF(OFFSET('Hygiene Data'!$E$13,0,10*ROW('Hygiene Data'!E134))="","",OFFSET('Hygiene Data'!$E$13,0,10*ROW('Hygiene Data'!E134)))</f>
        <v/>
      </c>
      <c r="DU140" s="290" t="str">
        <f ca="true">+IF(OFFSET('Hygiene Data'!$F$11,0,10*ROW('Hygiene Data'!F134))="","",OFFSET('Hygiene Data'!$F$11,0,10*ROW('Hygiene Data'!F134)))</f>
        <v/>
      </c>
      <c r="DV140" s="290" t="str">
        <f ca="true">+IF(OFFSET('Hygiene Data'!$F$12,0,10*ROW('Hygiene Data'!F134))="","",OFFSET('Hygiene Data'!$F$12,0,10*ROW('Hygiene Data'!F134)))</f>
        <v/>
      </c>
      <c r="DW140" s="290" t="str">
        <f ca="true">+IF(OFFSET('Hygiene Data'!$F$13,0,10*ROW('Hygiene Data'!F134))="","",OFFSET('Hygiene Data'!$F$13,0,10*ROW('Hygiene Data'!F134)))</f>
        <v/>
      </c>
      <c r="DX140" s="290" t="str">
        <f ca="true">+IF(OFFSET('Hygiene Data'!$G$11,0,10*ROW('Hygiene Data'!G134))="","",OFFSET('Hygiene Data'!$G$11,0,10*ROW('Hygiene Data'!G134)))</f>
        <v/>
      </c>
      <c r="DY140" s="290" t="str">
        <f ca="true">+IF(OFFSET('Hygiene Data'!$G$12,0,10*ROW('Hygiene Data'!G134))="","",OFFSET('Hygiene Data'!$G$12,0,10*ROW('Hygiene Data'!G134)))</f>
        <v/>
      </c>
      <c r="DZ140" s="290" t="str">
        <f ca="true">+IF(OFFSET('Hygiene Data'!$G$13,0,10*ROW('Hygiene Data'!G134))="","",OFFSET('Hygiene Data'!$G$13,0,10*ROW('Hygiene Data'!G134)))</f>
        <v/>
      </c>
      <c r="EA140" s="290" t="str">
        <f ca="true">+IF(OFFSET('Hygiene Data'!$H$11,0,10*ROW('Hygiene Data'!H134))="","",OFFSET('Hygiene Data'!$H$11,0,10*ROW('Hygiene Data'!H134)))</f>
        <v/>
      </c>
      <c r="EB140" s="290" t="str">
        <f ca="true">+IF(OFFSET('Hygiene Data'!$H$12,0,10*ROW('Hygiene Data'!H134))="","",OFFSET('Hygiene Data'!$H$12,0,10*ROW('Hygiene Data'!H134)))</f>
        <v/>
      </c>
      <c r="EC140" s="290" t="str">
        <f ca="true">+IF(OFFSET('Hygiene Data'!$H$13,0,10*ROW('Hygiene Data'!H134))="","",OFFSET('Hygiene Data'!$H$13,0,10*ROW('Hygiene Data'!H134)))</f>
        <v/>
      </c>
      <c r="ED140" s="290" t="str">
        <f ca="true">+IF(OFFSET('Hygiene Data'!$I$11,0,10*ROW('Hygiene Data'!I134))="","",OFFSET('Hygiene Data'!$I$11,0,10*ROW('Hygiene Data'!I134)))</f>
        <v/>
      </c>
      <c r="EE140" s="290" t="str">
        <f ca="true">+IF(OFFSET('Hygiene Data'!$I$12,0,10*ROW('Hygiene Data'!I134))="","",OFFSET('Hygiene Data'!$I$12,0,10*ROW('Hygiene Data'!I134)))</f>
        <v/>
      </c>
      <c r="EF140" s="290"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46"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90"/>
      <c r="BS141" s="290" t="str">
        <f ca="true">+IF(OFFSET('Water Data'!$D$27,0,10*ROW('Water Data'!D135))="","",OFFSET('Water Data'!$D$27,0,10*ROW('Water Data'!D135)))</f>
        <v/>
      </c>
      <c r="BT141" s="290" t="str">
        <f ca="true">+IF(OFFSET('Water Data'!$D$28,0,10*ROW('Water Data'!D135))="","",OFFSET('Water Data'!$D$28,0,10*ROW('Water Data'!D135)))</f>
        <v/>
      </c>
      <c r="BU141" s="290" t="str">
        <f ca="true">+IF(OFFSET('Water Data'!$D$29,0,10*ROW('Water Data'!D135))="","",OFFSET('Water Data'!$D$29,0,10*ROW('Water Data'!D135)))</f>
        <v/>
      </c>
      <c r="BV141" s="290" t="str">
        <f ca="true">+IF(OFFSET('Water Data'!$E$27,0,10*ROW('Water Data'!E135))="","",OFFSET('Water Data'!$E$27,0,10*ROW('Water Data'!E135)))</f>
        <v/>
      </c>
      <c r="BW141" s="290" t="str">
        <f ca="true">+IF(OFFSET('Water Data'!$E$28,0,10*ROW('Water Data'!E135))="","",OFFSET('Water Data'!$E$28,0,10*ROW('Water Data'!E135)))</f>
        <v/>
      </c>
      <c r="BX141" s="290" t="str">
        <f ca="true">+IF(OFFSET('Water Data'!$E$29,0,10*ROW('Water Data'!E135))="","",OFFSET('Water Data'!$E$29,0,10*ROW('Water Data'!E135)))</f>
        <v/>
      </c>
      <c r="BY141" s="290" t="str">
        <f ca="true">+IF(OFFSET('Water Data'!$F$27,0,10*ROW('Water Data'!F135))="","",OFFSET('Water Data'!$F$27,0,10*ROW('Water Data'!F135)))</f>
        <v/>
      </c>
      <c r="BZ141" s="290" t="str">
        <f ca="true">+IF(OFFSET('Water Data'!$F$28,0,10*ROW('Water Data'!F135))="","",OFFSET('Water Data'!$F$28,0,10*ROW('Water Data'!F135)))</f>
        <v/>
      </c>
      <c r="CA141" s="290" t="str">
        <f ca="true">+IF(OFFSET('Water Data'!$F$29,0,10*ROW('Water Data'!F135))="","",OFFSET('Water Data'!$F$29,0,10*ROW('Water Data'!F135)))</f>
        <v/>
      </c>
      <c r="CB141" s="290" t="str">
        <f ca="true">+IF(OFFSET('Water Data'!$G$27,0,10*ROW('Water Data'!G135))="","",OFFSET('Water Data'!$G$27,0,10*ROW('Water Data'!G135)))</f>
        <v/>
      </c>
      <c r="CC141" s="290" t="str">
        <f ca="true">+IF(OFFSET('Water Data'!$G$28,0,10*ROW('Water Data'!G135))="","",OFFSET('Water Data'!$G$28,0,10*ROW('Water Data'!G135)))</f>
        <v/>
      </c>
      <c r="CD141" s="290" t="str">
        <f ca="true">+IF(OFFSET('Water Data'!$G$29,0,10*ROW('Water Data'!G135))="","",OFFSET('Water Data'!$G$29,0,10*ROW('Water Data'!G135)))</f>
        <v/>
      </c>
      <c r="CE141" s="290" t="str">
        <f ca="true">+IF(OFFSET('Water Data'!$H$27,0,10*ROW('Water Data'!H135))="","",OFFSET('Water Data'!$H$27,0,10*ROW('Water Data'!H135)))</f>
        <v/>
      </c>
      <c r="CF141" s="290" t="str">
        <f ca="true">+IF(OFFSET('Water Data'!$H$28,0,10*ROW('Water Data'!H135))="","",OFFSET('Water Data'!$H$28,0,10*ROW('Water Data'!H135)))</f>
        <v/>
      </c>
      <c r="CG141" s="290" t="str">
        <f ca="true">+IF(OFFSET('Water Data'!$H$29,0,10*ROW('Water Data'!H135))="","",OFFSET('Water Data'!$H$29,0,10*ROW('Water Data'!H135)))</f>
        <v/>
      </c>
      <c r="CH141" s="290" t="str">
        <f ca="true">+IF(OFFSET('Water Data'!$I$27,0,10*ROW('Water Data'!I135))="","",OFFSET('Water Data'!$I$27,0,10*ROW('Water Data'!I135)))</f>
        <v/>
      </c>
      <c r="CI141" s="290" t="str">
        <f ca="true">+IF(OFFSET('Water Data'!$I$28,0,10*ROW('Water Data'!I135))="","",OFFSET('Water Data'!$I$28,0,10*ROW('Water Data'!I135)))</f>
        <v/>
      </c>
      <c r="CJ141" s="290" t="str">
        <f ca="true">+IF(OFFSET('Water Data'!$I$29,0,10*ROW('Water Data'!I135))="","",OFFSET('Water Data'!$I$29,0,10*ROW('Water Data'!I135)))</f>
        <v/>
      </c>
      <c r="CK141" s="290" t="str">
        <f ca="true">+IF(OFFSET('Sanitation Data'!$D$28,0,10*ROW('Sanitation Data'!D135))="","",OFFSET('Sanitation Data'!$D$28,0,10*ROW('Sanitation Data'!D135)))</f>
        <v/>
      </c>
      <c r="CL141" s="290" t="str">
        <f ca="true">+IF(OFFSET('Sanitation Data'!$D$29,0,10*ROW('Sanitation Data'!D135))="","",OFFSET('Sanitation Data'!$D$29,0,10*ROW('Sanitation Data'!D135)))</f>
        <v/>
      </c>
      <c r="CM141" s="290" t="str">
        <f ca="true">+IF(OFFSET('Sanitation Data'!$D$30,0,10*ROW('Sanitation Data'!D135))="","",OFFSET('Sanitation Data'!$D$30,0,10*ROW('Sanitation Data'!D135)))</f>
        <v/>
      </c>
      <c r="CN141" s="290" t="str">
        <f ca="true">+IF(OFFSET('Sanitation Data'!$D$31,0,10*ROW('Sanitation Data'!D135))="","",OFFSET('Sanitation Data'!$D$31,0,10*ROW('Sanitation Data'!D135)))</f>
        <v/>
      </c>
      <c r="CO141" s="290" t="str">
        <f ca="true">+IF(OFFSET('Sanitation Data'!$D$32,0,10*ROW('Sanitation Data'!D135))="","",OFFSET('Sanitation Data'!$D$32,0,10*ROW('Sanitation Data'!D135)))</f>
        <v/>
      </c>
      <c r="CP141" s="290" t="str">
        <f ca="true">+IF(OFFSET('Sanitation Data'!$E$28,0,10*ROW('Sanitation Data'!E135))="","",OFFSET('Sanitation Data'!$E$28,0,10*ROW('Sanitation Data'!E135)))</f>
        <v/>
      </c>
      <c r="CQ141" s="290" t="str">
        <f ca="true">+IF(OFFSET('Sanitation Data'!$E$29,0,10*ROW('Sanitation Data'!E135))="","",OFFSET('Sanitation Data'!$E$29,0,10*ROW('Sanitation Data'!E135)))</f>
        <v/>
      </c>
      <c r="CR141" s="290" t="str">
        <f ca="true">+IF(OFFSET('Sanitation Data'!$E$30,0,10*ROW('Sanitation Data'!E135))="","",OFFSET('Sanitation Data'!$E$30,0,10*ROW('Sanitation Data'!E135)))</f>
        <v/>
      </c>
      <c r="CS141" s="290" t="str">
        <f ca="true">+IF(OFFSET('Sanitation Data'!$E$31,0,10*ROW('Sanitation Data'!E135))="","",OFFSET('Sanitation Data'!$E$31,0,10*ROW('Sanitation Data'!E135)))</f>
        <v/>
      </c>
      <c r="CT141" s="290" t="str">
        <f ca="true">+IF(OFFSET('Sanitation Data'!$E$32,0,10*ROW('Sanitation Data'!E135))="","",OFFSET('Sanitation Data'!$E$32,0,10*ROW('Sanitation Data'!E135)))</f>
        <v/>
      </c>
      <c r="CU141" s="290" t="str">
        <f ca="true">+IF(OFFSET('Sanitation Data'!$F$28,0,10*ROW('Sanitation Data'!F135))="","",OFFSET('Sanitation Data'!$F$28,0,10*ROW('Sanitation Data'!F135)))</f>
        <v/>
      </c>
      <c r="CV141" s="290" t="str">
        <f ca="true">+IF(OFFSET('Sanitation Data'!$F$29,0,10*ROW('Sanitation Data'!F135))="","",OFFSET('Sanitation Data'!$F$29,0,10*ROW('Sanitation Data'!F135)))</f>
        <v/>
      </c>
      <c r="CW141" s="290" t="str">
        <f ca="true">+IF(OFFSET('Sanitation Data'!$F$30,0,10*ROW('Sanitation Data'!F135))="","",OFFSET('Sanitation Data'!$F$30,0,10*ROW('Sanitation Data'!F135)))</f>
        <v/>
      </c>
      <c r="CX141" s="290" t="str">
        <f ca="true">+IF(OFFSET('Sanitation Data'!$F$31,0,10*ROW('Sanitation Data'!F135))="","",OFFSET('Sanitation Data'!$F$31,0,10*ROW('Sanitation Data'!F135)))</f>
        <v/>
      </c>
      <c r="CY141" s="290" t="str">
        <f ca="true">+IF(OFFSET('Sanitation Data'!$F$32,0,10*ROW('Sanitation Data'!F135))="","",OFFSET('Sanitation Data'!$F$32,0,10*ROW('Sanitation Data'!F135)))</f>
        <v/>
      </c>
      <c r="CZ141" s="290" t="str">
        <f ca="true">+IF(OFFSET('Sanitation Data'!$G$28,0,10*ROW('Sanitation Data'!G135))="","",OFFSET('Sanitation Data'!$G$28,0,10*ROW('Sanitation Data'!G135)))</f>
        <v/>
      </c>
      <c r="DA141" s="290" t="str">
        <f ca="true">+IF(OFFSET('Sanitation Data'!$G$29,0,10*ROW('Sanitation Data'!G135))="","",OFFSET('Sanitation Data'!$G$29,0,10*ROW('Sanitation Data'!G135)))</f>
        <v/>
      </c>
      <c r="DB141" s="290" t="str">
        <f ca="true">+IF(OFFSET('Sanitation Data'!$G$30,0,10*ROW('Sanitation Data'!G135))="","",OFFSET('Sanitation Data'!$G$30,0,10*ROW('Sanitation Data'!G135)))</f>
        <v/>
      </c>
      <c r="DC141" s="290" t="str">
        <f ca="true">+IF(OFFSET('Sanitation Data'!$G$31,0,10*ROW('Sanitation Data'!G135))="","",OFFSET('Sanitation Data'!$G$31,0,10*ROW('Sanitation Data'!G135)))</f>
        <v/>
      </c>
      <c r="DD141" s="290" t="str">
        <f ca="true">+IF(OFFSET('Sanitation Data'!$G$32,0,10*ROW('Sanitation Data'!G135))="","",OFFSET('Sanitation Data'!$G$32,0,10*ROW('Sanitation Data'!G135)))</f>
        <v/>
      </c>
      <c r="DE141" s="290" t="str">
        <f ca="true">+IF(OFFSET('Sanitation Data'!$H$28,0,10*ROW('Sanitation Data'!H135))="","",OFFSET('Sanitation Data'!$H$28,0,10*ROW('Sanitation Data'!H135)))</f>
        <v/>
      </c>
      <c r="DF141" s="290" t="str">
        <f ca="true">+IF(OFFSET('Sanitation Data'!$H$29,0,10*ROW('Sanitation Data'!H135))="","",OFFSET('Sanitation Data'!$H$29,0,10*ROW('Sanitation Data'!H135)))</f>
        <v/>
      </c>
      <c r="DG141" s="290" t="str">
        <f ca="true">+IF(OFFSET('Sanitation Data'!$H$30,0,10*ROW('Sanitation Data'!H135))="","",OFFSET('Sanitation Data'!$H$30,0,10*ROW('Sanitation Data'!H135)))</f>
        <v/>
      </c>
      <c r="DH141" s="290" t="str">
        <f ca="true">+IF(OFFSET('Sanitation Data'!$H$31,0,10*ROW('Sanitation Data'!H135))="","",OFFSET('Sanitation Data'!$H$31,0,10*ROW('Sanitation Data'!H135)))</f>
        <v/>
      </c>
      <c r="DI141" s="290" t="str">
        <f ca="true">+IF(OFFSET('Sanitation Data'!$H$32,0,10*ROW('Sanitation Data'!H135))="","",OFFSET('Sanitation Data'!$H$32,0,10*ROW('Sanitation Data'!H135)))</f>
        <v/>
      </c>
      <c r="DJ141" s="290" t="str">
        <f ca="true">+IF(OFFSET('Sanitation Data'!$I$28,0,10*ROW('Sanitation Data'!I135))="","",OFFSET('Sanitation Data'!$I$28,0,10*ROW('Sanitation Data'!I135)))</f>
        <v/>
      </c>
      <c r="DK141" s="290" t="str">
        <f ca="true">+IF(OFFSET('Sanitation Data'!$I$29,0,10*ROW('Sanitation Data'!I135))="","",OFFSET('Sanitation Data'!$I$29,0,10*ROW('Sanitation Data'!I135)))</f>
        <v/>
      </c>
      <c r="DL141" s="290" t="str">
        <f ca="true">+IF(OFFSET('Sanitation Data'!$I$30,0,10*ROW('Sanitation Data'!I135))="","",OFFSET('Sanitation Data'!$I$30,0,10*ROW('Sanitation Data'!I135)))</f>
        <v/>
      </c>
      <c r="DM141" s="290" t="str">
        <f ca="true">+IF(OFFSET('Sanitation Data'!$I$31,0,10*ROW('Sanitation Data'!I135))="","",OFFSET('Sanitation Data'!$I$31,0,10*ROW('Sanitation Data'!I135)))</f>
        <v/>
      </c>
      <c r="DN141" s="290" t="str">
        <f ca="true">+IF(OFFSET('Sanitation Data'!$I$32,0,10*ROW('Sanitation Data'!I135))="","",OFFSET('Sanitation Data'!$I$32,0,10*ROW('Sanitation Data'!I135)))</f>
        <v/>
      </c>
      <c r="DO141" s="290" t="str">
        <f ca="true">+IF(OFFSET('Hygiene Data'!$D$11,0,10*ROW('Hygiene Data'!D135))="","",OFFSET('Hygiene Data'!$D$11,0,10*ROW('Hygiene Data'!D135)))</f>
        <v/>
      </c>
      <c r="DP141" s="290" t="str">
        <f ca="true">+IF(OFFSET('Hygiene Data'!$D$12,0,10*ROW('Hygiene Data'!D135))="","",OFFSET('Hygiene Data'!$D$12,0,10*ROW('Hygiene Data'!D135)))</f>
        <v/>
      </c>
      <c r="DQ141" s="290" t="str">
        <f ca="true">+IF(OFFSET('Hygiene Data'!$D$13,0,10*ROW('Hygiene Data'!D135))="","",OFFSET('Hygiene Data'!$D$13,0,10*ROW('Hygiene Data'!D135)))</f>
        <v/>
      </c>
      <c r="DR141" s="290" t="str">
        <f ca="true">+IF(OFFSET('Hygiene Data'!$E$11,0,10*ROW('Hygiene Data'!E135))="","",OFFSET('Hygiene Data'!$E$11,0,10*ROW('Hygiene Data'!E135)))</f>
        <v/>
      </c>
      <c r="DS141" s="290" t="str">
        <f ca="true">+IF(OFFSET('Hygiene Data'!$E$12,0,10*ROW('Hygiene Data'!E135))="","",OFFSET('Hygiene Data'!$E$12,0,10*ROW('Hygiene Data'!E135)))</f>
        <v/>
      </c>
      <c r="DT141" s="290" t="str">
        <f ca="true">+IF(OFFSET('Hygiene Data'!$E$13,0,10*ROW('Hygiene Data'!E135))="","",OFFSET('Hygiene Data'!$E$13,0,10*ROW('Hygiene Data'!E135)))</f>
        <v/>
      </c>
      <c r="DU141" s="290" t="str">
        <f ca="true">+IF(OFFSET('Hygiene Data'!$F$11,0,10*ROW('Hygiene Data'!F135))="","",OFFSET('Hygiene Data'!$F$11,0,10*ROW('Hygiene Data'!F135)))</f>
        <v/>
      </c>
      <c r="DV141" s="290" t="str">
        <f ca="true">+IF(OFFSET('Hygiene Data'!$F$12,0,10*ROW('Hygiene Data'!F135))="","",OFFSET('Hygiene Data'!$F$12,0,10*ROW('Hygiene Data'!F135)))</f>
        <v/>
      </c>
      <c r="DW141" s="290" t="str">
        <f ca="true">+IF(OFFSET('Hygiene Data'!$F$13,0,10*ROW('Hygiene Data'!F135))="","",OFFSET('Hygiene Data'!$F$13,0,10*ROW('Hygiene Data'!F135)))</f>
        <v/>
      </c>
      <c r="DX141" s="290" t="str">
        <f ca="true">+IF(OFFSET('Hygiene Data'!$G$11,0,10*ROW('Hygiene Data'!G135))="","",OFFSET('Hygiene Data'!$G$11,0,10*ROW('Hygiene Data'!G135)))</f>
        <v/>
      </c>
      <c r="DY141" s="290" t="str">
        <f ca="true">+IF(OFFSET('Hygiene Data'!$G$12,0,10*ROW('Hygiene Data'!G135))="","",OFFSET('Hygiene Data'!$G$12,0,10*ROW('Hygiene Data'!G135)))</f>
        <v/>
      </c>
      <c r="DZ141" s="290" t="str">
        <f ca="true">+IF(OFFSET('Hygiene Data'!$G$13,0,10*ROW('Hygiene Data'!G135))="","",OFFSET('Hygiene Data'!$G$13,0,10*ROW('Hygiene Data'!G135)))</f>
        <v/>
      </c>
      <c r="EA141" s="290" t="str">
        <f ca="true">+IF(OFFSET('Hygiene Data'!$H$11,0,10*ROW('Hygiene Data'!H135))="","",OFFSET('Hygiene Data'!$H$11,0,10*ROW('Hygiene Data'!H135)))</f>
        <v/>
      </c>
      <c r="EB141" s="290" t="str">
        <f ca="true">+IF(OFFSET('Hygiene Data'!$H$12,0,10*ROW('Hygiene Data'!H135))="","",OFFSET('Hygiene Data'!$H$12,0,10*ROW('Hygiene Data'!H135)))</f>
        <v/>
      </c>
      <c r="EC141" s="290" t="str">
        <f ca="true">+IF(OFFSET('Hygiene Data'!$H$13,0,10*ROW('Hygiene Data'!H135))="","",OFFSET('Hygiene Data'!$H$13,0,10*ROW('Hygiene Data'!H135)))</f>
        <v/>
      </c>
      <c r="ED141" s="290" t="str">
        <f ca="true">+IF(OFFSET('Hygiene Data'!$I$11,0,10*ROW('Hygiene Data'!I135))="","",OFFSET('Hygiene Data'!$I$11,0,10*ROW('Hygiene Data'!I135)))</f>
        <v/>
      </c>
      <c r="EE141" s="290" t="str">
        <f ca="true">+IF(OFFSET('Hygiene Data'!$I$12,0,10*ROW('Hygiene Data'!I135))="","",OFFSET('Hygiene Data'!$I$12,0,10*ROW('Hygiene Data'!I135)))</f>
        <v/>
      </c>
      <c r="EF141" s="290"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46"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90"/>
      <c r="BS142" s="290" t="str">
        <f ca="true">+IF(OFFSET('Water Data'!$D$27,0,10*ROW('Water Data'!D136))="","",OFFSET('Water Data'!$D$27,0,10*ROW('Water Data'!D136)))</f>
        <v/>
      </c>
      <c r="BT142" s="290" t="str">
        <f ca="true">+IF(OFFSET('Water Data'!$D$28,0,10*ROW('Water Data'!D136))="","",OFFSET('Water Data'!$D$28,0,10*ROW('Water Data'!D136)))</f>
        <v/>
      </c>
      <c r="BU142" s="290" t="str">
        <f ca="true">+IF(OFFSET('Water Data'!$D$29,0,10*ROW('Water Data'!D136))="","",OFFSET('Water Data'!$D$29,0,10*ROW('Water Data'!D136)))</f>
        <v/>
      </c>
      <c r="BV142" s="290" t="str">
        <f ca="true">+IF(OFFSET('Water Data'!$E$27,0,10*ROW('Water Data'!E136))="","",OFFSET('Water Data'!$E$27,0,10*ROW('Water Data'!E136)))</f>
        <v/>
      </c>
      <c r="BW142" s="290" t="str">
        <f ca="true">+IF(OFFSET('Water Data'!$E$28,0,10*ROW('Water Data'!E136))="","",OFFSET('Water Data'!$E$28,0,10*ROW('Water Data'!E136)))</f>
        <v/>
      </c>
      <c r="BX142" s="290" t="str">
        <f ca="true">+IF(OFFSET('Water Data'!$E$29,0,10*ROW('Water Data'!E136))="","",OFFSET('Water Data'!$E$29,0,10*ROW('Water Data'!E136)))</f>
        <v/>
      </c>
      <c r="BY142" s="290" t="str">
        <f ca="true">+IF(OFFSET('Water Data'!$F$27,0,10*ROW('Water Data'!F136))="","",OFFSET('Water Data'!$F$27,0,10*ROW('Water Data'!F136)))</f>
        <v/>
      </c>
      <c r="BZ142" s="290" t="str">
        <f ca="true">+IF(OFFSET('Water Data'!$F$28,0,10*ROW('Water Data'!F136))="","",OFFSET('Water Data'!$F$28,0,10*ROW('Water Data'!F136)))</f>
        <v/>
      </c>
      <c r="CA142" s="290" t="str">
        <f ca="true">+IF(OFFSET('Water Data'!$F$29,0,10*ROW('Water Data'!F136))="","",OFFSET('Water Data'!$F$29,0,10*ROW('Water Data'!F136)))</f>
        <v/>
      </c>
      <c r="CB142" s="290" t="str">
        <f ca="true">+IF(OFFSET('Water Data'!$G$27,0,10*ROW('Water Data'!G136))="","",OFFSET('Water Data'!$G$27,0,10*ROW('Water Data'!G136)))</f>
        <v/>
      </c>
      <c r="CC142" s="290" t="str">
        <f ca="true">+IF(OFFSET('Water Data'!$G$28,0,10*ROW('Water Data'!G136))="","",OFFSET('Water Data'!$G$28,0,10*ROW('Water Data'!G136)))</f>
        <v/>
      </c>
      <c r="CD142" s="290" t="str">
        <f ca="true">+IF(OFFSET('Water Data'!$G$29,0,10*ROW('Water Data'!G136))="","",OFFSET('Water Data'!$G$29,0,10*ROW('Water Data'!G136)))</f>
        <v/>
      </c>
      <c r="CE142" s="290" t="str">
        <f ca="true">+IF(OFFSET('Water Data'!$H$27,0,10*ROW('Water Data'!H136))="","",OFFSET('Water Data'!$H$27,0,10*ROW('Water Data'!H136)))</f>
        <v/>
      </c>
      <c r="CF142" s="290" t="str">
        <f ca="true">+IF(OFFSET('Water Data'!$H$28,0,10*ROW('Water Data'!H136))="","",OFFSET('Water Data'!$H$28,0,10*ROW('Water Data'!H136)))</f>
        <v/>
      </c>
      <c r="CG142" s="290" t="str">
        <f ca="true">+IF(OFFSET('Water Data'!$H$29,0,10*ROW('Water Data'!H136))="","",OFFSET('Water Data'!$H$29,0,10*ROW('Water Data'!H136)))</f>
        <v/>
      </c>
      <c r="CH142" s="290" t="str">
        <f ca="true">+IF(OFFSET('Water Data'!$I$27,0,10*ROW('Water Data'!I136))="","",OFFSET('Water Data'!$I$27,0,10*ROW('Water Data'!I136)))</f>
        <v/>
      </c>
      <c r="CI142" s="290" t="str">
        <f ca="true">+IF(OFFSET('Water Data'!$I$28,0,10*ROW('Water Data'!I136))="","",OFFSET('Water Data'!$I$28,0,10*ROW('Water Data'!I136)))</f>
        <v/>
      </c>
      <c r="CJ142" s="290" t="str">
        <f ca="true">+IF(OFFSET('Water Data'!$I$29,0,10*ROW('Water Data'!I136))="","",OFFSET('Water Data'!$I$29,0,10*ROW('Water Data'!I136)))</f>
        <v/>
      </c>
      <c r="CK142" s="290" t="str">
        <f ca="true">+IF(OFFSET('Sanitation Data'!$D$28,0,10*ROW('Sanitation Data'!D136))="","",OFFSET('Sanitation Data'!$D$28,0,10*ROW('Sanitation Data'!D136)))</f>
        <v/>
      </c>
      <c r="CL142" s="290" t="str">
        <f ca="true">+IF(OFFSET('Sanitation Data'!$D$29,0,10*ROW('Sanitation Data'!D136))="","",OFFSET('Sanitation Data'!$D$29,0,10*ROW('Sanitation Data'!D136)))</f>
        <v/>
      </c>
      <c r="CM142" s="290" t="str">
        <f ca="true">+IF(OFFSET('Sanitation Data'!$D$30,0,10*ROW('Sanitation Data'!D136))="","",OFFSET('Sanitation Data'!$D$30,0,10*ROW('Sanitation Data'!D136)))</f>
        <v/>
      </c>
      <c r="CN142" s="290" t="str">
        <f ca="true">+IF(OFFSET('Sanitation Data'!$D$31,0,10*ROW('Sanitation Data'!D136))="","",OFFSET('Sanitation Data'!$D$31,0,10*ROW('Sanitation Data'!D136)))</f>
        <v/>
      </c>
      <c r="CO142" s="290" t="str">
        <f ca="true">+IF(OFFSET('Sanitation Data'!$D$32,0,10*ROW('Sanitation Data'!D136))="","",OFFSET('Sanitation Data'!$D$32,0,10*ROW('Sanitation Data'!D136)))</f>
        <v/>
      </c>
      <c r="CP142" s="290" t="str">
        <f ca="true">+IF(OFFSET('Sanitation Data'!$E$28,0,10*ROW('Sanitation Data'!E136))="","",OFFSET('Sanitation Data'!$E$28,0,10*ROW('Sanitation Data'!E136)))</f>
        <v/>
      </c>
      <c r="CQ142" s="290" t="str">
        <f ca="true">+IF(OFFSET('Sanitation Data'!$E$29,0,10*ROW('Sanitation Data'!E136))="","",OFFSET('Sanitation Data'!$E$29,0,10*ROW('Sanitation Data'!E136)))</f>
        <v/>
      </c>
      <c r="CR142" s="290" t="str">
        <f ca="true">+IF(OFFSET('Sanitation Data'!$E$30,0,10*ROW('Sanitation Data'!E136))="","",OFFSET('Sanitation Data'!$E$30,0,10*ROW('Sanitation Data'!E136)))</f>
        <v/>
      </c>
      <c r="CS142" s="290" t="str">
        <f ca="true">+IF(OFFSET('Sanitation Data'!$E$31,0,10*ROW('Sanitation Data'!E136))="","",OFFSET('Sanitation Data'!$E$31,0,10*ROW('Sanitation Data'!E136)))</f>
        <v/>
      </c>
      <c r="CT142" s="290" t="str">
        <f ca="true">+IF(OFFSET('Sanitation Data'!$E$32,0,10*ROW('Sanitation Data'!E136))="","",OFFSET('Sanitation Data'!$E$32,0,10*ROW('Sanitation Data'!E136)))</f>
        <v/>
      </c>
      <c r="CU142" s="290" t="str">
        <f ca="true">+IF(OFFSET('Sanitation Data'!$F$28,0,10*ROW('Sanitation Data'!F136))="","",OFFSET('Sanitation Data'!$F$28,0,10*ROW('Sanitation Data'!F136)))</f>
        <v/>
      </c>
      <c r="CV142" s="290" t="str">
        <f ca="true">+IF(OFFSET('Sanitation Data'!$F$29,0,10*ROW('Sanitation Data'!F136))="","",OFFSET('Sanitation Data'!$F$29,0,10*ROW('Sanitation Data'!F136)))</f>
        <v/>
      </c>
      <c r="CW142" s="290" t="str">
        <f ca="true">+IF(OFFSET('Sanitation Data'!$F$30,0,10*ROW('Sanitation Data'!F136))="","",OFFSET('Sanitation Data'!$F$30,0,10*ROW('Sanitation Data'!F136)))</f>
        <v/>
      </c>
      <c r="CX142" s="290" t="str">
        <f ca="true">+IF(OFFSET('Sanitation Data'!$F$31,0,10*ROW('Sanitation Data'!F136))="","",OFFSET('Sanitation Data'!$F$31,0,10*ROW('Sanitation Data'!F136)))</f>
        <v/>
      </c>
      <c r="CY142" s="290" t="str">
        <f ca="true">+IF(OFFSET('Sanitation Data'!$F$32,0,10*ROW('Sanitation Data'!F136))="","",OFFSET('Sanitation Data'!$F$32,0,10*ROW('Sanitation Data'!F136)))</f>
        <v/>
      </c>
      <c r="CZ142" s="290" t="str">
        <f ca="true">+IF(OFFSET('Sanitation Data'!$G$28,0,10*ROW('Sanitation Data'!G136))="","",OFFSET('Sanitation Data'!$G$28,0,10*ROW('Sanitation Data'!G136)))</f>
        <v/>
      </c>
      <c r="DA142" s="290" t="str">
        <f ca="true">+IF(OFFSET('Sanitation Data'!$G$29,0,10*ROW('Sanitation Data'!G136))="","",OFFSET('Sanitation Data'!$G$29,0,10*ROW('Sanitation Data'!G136)))</f>
        <v/>
      </c>
      <c r="DB142" s="290" t="str">
        <f ca="true">+IF(OFFSET('Sanitation Data'!$G$30,0,10*ROW('Sanitation Data'!G136))="","",OFFSET('Sanitation Data'!$G$30,0,10*ROW('Sanitation Data'!G136)))</f>
        <v/>
      </c>
      <c r="DC142" s="290" t="str">
        <f ca="true">+IF(OFFSET('Sanitation Data'!$G$31,0,10*ROW('Sanitation Data'!G136))="","",OFFSET('Sanitation Data'!$G$31,0,10*ROW('Sanitation Data'!G136)))</f>
        <v/>
      </c>
      <c r="DD142" s="290" t="str">
        <f ca="true">+IF(OFFSET('Sanitation Data'!$G$32,0,10*ROW('Sanitation Data'!G136))="","",OFFSET('Sanitation Data'!$G$32,0,10*ROW('Sanitation Data'!G136)))</f>
        <v/>
      </c>
      <c r="DE142" s="290" t="str">
        <f ca="true">+IF(OFFSET('Sanitation Data'!$H$28,0,10*ROW('Sanitation Data'!H136))="","",OFFSET('Sanitation Data'!$H$28,0,10*ROW('Sanitation Data'!H136)))</f>
        <v/>
      </c>
      <c r="DF142" s="290" t="str">
        <f ca="true">+IF(OFFSET('Sanitation Data'!$H$29,0,10*ROW('Sanitation Data'!H136))="","",OFFSET('Sanitation Data'!$H$29,0,10*ROW('Sanitation Data'!H136)))</f>
        <v/>
      </c>
      <c r="DG142" s="290" t="str">
        <f ca="true">+IF(OFFSET('Sanitation Data'!$H$30,0,10*ROW('Sanitation Data'!H136))="","",OFFSET('Sanitation Data'!$H$30,0,10*ROW('Sanitation Data'!H136)))</f>
        <v/>
      </c>
      <c r="DH142" s="290" t="str">
        <f ca="true">+IF(OFFSET('Sanitation Data'!$H$31,0,10*ROW('Sanitation Data'!H136))="","",OFFSET('Sanitation Data'!$H$31,0,10*ROW('Sanitation Data'!H136)))</f>
        <v/>
      </c>
      <c r="DI142" s="290" t="str">
        <f ca="true">+IF(OFFSET('Sanitation Data'!$H$32,0,10*ROW('Sanitation Data'!H136))="","",OFFSET('Sanitation Data'!$H$32,0,10*ROW('Sanitation Data'!H136)))</f>
        <v/>
      </c>
      <c r="DJ142" s="290" t="str">
        <f ca="true">+IF(OFFSET('Sanitation Data'!$I$28,0,10*ROW('Sanitation Data'!I136))="","",OFFSET('Sanitation Data'!$I$28,0,10*ROW('Sanitation Data'!I136)))</f>
        <v/>
      </c>
      <c r="DK142" s="290" t="str">
        <f ca="true">+IF(OFFSET('Sanitation Data'!$I$29,0,10*ROW('Sanitation Data'!I136))="","",OFFSET('Sanitation Data'!$I$29,0,10*ROW('Sanitation Data'!I136)))</f>
        <v/>
      </c>
      <c r="DL142" s="290" t="str">
        <f ca="true">+IF(OFFSET('Sanitation Data'!$I$30,0,10*ROW('Sanitation Data'!I136))="","",OFFSET('Sanitation Data'!$I$30,0,10*ROW('Sanitation Data'!I136)))</f>
        <v/>
      </c>
      <c r="DM142" s="290" t="str">
        <f ca="true">+IF(OFFSET('Sanitation Data'!$I$31,0,10*ROW('Sanitation Data'!I136))="","",OFFSET('Sanitation Data'!$I$31,0,10*ROW('Sanitation Data'!I136)))</f>
        <v/>
      </c>
      <c r="DN142" s="290" t="str">
        <f ca="true">+IF(OFFSET('Sanitation Data'!$I$32,0,10*ROW('Sanitation Data'!I136))="","",OFFSET('Sanitation Data'!$I$32,0,10*ROW('Sanitation Data'!I136)))</f>
        <v/>
      </c>
      <c r="DO142" s="290" t="str">
        <f ca="true">+IF(OFFSET('Hygiene Data'!$D$11,0,10*ROW('Hygiene Data'!D136))="","",OFFSET('Hygiene Data'!$D$11,0,10*ROW('Hygiene Data'!D136)))</f>
        <v/>
      </c>
      <c r="DP142" s="290" t="str">
        <f ca="true">+IF(OFFSET('Hygiene Data'!$D$12,0,10*ROW('Hygiene Data'!D136))="","",OFFSET('Hygiene Data'!$D$12,0,10*ROW('Hygiene Data'!D136)))</f>
        <v/>
      </c>
      <c r="DQ142" s="290" t="str">
        <f ca="true">+IF(OFFSET('Hygiene Data'!$D$13,0,10*ROW('Hygiene Data'!D136))="","",OFFSET('Hygiene Data'!$D$13,0,10*ROW('Hygiene Data'!D136)))</f>
        <v/>
      </c>
      <c r="DR142" s="290" t="str">
        <f ca="true">+IF(OFFSET('Hygiene Data'!$E$11,0,10*ROW('Hygiene Data'!E136))="","",OFFSET('Hygiene Data'!$E$11,0,10*ROW('Hygiene Data'!E136)))</f>
        <v/>
      </c>
      <c r="DS142" s="290" t="str">
        <f ca="true">+IF(OFFSET('Hygiene Data'!$E$12,0,10*ROW('Hygiene Data'!E136))="","",OFFSET('Hygiene Data'!$E$12,0,10*ROW('Hygiene Data'!E136)))</f>
        <v/>
      </c>
      <c r="DT142" s="290" t="str">
        <f ca="true">+IF(OFFSET('Hygiene Data'!$E$13,0,10*ROW('Hygiene Data'!E136))="","",OFFSET('Hygiene Data'!$E$13,0,10*ROW('Hygiene Data'!E136)))</f>
        <v/>
      </c>
      <c r="DU142" s="290" t="str">
        <f ca="true">+IF(OFFSET('Hygiene Data'!$F$11,0,10*ROW('Hygiene Data'!F136))="","",OFFSET('Hygiene Data'!$F$11,0,10*ROW('Hygiene Data'!F136)))</f>
        <v/>
      </c>
      <c r="DV142" s="290" t="str">
        <f ca="true">+IF(OFFSET('Hygiene Data'!$F$12,0,10*ROW('Hygiene Data'!F136))="","",OFFSET('Hygiene Data'!$F$12,0,10*ROW('Hygiene Data'!F136)))</f>
        <v/>
      </c>
      <c r="DW142" s="290" t="str">
        <f ca="true">+IF(OFFSET('Hygiene Data'!$F$13,0,10*ROW('Hygiene Data'!F136))="","",OFFSET('Hygiene Data'!$F$13,0,10*ROW('Hygiene Data'!F136)))</f>
        <v/>
      </c>
      <c r="DX142" s="290" t="str">
        <f ca="true">+IF(OFFSET('Hygiene Data'!$G$11,0,10*ROW('Hygiene Data'!G136))="","",OFFSET('Hygiene Data'!$G$11,0,10*ROW('Hygiene Data'!G136)))</f>
        <v/>
      </c>
      <c r="DY142" s="290" t="str">
        <f ca="true">+IF(OFFSET('Hygiene Data'!$G$12,0,10*ROW('Hygiene Data'!G136))="","",OFFSET('Hygiene Data'!$G$12,0,10*ROW('Hygiene Data'!G136)))</f>
        <v/>
      </c>
      <c r="DZ142" s="290" t="str">
        <f ca="true">+IF(OFFSET('Hygiene Data'!$G$13,0,10*ROW('Hygiene Data'!G136))="","",OFFSET('Hygiene Data'!$G$13,0,10*ROW('Hygiene Data'!G136)))</f>
        <v/>
      </c>
      <c r="EA142" s="290" t="str">
        <f ca="true">+IF(OFFSET('Hygiene Data'!$H$11,0,10*ROW('Hygiene Data'!H136))="","",OFFSET('Hygiene Data'!$H$11,0,10*ROW('Hygiene Data'!H136)))</f>
        <v/>
      </c>
      <c r="EB142" s="290" t="str">
        <f ca="true">+IF(OFFSET('Hygiene Data'!$H$12,0,10*ROW('Hygiene Data'!H136))="","",OFFSET('Hygiene Data'!$H$12,0,10*ROW('Hygiene Data'!H136)))</f>
        <v/>
      </c>
      <c r="EC142" s="290" t="str">
        <f ca="true">+IF(OFFSET('Hygiene Data'!$H$13,0,10*ROW('Hygiene Data'!H136))="","",OFFSET('Hygiene Data'!$H$13,0,10*ROW('Hygiene Data'!H136)))</f>
        <v/>
      </c>
      <c r="ED142" s="290" t="str">
        <f ca="true">+IF(OFFSET('Hygiene Data'!$I$11,0,10*ROW('Hygiene Data'!I136))="","",OFFSET('Hygiene Data'!$I$11,0,10*ROW('Hygiene Data'!I136)))</f>
        <v/>
      </c>
      <c r="EE142" s="290" t="str">
        <f ca="true">+IF(OFFSET('Hygiene Data'!$I$12,0,10*ROW('Hygiene Data'!I136))="","",OFFSET('Hygiene Data'!$I$12,0,10*ROW('Hygiene Data'!I136)))</f>
        <v/>
      </c>
      <c r="EF142" s="290"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46"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90"/>
      <c r="BS143" s="290" t="str">
        <f ca="true">+IF(OFFSET('Water Data'!$D$27,0,10*ROW('Water Data'!D137))="","",OFFSET('Water Data'!$D$27,0,10*ROW('Water Data'!D137)))</f>
        <v/>
      </c>
      <c r="BT143" s="290" t="str">
        <f ca="true">+IF(OFFSET('Water Data'!$D$28,0,10*ROW('Water Data'!D137))="","",OFFSET('Water Data'!$D$28,0,10*ROW('Water Data'!D137)))</f>
        <v/>
      </c>
      <c r="BU143" s="290" t="str">
        <f ca="true">+IF(OFFSET('Water Data'!$D$29,0,10*ROW('Water Data'!D137))="","",OFFSET('Water Data'!$D$29,0,10*ROW('Water Data'!D137)))</f>
        <v/>
      </c>
      <c r="BV143" s="290" t="str">
        <f ca="true">+IF(OFFSET('Water Data'!$E$27,0,10*ROW('Water Data'!E137))="","",OFFSET('Water Data'!$E$27,0,10*ROW('Water Data'!E137)))</f>
        <v/>
      </c>
      <c r="BW143" s="290" t="str">
        <f ca="true">+IF(OFFSET('Water Data'!$E$28,0,10*ROW('Water Data'!E137))="","",OFFSET('Water Data'!$E$28,0,10*ROW('Water Data'!E137)))</f>
        <v/>
      </c>
      <c r="BX143" s="290" t="str">
        <f ca="true">+IF(OFFSET('Water Data'!$E$29,0,10*ROW('Water Data'!E137))="","",OFFSET('Water Data'!$E$29,0,10*ROW('Water Data'!E137)))</f>
        <v/>
      </c>
      <c r="BY143" s="290" t="str">
        <f ca="true">+IF(OFFSET('Water Data'!$F$27,0,10*ROW('Water Data'!F137))="","",OFFSET('Water Data'!$F$27,0,10*ROW('Water Data'!F137)))</f>
        <v/>
      </c>
      <c r="BZ143" s="290" t="str">
        <f ca="true">+IF(OFFSET('Water Data'!$F$28,0,10*ROW('Water Data'!F137))="","",OFFSET('Water Data'!$F$28,0,10*ROW('Water Data'!F137)))</f>
        <v/>
      </c>
      <c r="CA143" s="290" t="str">
        <f ca="true">+IF(OFFSET('Water Data'!$F$29,0,10*ROW('Water Data'!F137))="","",OFFSET('Water Data'!$F$29,0,10*ROW('Water Data'!F137)))</f>
        <v/>
      </c>
      <c r="CB143" s="290" t="str">
        <f ca="true">+IF(OFFSET('Water Data'!$G$27,0,10*ROW('Water Data'!G137))="","",OFFSET('Water Data'!$G$27,0,10*ROW('Water Data'!G137)))</f>
        <v/>
      </c>
      <c r="CC143" s="290" t="str">
        <f ca="true">+IF(OFFSET('Water Data'!$G$28,0,10*ROW('Water Data'!G137))="","",OFFSET('Water Data'!$G$28,0,10*ROW('Water Data'!G137)))</f>
        <v/>
      </c>
      <c r="CD143" s="290" t="str">
        <f ca="true">+IF(OFFSET('Water Data'!$G$29,0,10*ROW('Water Data'!G137))="","",OFFSET('Water Data'!$G$29,0,10*ROW('Water Data'!G137)))</f>
        <v/>
      </c>
      <c r="CE143" s="290" t="str">
        <f ca="true">+IF(OFFSET('Water Data'!$H$27,0,10*ROW('Water Data'!H137))="","",OFFSET('Water Data'!$H$27,0,10*ROW('Water Data'!H137)))</f>
        <v/>
      </c>
      <c r="CF143" s="290" t="str">
        <f ca="true">+IF(OFFSET('Water Data'!$H$28,0,10*ROW('Water Data'!H137))="","",OFFSET('Water Data'!$H$28,0,10*ROW('Water Data'!H137)))</f>
        <v/>
      </c>
      <c r="CG143" s="290" t="str">
        <f ca="true">+IF(OFFSET('Water Data'!$H$29,0,10*ROW('Water Data'!H137))="","",OFFSET('Water Data'!$H$29,0,10*ROW('Water Data'!H137)))</f>
        <v/>
      </c>
      <c r="CH143" s="290" t="str">
        <f ca="true">+IF(OFFSET('Water Data'!$I$27,0,10*ROW('Water Data'!I137))="","",OFFSET('Water Data'!$I$27,0,10*ROW('Water Data'!I137)))</f>
        <v/>
      </c>
      <c r="CI143" s="290" t="str">
        <f ca="true">+IF(OFFSET('Water Data'!$I$28,0,10*ROW('Water Data'!I137))="","",OFFSET('Water Data'!$I$28,0,10*ROW('Water Data'!I137)))</f>
        <v/>
      </c>
      <c r="CJ143" s="290" t="str">
        <f ca="true">+IF(OFFSET('Water Data'!$I$29,0,10*ROW('Water Data'!I137))="","",OFFSET('Water Data'!$I$29,0,10*ROW('Water Data'!I137)))</f>
        <v/>
      </c>
      <c r="CK143" s="290" t="str">
        <f ca="true">+IF(OFFSET('Sanitation Data'!$D$28,0,10*ROW('Sanitation Data'!D137))="","",OFFSET('Sanitation Data'!$D$28,0,10*ROW('Sanitation Data'!D137)))</f>
        <v/>
      </c>
      <c r="CL143" s="290" t="str">
        <f ca="true">+IF(OFFSET('Sanitation Data'!$D$29,0,10*ROW('Sanitation Data'!D137))="","",OFFSET('Sanitation Data'!$D$29,0,10*ROW('Sanitation Data'!D137)))</f>
        <v/>
      </c>
      <c r="CM143" s="290" t="str">
        <f ca="true">+IF(OFFSET('Sanitation Data'!$D$30,0,10*ROW('Sanitation Data'!D137))="","",OFFSET('Sanitation Data'!$D$30,0,10*ROW('Sanitation Data'!D137)))</f>
        <v/>
      </c>
      <c r="CN143" s="290" t="str">
        <f ca="true">+IF(OFFSET('Sanitation Data'!$D$31,0,10*ROW('Sanitation Data'!D137))="","",OFFSET('Sanitation Data'!$D$31,0,10*ROW('Sanitation Data'!D137)))</f>
        <v/>
      </c>
      <c r="CO143" s="290" t="str">
        <f ca="true">+IF(OFFSET('Sanitation Data'!$D$32,0,10*ROW('Sanitation Data'!D137))="","",OFFSET('Sanitation Data'!$D$32,0,10*ROW('Sanitation Data'!D137)))</f>
        <v/>
      </c>
      <c r="CP143" s="290" t="str">
        <f ca="true">+IF(OFFSET('Sanitation Data'!$E$28,0,10*ROW('Sanitation Data'!E137))="","",OFFSET('Sanitation Data'!$E$28,0,10*ROW('Sanitation Data'!E137)))</f>
        <v/>
      </c>
      <c r="CQ143" s="290" t="str">
        <f ca="true">+IF(OFFSET('Sanitation Data'!$E$29,0,10*ROW('Sanitation Data'!E137))="","",OFFSET('Sanitation Data'!$E$29,0,10*ROW('Sanitation Data'!E137)))</f>
        <v/>
      </c>
      <c r="CR143" s="290" t="str">
        <f ca="true">+IF(OFFSET('Sanitation Data'!$E$30,0,10*ROW('Sanitation Data'!E137))="","",OFFSET('Sanitation Data'!$E$30,0,10*ROW('Sanitation Data'!E137)))</f>
        <v/>
      </c>
      <c r="CS143" s="290" t="str">
        <f ca="true">+IF(OFFSET('Sanitation Data'!$E$31,0,10*ROW('Sanitation Data'!E137))="","",OFFSET('Sanitation Data'!$E$31,0,10*ROW('Sanitation Data'!E137)))</f>
        <v/>
      </c>
      <c r="CT143" s="290" t="str">
        <f ca="true">+IF(OFFSET('Sanitation Data'!$E$32,0,10*ROW('Sanitation Data'!E137))="","",OFFSET('Sanitation Data'!$E$32,0,10*ROW('Sanitation Data'!E137)))</f>
        <v/>
      </c>
      <c r="CU143" s="290" t="str">
        <f ca="true">+IF(OFFSET('Sanitation Data'!$F$28,0,10*ROW('Sanitation Data'!F137))="","",OFFSET('Sanitation Data'!$F$28,0,10*ROW('Sanitation Data'!F137)))</f>
        <v/>
      </c>
      <c r="CV143" s="290" t="str">
        <f ca="true">+IF(OFFSET('Sanitation Data'!$F$29,0,10*ROW('Sanitation Data'!F137))="","",OFFSET('Sanitation Data'!$F$29,0,10*ROW('Sanitation Data'!F137)))</f>
        <v/>
      </c>
      <c r="CW143" s="290" t="str">
        <f ca="true">+IF(OFFSET('Sanitation Data'!$F$30,0,10*ROW('Sanitation Data'!F137))="","",OFFSET('Sanitation Data'!$F$30,0,10*ROW('Sanitation Data'!F137)))</f>
        <v/>
      </c>
      <c r="CX143" s="290" t="str">
        <f ca="true">+IF(OFFSET('Sanitation Data'!$F$31,0,10*ROW('Sanitation Data'!F137))="","",OFFSET('Sanitation Data'!$F$31,0,10*ROW('Sanitation Data'!F137)))</f>
        <v/>
      </c>
      <c r="CY143" s="290" t="str">
        <f ca="true">+IF(OFFSET('Sanitation Data'!$F$32,0,10*ROW('Sanitation Data'!F137))="","",OFFSET('Sanitation Data'!$F$32,0,10*ROW('Sanitation Data'!F137)))</f>
        <v/>
      </c>
      <c r="CZ143" s="290" t="str">
        <f ca="true">+IF(OFFSET('Sanitation Data'!$G$28,0,10*ROW('Sanitation Data'!G137))="","",OFFSET('Sanitation Data'!$G$28,0,10*ROW('Sanitation Data'!G137)))</f>
        <v/>
      </c>
      <c r="DA143" s="290" t="str">
        <f ca="true">+IF(OFFSET('Sanitation Data'!$G$29,0,10*ROW('Sanitation Data'!G137))="","",OFFSET('Sanitation Data'!$G$29,0,10*ROW('Sanitation Data'!G137)))</f>
        <v/>
      </c>
      <c r="DB143" s="290" t="str">
        <f ca="true">+IF(OFFSET('Sanitation Data'!$G$30,0,10*ROW('Sanitation Data'!G137))="","",OFFSET('Sanitation Data'!$G$30,0,10*ROW('Sanitation Data'!G137)))</f>
        <v/>
      </c>
      <c r="DC143" s="290" t="str">
        <f ca="true">+IF(OFFSET('Sanitation Data'!$G$31,0,10*ROW('Sanitation Data'!G137))="","",OFFSET('Sanitation Data'!$G$31,0,10*ROW('Sanitation Data'!G137)))</f>
        <v/>
      </c>
      <c r="DD143" s="290" t="str">
        <f ca="true">+IF(OFFSET('Sanitation Data'!$G$32,0,10*ROW('Sanitation Data'!G137))="","",OFFSET('Sanitation Data'!$G$32,0,10*ROW('Sanitation Data'!G137)))</f>
        <v/>
      </c>
      <c r="DE143" s="290" t="str">
        <f ca="true">+IF(OFFSET('Sanitation Data'!$H$28,0,10*ROW('Sanitation Data'!H137))="","",OFFSET('Sanitation Data'!$H$28,0,10*ROW('Sanitation Data'!H137)))</f>
        <v/>
      </c>
      <c r="DF143" s="290" t="str">
        <f ca="true">+IF(OFFSET('Sanitation Data'!$H$29,0,10*ROW('Sanitation Data'!H137))="","",OFFSET('Sanitation Data'!$H$29,0,10*ROW('Sanitation Data'!H137)))</f>
        <v/>
      </c>
      <c r="DG143" s="290" t="str">
        <f ca="true">+IF(OFFSET('Sanitation Data'!$H$30,0,10*ROW('Sanitation Data'!H137))="","",OFFSET('Sanitation Data'!$H$30,0,10*ROW('Sanitation Data'!H137)))</f>
        <v/>
      </c>
      <c r="DH143" s="290" t="str">
        <f ca="true">+IF(OFFSET('Sanitation Data'!$H$31,0,10*ROW('Sanitation Data'!H137))="","",OFFSET('Sanitation Data'!$H$31,0,10*ROW('Sanitation Data'!H137)))</f>
        <v/>
      </c>
      <c r="DI143" s="290" t="str">
        <f ca="true">+IF(OFFSET('Sanitation Data'!$H$32,0,10*ROW('Sanitation Data'!H137))="","",OFFSET('Sanitation Data'!$H$32,0,10*ROW('Sanitation Data'!H137)))</f>
        <v/>
      </c>
      <c r="DJ143" s="290" t="str">
        <f ca="true">+IF(OFFSET('Sanitation Data'!$I$28,0,10*ROW('Sanitation Data'!I137))="","",OFFSET('Sanitation Data'!$I$28,0,10*ROW('Sanitation Data'!I137)))</f>
        <v/>
      </c>
      <c r="DK143" s="290" t="str">
        <f ca="true">+IF(OFFSET('Sanitation Data'!$I$29,0,10*ROW('Sanitation Data'!I137))="","",OFFSET('Sanitation Data'!$I$29,0,10*ROW('Sanitation Data'!I137)))</f>
        <v/>
      </c>
      <c r="DL143" s="290" t="str">
        <f ca="true">+IF(OFFSET('Sanitation Data'!$I$30,0,10*ROW('Sanitation Data'!I137))="","",OFFSET('Sanitation Data'!$I$30,0,10*ROW('Sanitation Data'!I137)))</f>
        <v/>
      </c>
      <c r="DM143" s="290" t="str">
        <f ca="true">+IF(OFFSET('Sanitation Data'!$I$31,0,10*ROW('Sanitation Data'!I137))="","",OFFSET('Sanitation Data'!$I$31,0,10*ROW('Sanitation Data'!I137)))</f>
        <v/>
      </c>
      <c r="DN143" s="290" t="str">
        <f ca="true">+IF(OFFSET('Sanitation Data'!$I$32,0,10*ROW('Sanitation Data'!I137))="","",OFFSET('Sanitation Data'!$I$32,0,10*ROW('Sanitation Data'!I137)))</f>
        <v/>
      </c>
      <c r="DO143" s="290" t="str">
        <f ca="true">+IF(OFFSET('Hygiene Data'!$D$11,0,10*ROW('Hygiene Data'!D137))="","",OFFSET('Hygiene Data'!$D$11,0,10*ROW('Hygiene Data'!D137)))</f>
        <v/>
      </c>
      <c r="DP143" s="290" t="str">
        <f ca="true">+IF(OFFSET('Hygiene Data'!$D$12,0,10*ROW('Hygiene Data'!D137))="","",OFFSET('Hygiene Data'!$D$12,0,10*ROW('Hygiene Data'!D137)))</f>
        <v/>
      </c>
      <c r="DQ143" s="290" t="str">
        <f ca="true">+IF(OFFSET('Hygiene Data'!$D$13,0,10*ROW('Hygiene Data'!D137))="","",OFFSET('Hygiene Data'!$D$13,0,10*ROW('Hygiene Data'!D137)))</f>
        <v/>
      </c>
      <c r="DR143" s="290" t="str">
        <f ca="true">+IF(OFFSET('Hygiene Data'!$E$11,0,10*ROW('Hygiene Data'!E137))="","",OFFSET('Hygiene Data'!$E$11,0,10*ROW('Hygiene Data'!E137)))</f>
        <v/>
      </c>
      <c r="DS143" s="290" t="str">
        <f ca="true">+IF(OFFSET('Hygiene Data'!$E$12,0,10*ROW('Hygiene Data'!E137))="","",OFFSET('Hygiene Data'!$E$12,0,10*ROW('Hygiene Data'!E137)))</f>
        <v/>
      </c>
      <c r="DT143" s="290" t="str">
        <f ca="true">+IF(OFFSET('Hygiene Data'!$E$13,0,10*ROW('Hygiene Data'!E137))="","",OFFSET('Hygiene Data'!$E$13,0,10*ROW('Hygiene Data'!E137)))</f>
        <v/>
      </c>
      <c r="DU143" s="290" t="str">
        <f ca="true">+IF(OFFSET('Hygiene Data'!$F$11,0,10*ROW('Hygiene Data'!F137))="","",OFFSET('Hygiene Data'!$F$11,0,10*ROW('Hygiene Data'!F137)))</f>
        <v/>
      </c>
      <c r="DV143" s="290" t="str">
        <f ca="true">+IF(OFFSET('Hygiene Data'!$F$12,0,10*ROW('Hygiene Data'!F137))="","",OFFSET('Hygiene Data'!$F$12,0,10*ROW('Hygiene Data'!F137)))</f>
        <v/>
      </c>
      <c r="DW143" s="290" t="str">
        <f ca="true">+IF(OFFSET('Hygiene Data'!$F$13,0,10*ROW('Hygiene Data'!F137))="","",OFFSET('Hygiene Data'!$F$13,0,10*ROW('Hygiene Data'!F137)))</f>
        <v/>
      </c>
      <c r="DX143" s="290" t="str">
        <f ca="true">+IF(OFFSET('Hygiene Data'!$G$11,0,10*ROW('Hygiene Data'!G137))="","",OFFSET('Hygiene Data'!$G$11,0,10*ROW('Hygiene Data'!G137)))</f>
        <v/>
      </c>
      <c r="DY143" s="290" t="str">
        <f ca="true">+IF(OFFSET('Hygiene Data'!$G$12,0,10*ROW('Hygiene Data'!G137))="","",OFFSET('Hygiene Data'!$G$12,0,10*ROW('Hygiene Data'!G137)))</f>
        <v/>
      </c>
      <c r="DZ143" s="290" t="str">
        <f ca="true">+IF(OFFSET('Hygiene Data'!$G$13,0,10*ROW('Hygiene Data'!G137))="","",OFFSET('Hygiene Data'!$G$13,0,10*ROW('Hygiene Data'!G137)))</f>
        <v/>
      </c>
      <c r="EA143" s="290" t="str">
        <f ca="true">+IF(OFFSET('Hygiene Data'!$H$11,0,10*ROW('Hygiene Data'!H137))="","",OFFSET('Hygiene Data'!$H$11,0,10*ROW('Hygiene Data'!H137)))</f>
        <v/>
      </c>
      <c r="EB143" s="290" t="str">
        <f ca="true">+IF(OFFSET('Hygiene Data'!$H$12,0,10*ROW('Hygiene Data'!H137))="","",OFFSET('Hygiene Data'!$H$12,0,10*ROW('Hygiene Data'!H137)))</f>
        <v/>
      </c>
      <c r="EC143" s="290" t="str">
        <f ca="true">+IF(OFFSET('Hygiene Data'!$H$13,0,10*ROW('Hygiene Data'!H137))="","",OFFSET('Hygiene Data'!$H$13,0,10*ROW('Hygiene Data'!H137)))</f>
        <v/>
      </c>
      <c r="ED143" s="290" t="str">
        <f ca="true">+IF(OFFSET('Hygiene Data'!$I$11,0,10*ROW('Hygiene Data'!I137))="","",OFFSET('Hygiene Data'!$I$11,0,10*ROW('Hygiene Data'!I137)))</f>
        <v/>
      </c>
      <c r="EE143" s="290" t="str">
        <f ca="true">+IF(OFFSET('Hygiene Data'!$I$12,0,10*ROW('Hygiene Data'!I137))="","",OFFSET('Hygiene Data'!$I$12,0,10*ROW('Hygiene Data'!I137)))</f>
        <v/>
      </c>
      <c r="EF143" s="290"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46"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90"/>
      <c r="BS144" s="290" t="str">
        <f ca="true">+IF(OFFSET('Water Data'!$D$27,0,10*ROW('Water Data'!D138))="","",OFFSET('Water Data'!$D$27,0,10*ROW('Water Data'!D138)))</f>
        <v/>
      </c>
      <c r="BT144" s="290" t="str">
        <f ca="true">+IF(OFFSET('Water Data'!$D$28,0,10*ROW('Water Data'!D138))="","",OFFSET('Water Data'!$D$28,0,10*ROW('Water Data'!D138)))</f>
        <v/>
      </c>
      <c r="BU144" s="290" t="str">
        <f ca="true">+IF(OFFSET('Water Data'!$D$29,0,10*ROW('Water Data'!D138))="","",OFFSET('Water Data'!$D$29,0,10*ROW('Water Data'!D138)))</f>
        <v/>
      </c>
      <c r="BV144" s="290" t="str">
        <f ca="true">+IF(OFFSET('Water Data'!$E$27,0,10*ROW('Water Data'!E138))="","",OFFSET('Water Data'!$E$27,0,10*ROW('Water Data'!E138)))</f>
        <v/>
      </c>
      <c r="BW144" s="290" t="str">
        <f ca="true">+IF(OFFSET('Water Data'!$E$28,0,10*ROW('Water Data'!E138))="","",OFFSET('Water Data'!$E$28,0,10*ROW('Water Data'!E138)))</f>
        <v/>
      </c>
      <c r="BX144" s="290" t="str">
        <f ca="true">+IF(OFFSET('Water Data'!$E$29,0,10*ROW('Water Data'!E138))="","",OFFSET('Water Data'!$E$29,0,10*ROW('Water Data'!E138)))</f>
        <v/>
      </c>
      <c r="BY144" s="290" t="str">
        <f ca="true">+IF(OFFSET('Water Data'!$F$27,0,10*ROW('Water Data'!F138))="","",OFFSET('Water Data'!$F$27,0,10*ROW('Water Data'!F138)))</f>
        <v/>
      </c>
      <c r="BZ144" s="290" t="str">
        <f ca="true">+IF(OFFSET('Water Data'!$F$28,0,10*ROW('Water Data'!F138))="","",OFFSET('Water Data'!$F$28,0,10*ROW('Water Data'!F138)))</f>
        <v/>
      </c>
      <c r="CA144" s="290" t="str">
        <f ca="true">+IF(OFFSET('Water Data'!$F$29,0,10*ROW('Water Data'!F138))="","",OFFSET('Water Data'!$F$29,0,10*ROW('Water Data'!F138)))</f>
        <v/>
      </c>
      <c r="CB144" s="290" t="str">
        <f ca="true">+IF(OFFSET('Water Data'!$G$27,0,10*ROW('Water Data'!G138))="","",OFFSET('Water Data'!$G$27,0,10*ROW('Water Data'!G138)))</f>
        <v/>
      </c>
      <c r="CC144" s="290" t="str">
        <f ca="true">+IF(OFFSET('Water Data'!$G$28,0,10*ROW('Water Data'!G138))="","",OFFSET('Water Data'!$G$28,0,10*ROW('Water Data'!G138)))</f>
        <v/>
      </c>
      <c r="CD144" s="290" t="str">
        <f ca="true">+IF(OFFSET('Water Data'!$G$29,0,10*ROW('Water Data'!G138))="","",OFFSET('Water Data'!$G$29,0,10*ROW('Water Data'!G138)))</f>
        <v/>
      </c>
      <c r="CE144" s="290" t="str">
        <f ca="true">+IF(OFFSET('Water Data'!$H$27,0,10*ROW('Water Data'!H138))="","",OFFSET('Water Data'!$H$27,0,10*ROW('Water Data'!H138)))</f>
        <v/>
      </c>
      <c r="CF144" s="290" t="str">
        <f ca="true">+IF(OFFSET('Water Data'!$H$28,0,10*ROW('Water Data'!H138))="","",OFFSET('Water Data'!$H$28,0,10*ROW('Water Data'!H138)))</f>
        <v/>
      </c>
      <c r="CG144" s="290" t="str">
        <f ca="true">+IF(OFFSET('Water Data'!$H$29,0,10*ROW('Water Data'!H138))="","",OFFSET('Water Data'!$H$29,0,10*ROW('Water Data'!H138)))</f>
        <v/>
      </c>
      <c r="CH144" s="290" t="str">
        <f ca="true">+IF(OFFSET('Water Data'!$I$27,0,10*ROW('Water Data'!I138))="","",OFFSET('Water Data'!$I$27,0,10*ROW('Water Data'!I138)))</f>
        <v/>
      </c>
      <c r="CI144" s="290" t="str">
        <f ca="true">+IF(OFFSET('Water Data'!$I$28,0,10*ROW('Water Data'!I138))="","",OFFSET('Water Data'!$I$28,0,10*ROW('Water Data'!I138)))</f>
        <v/>
      </c>
      <c r="CJ144" s="290" t="str">
        <f ca="true">+IF(OFFSET('Water Data'!$I$29,0,10*ROW('Water Data'!I138))="","",OFFSET('Water Data'!$I$29,0,10*ROW('Water Data'!I138)))</f>
        <v/>
      </c>
      <c r="CK144" s="290" t="str">
        <f ca="true">+IF(OFFSET('Sanitation Data'!$D$28,0,10*ROW('Sanitation Data'!D138))="","",OFFSET('Sanitation Data'!$D$28,0,10*ROW('Sanitation Data'!D138)))</f>
        <v/>
      </c>
      <c r="CL144" s="290" t="str">
        <f ca="true">+IF(OFFSET('Sanitation Data'!$D$29,0,10*ROW('Sanitation Data'!D138))="","",OFFSET('Sanitation Data'!$D$29,0,10*ROW('Sanitation Data'!D138)))</f>
        <v/>
      </c>
      <c r="CM144" s="290" t="str">
        <f ca="true">+IF(OFFSET('Sanitation Data'!$D$30,0,10*ROW('Sanitation Data'!D138))="","",OFFSET('Sanitation Data'!$D$30,0,10*ROW('Sanitation Data'!D138)))</f>
        <v/>
      </c>
      <c r="CN144" s="290" t="str">
        <f ca="true">+IF(OFFSET('Sanitation Data'!$D$31,0,10*ROW('Sanitation Data'!D138))="","",OFFSET('Sanitation Data'!$D$31,0,10*ROW('Sanitation Data'!D138)))</f>
        <v/>
      </c>
      <c r="CO144" s="290" t="str">
        <f ca="true">+IF(OFFSET('Sanitation Data'!$D$32,0,10*ROW('Sanitation Data'!D138))="","",OFFSET('Sanitation Data'!$D$32,0,10*ROW('Sanitation Data'!D138)))</f>
        <v/>
      </c>
      <c r="CP144" s="290" t="str">
        <f ca="true">+IF(OFFSET('Sanitation Data'!$E$28,0,10*ROW('Sanitation Data'!E138))="","",OFFSET('Sanitation Data'!$E$28,0,10*ROW('Sanitation Data'!E138)))</f>
        <v/>
      </c>
      <c r="CQ144" s="290" t="str">
        <f ca="true">+IF(OFFSET('Sanitation Data'!$E$29,0,10*ROW('Sanitation Data'!E138))="","",OFFSET('Sanitation Data'!$E$29,0,10*ROW('Sanitation Data'!E138)))</f>
        <v/>
      </c>
      <c r="CR144" s="290" t="str">
        <f ca="true">+IF(OFFSET('Sanitation Data'!$E$30,0,10*ROW('Sanitation Data'!E138))="","",OFFSET('Sanitation Data'!$E$30,0,10*ROW('Sanitation Data'!E138)))</f>
        <v/>
      </c>
      <c r="CS144" s="290" t="str">
        <f ca="true">+IF(OFFSET('Sanitation Data'!$E$31,0,10*ROW('Sanitation Data'!E138))="","",OFFSET('Sanitation Data'!$E$31,0,10*ROW('Sanitation Data'!E138)))</f>
        <v/>
      </c>
      <c r="CT144" s="290" t="str">
        <f ca="true">+IF(OFFSET('Sanitation Data'!$E$32,0,10*ROW('Sanitation Data'!E138))="","",OFFSET('Sanitation Data'!$E$32,0,10*ROW('Sanitation Data'!E138)))</f>
        <v/>
      </c>
      <c r="CU144" s="290" t="str">
        <f ca="true">+IF(OFFSET('Sanitation Data'!$F$28,0,10*ROW('Sanitation Data'!F138))="","",OFFSET('Sanitation Data'!$F$28,0,10*ROW('Sanitation Data'!F138)))</f>
        <v/>
      </c>
      <c r="CV144" s="290" t="str">
        <f ca="true">+IF(OFFSET('Sanitation Data'!$F$29,0,10*ROW('Sanitation Data'!F138))="","",OFFSET('Sanitation Data'!$F$29,0,10*ROW('Sanitation Data'!F138)))</f>
        <v/>
      </c>
      <c r="CW144" s="290" t="str">
        <f ca="true">+IF(OFFSET('Sanitation Data'!$F$30,0,10*ROW('Sanitation Data'!F138))="","",OFFSET('Sanitation Data'!$F$30,0,10*ROW('Sanitation Data'!F138)))</f>
        <v/>
      </c>
      <c r="CX144" s="290" t="str">
        <f ca="true">+IF(OFFSET('Sanitation Data'!$F$31,0,10*ROW('Sanitation Data'!F138))="","",OFFSET('Sanitation Data'!$F$31,0,10*ROW('Sanitation Data'!F138)))</f>
        <v/>
      </c>
      <c r="CY144" s="290" t="str">
        <f ca="true">+IF(OFFSET('Sanitation Data'!$F$32,0,10*ROW('Sanitation Data'!F138))="","",OFFSET('Sanitation Data'!$F$32,0,10*ROW('Sanitation Data'!F138)))</f>
        <v/>
      </c>
      <c r="CZ144" s="290" t="str">
        <f ca="true">+IF(OFFSET('Sanitation Data'!$G$28,0,10*ROW('Sanitation Data'!G138))="","",OFFSET('Sanitation Data'!$G$28,0,10*ROW('Sanitation Data'!G138)))</f>
        <v/>
      </c>
      <c r="DA144" s="290" t="str">
        <f ca="true">+IF(OFFSET('Sanitation Data'!$G$29,0,10*ROW('Sanitation Data'!G138))="","",OFFSET('Sanitation Data'!$G$29,0,10*ROW('Sanitation Data'!G138)))</f>
        <v/>
      </c>
      <c r="DB144" s="290" t="str">
        <f ca="true">+IF(OFFSET('Sanitation Data'!$G$30,0,10*ROW('Sanitation Data'!G138))="","",OFFSET('Sanitation Data'!$G$30,0,10*ROW('Sanitation Data'!G138)))</f>
        <v/>
      </c>
      <c r="DC144" s="290" t="str">
        <f ca="true">+IF(OFFSET('Sanitation Data'!$G$31,0,10*ROW('Sanitation Data'!G138))="","",OFFSET('Sanitation Data'!$G$31,0,10*ROW('Sanitation Data'!G138)))</f>
        <v/>
      </c>
      <c r="DD144" s="290" t="str">
        <f ca="true">+IF(OFFSET('Sanitation Data'!$G$32,0,10*ROW('Sanitation Data'!G138))="","",OFFSET('Sanitation Data'!$G$32,0,10*ROW('Sanitation Data'!G138)))</f>
        <v/>
      </c>
      <c r="DE144" s="290" t="str">
        <f ca="true">+IF(OFFSET('Sanitation Data'!$H$28,0,10*ROW('Sanitation Data'!H138))="","",OFFSET('Sanitation Data'!$H$28,0,10*ROW('Sanitation Data'!H138)))</f>
        <v/>
      </c>
      <c r="DF144" s="290" t="str">
        <f ca="true">+IF(OFFSET('Sanitation Data'!$H$29,0,10*ROW('Sanitation Data'!H138))="","",OFFSET('Sanitation Data'!$H$29,0,10*ROW('Sanitation Data'!H138)))</f>
        <v/>
      </c>
      <c r="DG144" s="290" t="str">
        <f ca="true">+IF(OFFSET('Sanitation Data'!$H$30,0,10*ROW('Sanitation Data'!H138))="","",OFFSET('Sanitation Data'!$H$30,0,10*ROW('Sanitation Data'!H138)))</f>
        <v/>
      </c>
      <c r="DH144" s="290" t="str">
        <f ca="true">+IF(OFFSET('Sanitation Data'!$H$31,0,10*ROW('Sanitation Data'!H138))="","",OFFSET('Sanitation Data'!$H$31,0,10*ROW('Sanitation Data'!H138)))</f>
        <v/>
      </c>
      <c r="DI144" s="290" t="str">
        <f ca="true">+IF(OFFSET('Sanitation Data'!$H$32,0,10*ROW('Sanitation Data'!H138))="","",OFFSET('Sanitation Data'!$H$32,0,10*ROW('Sanitation Data'!H138)))</f>
        <v/>
      </c>
      <c r="DJ144" s="290" t="str">
        <f ca="true">+IF(OFFSET('Sanitation Data'!$I$28,0,10*ROW('Sanitation Data'!I138))="","",OFFSET('Sanitation Data'!$I$28,0,10*ROW('Sanitation Data'!I138)))</f>
        <v/>
      </c>
      <c r="DK144" s="290" t="str">
        <f ca="true">+IF(OFFSET('Sanitation Data'!$I$29,0,10*ROW('Sanitation Data'!I138))="","",OFFSET('Sanitation Data'!$I$29,0,10*ROW('Sanitation Data'!I138)))</f>
        <v/>
      </c>
      <c r="DL144" s="290" t="str">
        <f ca="true">+IF(OFFSET('Sanitation Data'!$I$30,0,10*ROW('Sanitation Data'!I138))="","",OFFSET('Sanitation Data'!$I$30,0,10*ROW('Sanitation Data'!I138)))</f>
        <v/>
      </c>
      <c r="DM144" s="290" t="str">
        <f ca="true">+IF(OFFSET('Sanitation Data'!$I$31,0,10*ROW('Sanitation Data'!I138))="","",OFFSET('Sanitation Data'!$I$31,0,10*ROW('Sanitation Data'!I138)))</f>
        <v/>
      </c>
      <c r="DN144" s="290" t="str">
        <f ca="true">+IF(OFFSET('Sanitation Data'!$I$32,0,10*ROW('Sanitation Data'!I138))="","",OFFSET('Sanitation Data'!$I$32,0,10*ROW('Sanitation Data'!I138)))</f>
        <v/>
      </c>
      <c r="DO144" s="290" t="str">
        <f ca="true">+IF(OFFSET('Hygiene Data'!$D$11,0,10*ROW('Hygiene Data'!D138))="","",OFFSET('Hygiene Data'!$D$11,0,10*ROW('Hygiene Data'!D138)))</f>
        <v/>
      </c>
      <c r="DP144" s="290" t="str">
        <f ca="true">+IF(OFFSET('Hygiene Data'!$D$12,0,10*ROW('Hygiene Data'!D138))="","",OFFSET('Hygiene Data'!$D$12,0,10*ROW('Hygiene Data'!D138)))</f>
        <v/>
      </c>
      <c r="DQ144" s="290" t="str">
        <f ca="true">+IF(OFFSET('Hygiene Data'!$D$13,0,10*ROW('Hygiene Data'!D138))="","",OFFSET('Hygiene Data'!$D$13,0,10*ROW('Hygiene Data'!D138)))</f>
        <v/>
      </c>
      <c r="DR144" s="290" t="str">
        <f ca="true">+IF(OFFSET('Hygiene Data'!$E$11,0,10*ROW('Hygiene Data'!E138))="","",OFFSET('Hygiene Data'!$E$11,0,10*ROW('Hygiene Data'!E138)))</f>
        <v/>
      </c>
      <c r="DS144" s="290" t="str">
        <f ca="true">+IF(OFFSET('Hygiene Data'!$E$12,0,10*ROW('Hygiene Data'!E138))="","",OFFSET('Hygiene Data'!$E$12,0,10*ROW('Hygiene Data'!E138)))</f>
        <v/>
      </c>
      <c r="DT144" s="290" t="str">
        <f ca="true">+IF(OFFSET('Hygiene Data'!$E$13,0,10*ROW('Hygiene Data'!E138))="","",OFFSET('Hygiene Data'!$E$13,0,10*ROW('Hygiene Data'!E138)))</f>
        <v/>
      </c>
      <c r="DU144" s="290" t="str">
        <f ca="true">+IF(OFFSET('Hygiene Data'!$F$11,0,10*ROW('Hygiene Data'!F138))="","",OFFSET('Hygiene Data'!$F$11,0,10*ROW('Hygiene Data'!F138)))</f>
        <v/>
      </c>
      <c r="DV144" s="290" t="str">
        <f ca="true">+IF(OFFSET('Hygiene Data'!$F$12,0,10*ROW('Hygiene Data'!F138))="","",OFFSET('Hygiene Data'!$F$12,0,10*ROW('Hygiene Data'!F138)))</f>
        <v/>
      </c>
      <c r="DW144" s="290" t="str">
        <f ca="true">+IF(OFFSET('Hygiene Data'!$F$13,0,10*ROW('Hygiene Data'!F138))="","",OFFSET('Hygiene Data'!$F$13,0,10*ROW('Hygiene Data'!F138)))</f>
        <v/>
      </c>
      <c r="DX144" s="290" t="str">
        <f ca="true">+IF(OFFSET('Hygiene Data'!$G$11,0,10*ROW('Hygiene Data'!G138))="","",OFFSET('Hygiene Data'!$G$11,0,10*ROW('Hygiene Data'!G138)))</f>
        <v/>
      </c>
      <c r="DY144" s="290" t="str">
        <f ca="true">+IF(OFFSET('Hygiene Data'!$G$12,0,10*ROW('Hygiene Data'!G138))="","",OFFSET('Hygiene Data'!$G$12,0,10*ROW('Hygiene Data'!G138)))</f>
        <v/>
      </c>
      <c r="DZ144" s="290" t="str">
        <f ca="true">+IF(OFFSET('Hygiene Data'!$G$13,0,10*ROW('Hygiene Data'!G138))="","",OFFSET('Hygiene Data'!$G$13,0,10*ROW('Hygiene Data'!G138)))</f>
        <v/>
      </c>
      <c r="EA144" s="290" t="str">
        <f ca="true">+IF(OFFSET('Hygiene Data'!$H$11,0,10*ROW('Hygiene Data'!H138))="","",OFFSET('Hygiene Data'!$H$11,0,10*ROW('Hygiene Data'!H138)))</f>
        <v/>
      </c>
      <c r="EB144" s="290" t="str">
        <f ca="true">+IF(OFFSET('Hygiene Data'!$H$12,0,10*ROW('Hygiene Data'!H138))="","",OFFSET('Hygiene Data'!$H$12,0,10*ROW('Hygiene Data'!H138)))</f>
        <v/>
      </c>
      <c r="EC144" s="290" t="str">
        <f ca="true">+IF(OFFSET('Hygiene Data'!$H$13,0,10*ROW('Hygiene Data'!H138))="","",OFFSET('Hygiene Data'!$H$13,0,10*ROW('Hygiene Data'!H138)))</f>
        <v/>
      </c>
      <c r="ED144" s="290" t="str">
        <f ca="true">+IF(OFFSET('Hygiene Data'!$I$11,0,10*ROW('Hygiene Data'!I138))="","",OFFSET('Hygiene Data'!$I$11,0,10*ROW('Hygiene Data'!I138)))</f>
        <v/>
      </c>
      <c r="EE144" s="290" t="str">
        <f ca="true">+IF(OFFSET('Hygiene Data'!$I$12,0,10*ROW('Hygiene Data'!I138))="","",OFFSET('Hygiene Data'!$I$12,0,10*ROW('Hygiene Data'!I138)))</f>
        <v/>
      </c>
      <c r="EF144" s="290"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46"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90"/>
      <c r="BS145" s="290" t="str">
        <f ca="true">+IF(OFFSET('Water Data'!$D$27,0,10*ROW('Water Data'!D139))="","",OFFSET('Water Data'!$D$27,0,10*ROW('Water Data'!D139)))</f>
        <v/>
      </c>
      <c r="BT145" s="290" t="str">
        <f ca="true">+IF(OFFSET('Water Data'!$D$28,0,10*ROW('Water Data'!D139))="","",OFFSET('Water Data'!$D$28,0,10*ROW('Water Data'!D139)))</f>
        <v/>
      </c>
      <c r="BU145" s="290" t="str">
        <f ca="true">+IF(OFFSET('Water Data'!$D$29,0,10*ROW('Water Data'!D139))="","",OFFSET('Water Data'!$D$29,0,10*ROW('Water Data'!D139)))</f>
        <v/>
      </c>
      <c r="BV145" s="290" t="str">
        <f ca="true">+IF(OFFSET('Water Data'!$E$27,0,10*ROW('Water Data'!E139))="","",OFFSET('Water Data'!$E$27,0,10*ROW('Water Data'!E139)))</f>
        <v/>
      </c>
      <c r="BW145" s="290" t="str">
        <f ca="true">+IF(OFFSET('Water Data'!$E$28,0,10*ROW('Water Data'!E139))="","",OFFSET('Water Data'!$E$28,0,10*ROW('Water Data'!E139)))</f>
        <v/>
      </c>
      <c r="BX145" s="290" t="str">
        <f ca="true">+IF(OFFSET('Water Data'!$E$29,0,10*ROW('Water Data'!E139))="","",OFFSET('Water Data'!$E$29,0,10*ROW('Water Data'!E139)))</f>
        <v/>
      </c>
      <c r="BY145" s="290" t="str">
        <f ca="true">+IF(OFFSET('Water Data'!$F$27,0,10*ROW('Water Data'!F139))="","",OFFSET('Water Data'!$F$27,0,10*ROW('Water Data'!F139)))</f>
        <v/>
      </c>
      <c r="BZ145" s="290" t="str">
        <f ca="true">+IF(OFFSET('Water Data'!$F$28,0,10*ROW('Water Data'!F139))="","",OFFSET('Water Data'!$F$28,0,10*ROW('Water Data'!F139)))</f>
        <v/>
      </c>
      <c r="CA145" s="290" t="str">
        <f ca="true">+IF(OFFSET('Water Data'!$F$29,0,10*ROW('Water Data'!F139))="","",OFFSET('Water Data'!$F$29,0,10*ROW('Water Data'!F139)))</f>
        <v/>
      </c>
      <c r="CB145" s="290" t="str">
        <f ca="true">+IF(OFFSET('Water Data'!$G$27,0,10*ROW('Water Data'!G139))="","",OFFSET('Water Data'!$G$27,0,10*ROW('Water Data'!G139)))</f>
        <v/>
      </c>
      <c r="CC145" s="290" t="str">
        <f ca="true">+IF(OFFSET('Water Data'!$G$28,0,10*ROW('Water Data'!G139))="","",OFFSET('Water Data'!$G$28,0,10*ROW('Water Data'!G139)))</f>
        <v/>
      </c>
      <c r="CD145" s="290" t="str">
        <f ca="true">+IF(OFFSET('Water Data'!$G$29,0,10*ROW('Water Data'!G139))="","",OFFSET('Water Data'!$G$29,0,10*ROW('Water Data'!G139)))</f>
        <v/>
      </c>
      <c r="CE145" s="290" t="str">
        <f ca="true">+IF(OFFSET('Water Data'!$H$27,0,10*ROW('Water Data'!H139))="","",OFFSET('Water Data'!$H$27,0,10*ROW('Water Data'!H139)))</f>
        <v/>
      </c>
      <c r="CF145" s="290" t="str">
        <f ca="true">+IF(OFFSET('Water Data'!$H$28,0,10*ROW('Water Data'!H139))="","",OFFSET('Water Data'!$H$28,0,10*ROW('Water Data'!H139)))</f>
        <v/>
      </c>
      <c r="CG145" s="290" t="str">
        <f ca="true">+IF(OFFSET('Water Data'!$H$29,0,10*ROW('Water Data'!H139))="","",OFFSET('Water Data'!$H$29,0,10*ROW('Water Data'!H139)))</f>
        <v/>
      </c>
      <c r="CH145" s="290" t="str">
        <f ca="true">+IF(OFFSET('Water Data'!$I$27,0,10*ROW('Water Data'!I139))="","",OFFSET('Water Data'!$I$27,0,10*ROW('Water Data'!I139)))</f>
        <v/>
      </c>
      <c r="CI145" s="290" t="str">
        <f ca="true">+IF(OFFSET('Water Data'!$I$28,0,10*ROW('Water Data'!I139))="","",OFFSET('Water Data'!$I$28,0,10*ROW('Water Data'!I139)))</f>
        <v/>
      </c>
      <c r="CJ145" s="290" t="str">
        <f ca="true">+IF(OFFSET('Water Data'!$I$29,0,10*ROW('Water Data'!I139))="","",OFFSET('Water Data'!$I$29,0,10*ROW('Water Data'!I139)))</f>
        <v/>
      </c>
      <c r="CK145" s="290" t="str">
        <f ca="true">+IF(OFFSET('Sanitation Data'!$D$28,0,10*ROW('Sanitation Data'!D139))="","",OFFSET('Sanitation Data'!$D$28,0,10*ROW('Sanitation Data'!D139)))</f>
        <v/>
      </c>
      <c r="CL145" s="290" t="str">
        <f ca="true">+IF(OFFSET('Sanitation Data'!$D$29,0,10*ROW('Sanitation Data'!D139))="","",OFFSET('Sanitation Data'!$D$29,0,10*ROW('Sanitation Data'!D139)))</f>
        <v/>
      </c>
      <c r="CM145" s="290" t="str">
        <f ca="true">+IF(OFFSET('Sanitation Data'!$D$30,0,10*ROW('Sanitation Data'!D139))="","",OFFSET('Sanitation Data'!$D$30,0,10*ROW('Sanitation Data'!D139)))</f>
        <v/>
      </c>
      <c r="CN145" s="290" t="str">
        <f ca="true">+IF(OFFSET('Sanitation Data'!$D$31,0,10*ROW('Sanitation Data'!D139))="","",OFFSET('Sanitation Data'!$D$31,0,10*ROW('Sanitation Data'!D139)))</f>
        <v/>
      </c>
      <c r="CO145" s="290" t="str">
        <f ca="true">+IF(OFFSET('Sanitation Data'!$D$32,0,10*ROW('Sanitation Data'!D139))="","",OFFSET('Sanitation Data'!$D$32,0,10*ROW('Sanitation Data'!D139)))</f>
        <v/>
      </c>
      <c r="CP145" s="290" t="str">
        <f ca="true">+IF(OFFSET('Sanitation Data'!$E$28,0,10*ROW('Sanitation Data'!E139))="","",OFFSET('Sanitation Data'!$E$28,0,10*ROW('Sanitation Data'!E139)))</f>
        <v/>
      </c>
      <c r="CQ145" s="290" t="str">
        <f ca="true">+IF(OFFSET('Sanitation Data'!$E$29,0,10*ROW('Sanitation Data'!E139))="","",OFFSET('Sanitation Data'!$E$29,0,10*ROW('Sanitation Data'!E139)))</f>
        <v/>
      </c>
      <c r="CR145" s="290" t="str">
        <f ca="true">+IF(OFFSET('Sanitation Data'!$E$30,0,10*ROW('Sanitation Data'!E139))="","",OFFSET('Sanitation Data'!$E$30,0,10*ROW('Sanitation Data'!E139)))</f>
        <v/>
      </c>
      <c r="CS145" s="290" t="str">
        <f ca="true">+IF(OFFSET('Sanitation Data'!$E$31,0,10*ROW('Sanitation Data'!E139))="","",OFFSET('Sanitation Data'!$E$31,0,10*ROW('Sanitation Data'!E139)))</f>
        <v/>
      </c>
      <c r="CT145" s="290" t="str">
        <f ca="true">+IF(OFFSET('Sanitation Data'!$E$32,0,10*ROW('Sanitation Data'!E139))="","",OFFSET('Sanitation Data'!$E$32,0,10*ROW('Sanitation Data'!E139)))</f>
        <v/>
      </c>
      <c r="CU145" s="290" t="str">
        <f ca="true">+IF(OFFSET('Sanitation Data'!$F$28,0,10*ROW('Sanitation Data'!F139))="","",OFFSET('Sanitation Data'!$F$28,0,10*ROW('Sanitation Data'!F139)))</f>
        <v/>
      </c>
      <c r="CV145" s="290" t="str">
        <f ca="true">+IF(OFFSET('Sanitation Data'!$F$29,0,10*ROW('Sanitation Data'!F139))="","",OFFSET('Sanitation Data'!$F$29,0,10*ROW('Sanitation Data'!F139)))</f>
        <v/>
      </c>
      <c r="CW145" s="290" t="str">
        <f ca="true">+IF(OFFSET('Sanitation Data'!$F$30,0,10*ROW('Sanitation Data'!F139))="","",OFFSET('Sanitation Data'!$F$30,0,10*ROW('Sanitation Data'!F139)))</f>
        <v/>
      </c>
      <c r="CX145" s="290" t="str">
        <f ca="true">+IF(OFFSET('Sanitation Data'!$F$31,0,10*ROW('Sanitation Data'!F139))="","",OFFSET('Sanitation Data'!$F$31,0,10*ROW('Sanitation Data'!F139)))</f>
        <v/>
      </c>
      <c r="CY145" s="290" t="str">
        <f ca="true">+IF(OFFSET('Sanitation Data'!$F$32,0,10*ROW('Sanitation Data'!F139))="","",OFFSET('Sanitation Data'!$F$32,0,10*ROW('Sanitation Data'!F139)))</f>
        <v/>
      </c>
      <c r="CZ145" s="290" t="str">
        <f ca="true">+IF(OFFSET('Sanitation Data'!$G$28,0,10*ROW('Sanitation Data'!G139))="","",OFFSET('Sanitation Data'!$G$28,0,10*ROW('Sanitation Data'!G139)))</f>
        <v/>
      </c>
      <c r="DA145" s="290" t="str">
        <f ca="true">+IF(OFFSET('Sanitation Data'!$G$29,0,10*ROW('Sanitation Data'!G139))="","",OFFSET('Sanitation Data'!$G$29,0,10*ROW('Sanitation Data'!G139)))</f>
        <v/>
      </c>
      <c r="DB145" s="290" t="str">
        <f ca="true">+IF(OFFSET('Sanitation Data'!$G$30,0,10*ROW('Sanitation Data'!G139))="","",OFFSET('Sanitation Data'!$G$30,0,10*ROW('Sanitation Data'!G139)))</f>
        <v/>
      </c>
      <c r="DC145" s="290" t="str">
        <f ca="true">+IF(OFFSET('Sanitation Data'!$G$31,0,10*ROW('Sanitation Data'!G139))="","",OFFSET('Sanitation Data'!$G$31,0,10*ROW('Sanitation Data'!G139)))</f>
        <v/>
      </c>
      <c r="DD145" s="290" t="str">
        <f ca="true">+IF(OFFSET('Sanitation Data'!$G$32,0,10*ROW('Sanitation Data'!G139))="","",OFFSET('Sanitation Data'!$G$32,0,10*ROW('Sanitation Data'!G139)))</f>
        <v/>
      </c>
      <c r="DE145" s="290" t="str">
        <f ca="true">+IF(OFFSET('Sanitation Data'!$H$28,0,10*ROW('Sanitation Data'!H139))="","",OFFSET('Sanitation Data'!$H$28,0,10*ROW('Sanitation Data'!H139)))</f>
        <v/>
      </c>
      <c r="DF145" s="290" t="str">
        <f ca="true">+IF(OFFSET('Sanitation Data'!$H$29,0,10*ROW('Sanitation Data'!H139))="","",OFFSET('Sanitation Data'!$H$29,0,10*ROW('Sanitation Data'!H139)))</f>
        <v/>
      </c>
      <c r="DG145" s="290" t="str">
        <f ca="true">+IF(OFFSET('Sanitation Data'!$H$30,0,10*ROW('Sanitation Data'!H139))="","",OFFSET('Sanitation Data'!$H$30,0,10*ROW('Sanitation Data'!H139)))</f>
        <v/>
      </c>
      <c r="DH145" s="290" t="str">
        <f ca="true">+IF(OFFSET('Sanitation Data'!$H$31,0,10*ROW('Sanitation Data'!H139))="","",OFFSET('Sanitation Data'!$H$31,0,10*ROW('Sanitation Data'!H139)))</f>
        <v/>
      </c>
      <c r="DI145" s="290" t="str">
        <f ca="true">+IF(OFFSET('Sanitation Data'!$H$32,0,10*ROW('Sanitation Data'!H139))="","",OFFSET('Sanitation Data'!$H$32,0,10*ROW('Sanitation Data'!H139)))</f>
        <v/>
      </c>
      <c r="DJ145" s="290" t="str">
        <f ca="true">+IF(OFFSET('Sanitation Data'!$I$28,0,10*ROW('Sanitation Data'!I139))="","",OFFSET('Sanitation Data'!$I$28,0,10*ROW('Sanitation Data'!I139)))</f>
        <v/>
      </c>
      <c r="DK145" s="290" t="str">
        <f ca="true">+IF(OFFSET('Sanitation Data'!$I$29,0,10*ROW('Sanitation Data'!I139))="","",OFFSET('Sanitation Data'!$I$29,0,10*ROW('Sanitation Data'!I139)))</f>
        <v/>
      </c>
      <c r="DL145" s="290" t="str">
        <f ca="true">+IF(OFFSET('Sanitation Data'!$I$30,0,10*ROW('Sanitation Data'!I139))="","",OFFSET('Sanitation Data'!$I$30,0,10*ROW('Sanitation Data'!I139)))</f>
        <v/>
      </c>
      <c r="DM145" s="290" t="str">
        <f ca="true">+IF(OFFSET('Sanitation Data'!$I$31,0,10*ROW('Sanitation Data'!I139))="","",OFFSET('Sanitation Data'!$I$31,0,10*ROW('Sanitation Data'!I139)))</f>
        <v/>
      </c>
      <c r="DN145" s="290" t="str">
        <f ca="true">+IF(OFFSET('Sanitation Data'!$I$32,0,10*ROW('Sanitation Data'!I139))="","",OFFSET('Sanitation Data'!$I$32,0,10*ROW('Sanitation Data'!I139)))</f>
        <v/>
      </c>
      <c r="DO145" s="290" t="str">
        <f ca="true">+IF(OFFSET('Hygiene Data'!$D$11,0,10*ROW('Hygiene Data'!D139))="","",OFFSET('Hygiene Data'!$D$11,0,10*ROW('Hygiene Data'!D139)))</f>
        <v/>
      </c>
      <c r="DP145" s="290" t="str">
        <f ca="true">+IF(OFFSET('Hygiene Data'!$D$12,0,10*ROW('Hygiene Data'!D139))="","",OFFSET('Hygiene Data'!$D$12,0,10*ROW('Hygiene Data'!D139)))</f>
        <v/>
      </c>
      <c r="DQ145" s="290" t="str">
        <f ca="true">+IF(OFFSET('Hygiene Data'!$D$13,0,10*ROW('Hygiene Data'!D139))="","",OFFSET('Hygiene Data'!$D$13,0,10*ROW('Hygiene Data'!D139)))</f>
        <v/>
      </c>
      <c r="DR145" s="290" t="str">
        <f ca="true">+IF(OFFSET('Hygiene Data'!$E$11,0,10*ROW('Hygiene Data'!E139))="","",OFFSET('Hygiene Data'!$E$11,0,10*ROW('Hygiene Data'!E139)))</f>
        <v/>
      </c>
      <c r="DS145" s="290" t="str">
        <f ca="true">+IF(OFFSET('Hygiene Data'!$E$12,0,10*ROW('Hygiene Data'!E139))="","",OFFSET('Hygiene Data'!$E$12,0,10*ROW('Hygiene Data'!E139)))</f>
        <v/>
      </c>
      <c r="DT145" s="290" t="str">
        <f ca="true">+IF(OFFSET('Hygiene Data'!$E$13,0,10*ROW('Hygiene Data'!E139))="","",OFFSET('Hygiene Data'!$E$13,0,10*ROW('Hygiene Data'!E139)))</f>
        <v/>
      </c>
      <c r="DU145" s="290" t="str">
        <f ca="true">+IF(OFFSET('Hygiene Data'!$F$11,0,10*ROW('Hygiene Data'!F139))="","",OFFSET('Hygiene Data'!$F$11,0,10*ROW('Hygiene Data'!F139)))</f>
        <v/>
      </c>
      <c r="DV145" s="290" t="str">
        <f ca="true">+IF(OFFSET('Hygiene Data'!$F$12,0,10*ROW('Hygiene Data'!F139))="","",OFFSET('Hygiene Data'!$F$12,0,10*ROW('Hygiene Data'!F139)))</f>
        <v/>
      </c>
      <c r="DW145" s="290" t="str">
        <f ca="true">+IF(OFFSET('Hygiene Data'!$F$13,0,10*ROW('Hygiene Data'!F139))="","",OFFSET('Hygiene Data'!$F$13,0,10*ROW('Hygiene Data'!F139)))</f>
        <v/>
      </c>
      <c r="DX145" s="290" t="str">
        <f ca="true">+IF(OFFSET('Hygiene Data'!$G$11,0,10*ROW('Hygiene Data'!G139))="","",OFFSET('Hygiene Data'!$G$11,0,10*ROW('Hygiene Data'!G139)))</f>
        <v/>
      </c>
      <c r="DY145" s="290" t="str">
        <f ca="true">+IF(OFFSET('Hygiene Data'!$G$12,0,10*ROW('Hygiene Data'!G139))="","",OFFSET('Hygiene Data'!$G$12,0,10*ROW('Hygiene Data'!G139)))</f>
        <v/>
      </c>
      <c r="DZ145" s="290" t="str">
        <f ca="true">+IF(OFFSET('Hygiene Data'!$G$13,0,10*ROW('Hygiene Data'!G139))="","",OFFSET('Hygiene Data'!$G$13,0,10*ROW('Hygiene Data'!G139)))</f>
        <v/>
      </c>
      <c r="EA145" s="290" t="str">
        <f ca="true">+IF(OFFSET('Hygiene Data'!$H$11,0,10*ROW('Hygiene Data'!H139))="","",OFFSET('Hygiene Data'!$H$11,0,10*ROW('Hygiene Data'!H139)))</f>
        <v/>
      </c>
      <c r="EB145" s="290" t="str">
        <f ca="true">+IF(OFFSET('Hygiene Data'!$H$12,0,10*ROW('Hygiene Data'!H139))="","",OFFSET('Hygiene Data'!$H$12,0,10*ROW('Hygiene Data'!H139)))</f>
        <v/>
      </c>
      <c r="EC145" s="290" t="str">
        <f ca="true">+IF(OFFSET('Hygiene Data'!$H$13,0,10*ROW('Hygiene Data'!H139))="","",OFFSET('Hygiene Data'!$H$13,0,10*ROW('Hygiene Data'!H139)))</f>
        <v/>
      </c>
      <c r="ED145" s="290" t="str">
        <f ca="true">+IF(OFFSET('Hygiene Data'!$I$11,0,10*ROW('Hygiene Data'!I139))="","",OFFSET('Hygiene Data'!$I$11,0,10*ROW('Hygiene Data'!I139)))</f>
        <v/>
      </c>
      <c r="EE145" s="290" t="str">
        <f ca="true">+IF(OFFSET('Hygiene Data'!$I$12,0,10*ROW('Hygiene Data'!I139))="","",OFFSET('Hygiene Data'!$I$12,0,10*ROW('Hygiene Data'!I139)))</f>
        <v/>
      </c>
      <c r="EF145" s="290"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46"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90"/>
      <c r="BS146" s="290" t="str">
        <f ca="true">+IF(OFFSET('Water Data'!$D$27,0,10*ROW('Water Data'!D140))="","",OFFSET('Water Data'!$D$27,0,10*ROW('Water Data'!D140)))</f>
        <v/>
      </c>
      <c r="BT146" s="290" t="str">
        <f ca="true">+IF(OFFSET('Water Data'!$D$28,0,10*ROW('Water Data'!D140))="","",OFFSET('Water Data'!$D$28,0,10*ROW('Water Data'!D140)))</f>
        <v/>
      </c>
      <c r="BU146" s="290" t="str">
        <f ca="true">+IF(OFFSET('Water Data'!$D$29,0,10*ROW('Water Data'!D140))="","",OFFSET('Water Data'!$D$29,0,10*ROW('Water Data'!D140)))</f>
        <v/>
      </c>
      <c r="BV146" s="290" t="str">
        <f ca="true">+IF(OFFSET('Water Data'!$E$27,0,10*ROW('Water Data'!E140))="","",OFFSET('Water Data'!$E$27,0,10*ROW('Water Data'!E140)))</f>
        <v/>
      </c>
      <c r="BW146" s="290" t="str">
        <f ca="true">+IF(OFFSET('Water Data'!$E$28,0,10*ROW('Water Data'!E140))="","",OFFSET('Water Data'!$E$28,0,10*ROW('Water Data'!E140)))</f>
        <v/>
      </c>
      <c r="BX146" s="290" t="str">
        <f ca="true">+IF(OFFSET('Water Data'!$E$29,0,10*ROW('Water Data'!E140))="","",OFFSET('Water Data'!$E$29,0,10*ROW('Water Data'!E140)))</f>
        <v/>
      </c>
      <c r="BY146" s="290" t="str">
        <f ca="true">+IF(OFFSET('Water Data'!$F$27,0,10*ROW('Water Data'!F140))="","",OFFSET('Water Data'!$F$27,0,10*ROW('Water Data'!F140)))</f>
        <v/>
      </c>
      <c r="BZ146" s="290" t="str">
        <f ca="true">+IF(OFFSET('Water Data'!$F$28,0,10*ROW('Water Data'!F140))="","",OFFSET('Water Data'!$F$28,0,10*ROW('Water Data'!F140)))</f>
        <v/>
      </c>
      <c r="CA146" s="290" t="str">
        <f ca="true">+IF(OFFSET('Water Data'!$F$29,0,10*ROW('Water Data'!F140))="","",OFFSET('Water Data'!$F$29,0,10*ROW('Water Data'!F140)))</f>
        <v/>
      </c>
      <c r="CB146" s="290" t="str">
        <f ca="true">+IF(OFFSET('Water Data'!$G$27,0,10*ROW('Water Data'!G140))="","",OFFSET('Water Data'!$G$27,0,10*ROW('Water Data'!G140)))</f>
        <v/>
      </c>
      <c r="CC146" s="290" t="str">
        <f ca="true">+IF(OFFSET('Water Data'!$G$28,0,10*ROW('Water Data'!G140))="","",OFFSET('Water Data'!$G$28,0,10*ROW('Water Data'!G140)))</f>
        <v/>
      </c>
      <c r="CD146" s="290" t="str">
        <f ca="true">+IF(OFFSET('Water Data'!$G$29,0,10*ROW('Water Data'!G140))="","",OFFSET('Water Data'!$G$29,0,10*ROW('Water Data'!G140)))</f>
        <v/>
      </c>
      <c r="CE146" s="290" t="str">
        <f ca="true">+IF(OFFSET('Water Data'!$H$27,0,10*ROW('Water Data'!H140))="","",OFFSET('Water Data'!$H$27,0,10*ROW('Water Data'!H140)))</f>
        <v/>
      </c>
      <c r="CF146" s="290" t="str">
        <f ca="true">+IF(OFFSET('Water Data'!$H$28,0,10*ROW('Water Data'!H140))="","",OFFSET('Water Data'!$H$28,0,10*ROW('Water Data'!H140)))</f>
        <v/>
      </c>
      <c r="CG146" s="290" t="str">
        <f ca="true">+IF(OFFSET('Water Data'!$H$29,0,10*ROW('Water Data'!H140))="","",OFFSET('Water Data'!$H$29,0,10*ROW('Water Data'!H140)))</f>
        <v/>
      </c>
      <c r="CH146" s="290" t="str">
        <f ca="true">+IF(OFFSET('Water Data'!$I$27,0,10*ROW('Water Data'!I140))="","",OFFSET('Water Data'!$I$27,0,10*ROW('Water Data'!I140)))</f>
        <v/>
      </c>
      <c r="CI146" s="290" t="str">
        <f ca="true">+IF(OFFSET('Water Data'!$I$28,0,10*ROW('Water Data'!I140))="","",OFFSET('Water Data'!$I$28,0,10*ROW('Water Data'!I140)))</f>
        <v/>
      </c>
      <c r="CJ146" s="290" t="str">
        <f ca="true">+IF(OFFSET('Water Data'!$I$29,0,10*ROW('Water Data'!I140))="","",OFFSET('Water Data'!$I$29,0,10*ROW('Water Data'!I140)))</f>
        <v/>
      </c>
      <c r="CK146" s="290" t="str">
        <f ca="true">+IF(OFFSET('Sanitation Data'!$D$28,0,10*ROW('Sanitation Data'!D140))="","",OFFSET('Sanitation Data'!$D$28,0,10*ROW('Sanitation Data'!D140)))</f>
        <v/>
      </c>
      <c r="CL146" s="290" t="str">
        <f ca="true">+IF(OFFSET('Sanitation Data'!$D$29,0,10*ROW('Sanitation Data'!D140))="","",OFFSET('Sanitation Data'!$D$29,0,10*ROW('Sanitation Data'!D140)))</f>
        <v/>
      </c>
      <c r="CM146" s="290" t="str">
        <f ca="true">+IF(OFFSET('Sanitation Data'!$D$30,0,10*ROW('Sanitation Data'!D140))="","",OFFSET('Sanitation Data'!$D$30,0,10*ROW('Sanitation Data'!D140)))</f>
        <v/>
      </c>
      <c r="CN146" s="290" t="str">
        <f ca="true">+IF(OFFSET('Sanitation Data'!$D$31,0,10*ROW('Sanitation Data'!D140))="","",OFFSET('Sanitation Data'!$D$31,0,10*ROW('Sanitation Data'!D140)))</f>
        <v/>
      </c>
      <c r="CO146" s="290" t="str">
        <f ca="true">+IF(OFFSET('Sanitation Data'!$D$32,0,10*ROW('Sanitation Data'!D140))="","",OFFSET('Sanitation Data'!$D$32,0,10*ROW('Sanitation Data'!D140)))</f>
        <v/>
      </c>
      <c r="CP146" s="290" t="str">
        <f ca="true">+IF(OFFSET('Sanitation Data'!$E$28,0,10*ROW('Sanitation Data'!E140))="","",OFFSET('Sanitation Data'!$E$28,0,10*ROW('Sanitation Data'!E140)))</f>
        <v/>
      </c>
      <c r="CQ146" s="290" t="str">
        <f ca="true">+IF(OFFSET('Sanitation Data'!$E$29,0,10*ROW('Sanitation Data'!E140))="","",OFFSET('Sanitation Data'!$E$29,0,10*ROW('Sanitation Data'!E140)))</f>
        <v/>
      </c>
      <c r="CR146" s="290" t="str">
        <f ca="true">+IF(OFFSET('Sanitation Data'!$E$30,0,10*ROW('Sanitation Data'!E140))="","",OFFSET('Sanitation Data'!$E$30,0,10*ROW('Sanitation Data'!E140)))</f>
        <v/>
      </c>
      <c r="CS146" s="290" t="str">
        <f ca="true">+IF(OFFSET('Sanitation Data'!$E$31,0,10*ROW('Sanitation Data'!E140))="","",OFFSET('Sanitation Data'!$E$31,0,10*ROW('Sanitation Data'!E140)))</f>
        <v/>
      </c>
      <c r="CT146" s="290" t="str">
        <f ca="true">+IF(OFFSET('Sanitation Data'!$E$32,0,10*ROW('Sanitation Data'!E140))="","",OFFSET('Sanitation Data'!$E$32,0,10*ROW('Sanitation Data'!E140)))</f>
        <v/>
      </c>
      <c r="CU146" s="290" t="str">
        <f ca="true">+IF(OFFSET('Sanitation Data'!$F$28,0,10*ROW('Sanitation Data'!F140))="","",OFFSET('Sanitation Data'!$F$28,0,10*ROW('Sanitation Data'!F140)))</f>
        <v/>
      </c>
      <c r="CV146" s="290" t="str">
        <f ca="true">+IF(OFFSET('Sanitation Data'!$F$29,0,10*ROW('Sanitation Data'!F140))="","",OFFSET('Sanitation Data'!$F$29,0,10*ROW('Sanitation Data'!F140)))</f>
        <v/>
      </c>
      <c r="CW146" s="290" t="str">
        <f ca="true">+IF(OFFSET('Sanitation Data'!$F$30,0,10*ROW('Sanitation Data'!F140))="","",OFFSET('Sanitation Data'!$F$30,0,10*ROW('Sanitation Data'!F140)))</f>
        <v/>
      </c>
      <c r="CX146" s="290" t="str">
        <f ca="true">+IF(OFFSET('Sanitation Data'!$F$31,0,10*ROW('Sanitation Data'!F140))="","",OFFSET('Sanitation Data'!$F$31,0,10*ROW('Sanitation Data'!F140)))</f>
        <v/>
      </c>
      <c r="CY146" s="290" t="str">
        <f ca="true">+IF(OFFSET('Sanitation Data'!$F$32,0,10*ROW('Sanitation Data'!F140))="","",OFFSET('Sanitation Data'!$F$32,0,10*ROW('Sanitation Data'!F140)))</f>
        <v/>
      </c>
      <c r="CZ146" s="290" t="str">
        <f ca="true">+IF(OFFSET('Sanitation Data'!$G$28,0,10*ROW('Sanitation Data'!G140))="","",OFFSET('Sanitation Data'!$G$28,0,10*ROW('Sanitation Data'!G140)))</f>
        <v/>
      </c>
      <c r="DA146" s="290" t="str">
        <f ca="true">+IF(OFFSET('Sanitation Data'!$G$29,0,10*ROW('Sanitation Data'!G140))="","",OFFSET('Sanitation Data'!$G$29,0,10*ROW('Sanitation Data'!G140)))</f>
        <v/>
      </c>
      <c r="DB146" s="290" t="str">
        <f ca="true">+IF(OFFSET('Sanitation Data'!$G$30,0,10*ROW('Sanitation Data'!G140))="","",OFFSET('Sanitation Data'!$G$30,0,10*ROW('Sanitation Data'!G140)))</f>
        <v/>
      </c>
      <c r="DC146" s="290" t="str">
        <f ca="true">+IF(OFFSET('Sanitation Data'!$G$31,0,10*ROW('Sanitation Data'!G140))="","",OFFSET('Sanitation Data'!$G$31,0,10*ROW('Sanitation Data'!G140)))</f>
        <v/>
      </c>
      <c r="DD146" s="290" t="str">
        <f ca="true">+IF(OFFSET('Sanitation Data'!$G$32,0,10*ROW('Sanitation Data'!G140))="","",OFFSET('Sanitation Data'!$G$32,0,10*ROW('Sanitation Data'!G140)))</f>
        <v/>
      </c>
      <c r="DE146" s="290" t="str">
        <f ca="true">+IF(OFFSET('Sanitation Data'!$H$28,0,10*ROW('Sanitation Data'!H140))="","",OFFSET('Sanitation Data'!$H$28,0,10*ROW('Sanitation Data'!H140)))</f>
        <v/>
      </c>
      <c r="DF146" s="290" t="str">
        <f ca="true">+IF(OFFSET('Sanitation Data'!$H$29,0,10*ROW('Sanitation Data'!H140))="","",OFFSET('Sanitation Data'!$H$29,0,10*ROW('Sanitation Data'!H140)))</f>
        <v/>
      </c>
      <c r="DG146" s="290" t="str">
        <f ca="true">+IF(OFFSET('Sanitation Data'!$H$30,0,10*ROW('Sanitation Data'!H140))="","",OFFSET('Sanitation Data'!$H$30,0,10*ROW('Sanitation Data'!H140)))</f>
        <v/>
      </c>
      <c r="DH146" s="290" t="str">
        <f ca="true">+IF(OFFSET('Sanitation Data'!$H$31,0,10*ROW('Sanitation Data'!H140))="","",OFFSET('Sanitation Data'!$H$31,0,10*ROW('Sanitation Data'!H140)))</f>
        <v/>
      </c>
      <c r="DI146" s="290" t="str">
        <f ca="true">+IF(OFFSET('Sanitation Data'!$H$32,0,10*ROW('Sanitation Data'!H140))="","",OFFSET('Sanitation Data'!$H$32,0,10*ROW('Sanitation Data'!H140)))</f>
        <v/>
      </c>
      <c r="DJ146" s="290" t="str">
        <f ca="true">+IF(OFFSET('Sanitation Data'!$I$28,0,10*ROW('Sanitation Data'!I140))="","",OFFSET('Sanitation Data'!$I$28,0,10*ROW('Sanitation Data'!I140)))</f>
        <v/>
      </c>
      <c r="DK146" s="290" t="str">
        <f ca="true">+IF(OFFSET('Sanitation Data'!$I$29,0,10*ROW('Sanitation Data'!I140))="","",OFFSET('Sanitation Data'!$I$29,0,10*ROW('Sanitation Data'!I140)))</f>
        <v/>
      </c>
      <c r="DL146" s="290" t="str">
        <f ca="true">+IF(OFFSET('Sanitation Data'!$I$30,0,10*ROW('Sanitation Data'!I140))="","",OFFSET('Sanitation Data'!$I$30,0,10*ROW('Sanitation Data'!I140)))</f>
        <v/>
      </c>
      <c r="DM146" s="290" t="str">
        <f ca="true">+IF(OFFSET('Sanitation Data'!$I$31,0,10*ROW('Sanitation Data'!I140))="","",OFFSET('Sanitation Data'!$I$31,0,10*ROW('Sanitation Data'!I140)))</f>
        <v/>
      </c>
      <c r="DN146" s="290" t="str">
        <f ca="true">+IF(OFFSET('Sanitation Data'!$I$32,0,10*ROW('Sanitation Data'!I140))="","",OFFSET('Sanitation Data'!$I$32,0,10*ROW('Sanitation Data'!I140)))</f>
        <v/>
      </c>
      <c r="DO146" s="290" t="str">
        <f ca="true">+IF(OFFSET('Hygiene Data'!$D$11,0,10*ROW('Hygiene Data'!D140))="","",OFFSET('Hygiene Data'!$D$11,0,10*ROW('Hygiene Data'!D140)))</f>
        <v/>
      </c>
      <c r="DP146" s="290" t="str">
        <f ca="true">+IF(OFFSET('Hygiene Data'!$D$12,0,10*ROW('Hygiene Data'!D140))="","",OFFSET('Hygiene Data'!$D$12,0,10*ROW('Hygiene Data'!D140)))</f>
        <v/>
      </c>
      <c r="DQ146" s="290" t="str">
        <f ca="true">+IF(OFFSET('Hygiene Data'!$D$13,0,10*ROW('Hygiene Data'!D140))="","",OFFSET('Hygiene Data'!$D$13,0,10*ROW('Hygiene Data'!D140)))</f>
        <v/>
      </c>
      <c r="DR146" s="290" t="str">
        <f ca="true">+IF(OFFSET('Hygiene Data'!$E$11,0,10*ROW('Hygiene Data'!E140))="","",OFFSET('Hygiene Data'!$E$11,0,10*ROW('Hygiene Data'!E140)))</f>
        <v/>
      </c>
      <c r="DS146" s="290" t="str">
        <f ca="true">+IF(OFFSET('Hygiene Data'!$E$12,0,10*ROW('Hygiene Data'!E140))="","",OFFSET('Hygiene Data'!$E$12,0,10*ROW('Hygiene Data'!E140)))</f>
        <v/>
      </c>
      <c r="DT146" s="290" t="str">
        <f ca="true">+IF(OFFSET('Hygiene Data'!$E$13,0,10*ROW('Hygiene Data'!E140))="","",OFFSET('Hygiene Data'!$E$13,0,10*ROW('Hygiene Data'!E140)))</f>
        <v/>
      </c>
      <c r="DU146" s="290" t="str">
        <f ca="true">+IF(OFFSET('Hygiene Data'!$F$11,0,10*ROW('Hygiene Data'!F140))="","",OFFSET('Hygiene Data'!$F$11,0,10*ROW('Hygiene Data'!F140)))</f>
        <v/>
      </c>
      <c r="DV146" s="290" t="str">
        <f ca="true">+IF(OFFSET('Hygiene Data'!$F$12,0,10*ROW('Hygiene Data'!F140))="","",OFFSET('Hygiene Data'!$F$12,0,10*ROW('Hygiene Data'!F140)))</f>
        <v/>
      </c>
      <c r="DW146" s="290" t="str">
        <f ca="true">+IF(OFFSET('Hygiene Data'!$F$13,0,10*ROW('Hygiene Data'!F140))="","",OFFSET('Hygiene Data'!$F$13,0,10*ROW('Hygiene Data'!F140)))</f>
        <v/>
      </c>
      <c r="DX146" s="290" t="str">
        <f ca="true">+IF(OFFSET('Hygiene Data'!$G$11,0,10*ROW('Hygiene Data'!G140))="","",OFFSET('Hygiene Data'!$G$11,0,10*ROW('Hygiene Data'!G140)))</f>
        <v/>
      </c>
      <c r="DY146" s="290" t="str">
        <f ca="true">+IF(OFFSET('Hygiene Data'!$G$12,0,10*ROW('Hygiene Data'!G140))="","",OFFSET('Hygiene Data'!$G$12,0,10*ROW('Hygiene Data'!G140)))</f>
        <v/>
      </c>
      <c r="DZ146" s="290" t="str">
        <f ca="true">+IF(OFFSET('Hygiene Data'!$G$13,0,10*ROW('Hygiene Data'!G140))="","",OFFSET('Hygiene Data'!$G$13,0,10*ROW('Hygiene Data'!G140)))</f>
        <v/>
      </c>
      <c r="EA146" s="290" t="str">
        <f ca="true">+IF(OFFSET('Hygiene Data'!$H$11,0,10*ROW('Hygiene Data'!H140))="","",OFFSET('Hygiene Data'!$H$11,0,10*ROW('Hygiene Data'!H140)))</f>
        <v/>
      </c>
      <c r="EB146" s="290" t="str">
        <f ca="true">+IF(OFFSET('Hygiene Data'!$H$12,0,10*ROW('Hygiene Data'!H140))="","",OFFSET('Hygiene Data'!$H$12,0,10*ROW('Hygiene Data'!H140)))</f>
        <v/>
      </c>
      <c r="EC146" s="290" t="str">
        <f ca="true">+IF(OFFSET('Hygiene Data'!$H$13,0,10*ROW('Hygiene Data'!H140))="","",OFFSET('Hygiene Data'!$H$13,0,10*ROW('Hygiene Data'!H140)))</f>
        <v/>
      </c>
      <c r="ED146" s="290" t="str">
        <f ca="true">+IF(OFFSET('Hygiene Data'!$I$11,0,10*ROW('Hygiene Data'!I140))="","",OFFSET('Hygiene Data'!$I$11,0,10*ROW('Hygiene Data'!I140)))</f>
        <v/>
      </c>
      <c r="EE146" s="290" t="str">
        <f ca="true">+IF(OFFSET('Hygiene Data'!$I$12,0,10*ROW('Hygiene Data'!I140))="","",OFFSET('Hygiene Data'!$I$12,0,10*ROW('Hygiene Data'!I140)))</f>
        <v/>
      </c>
      <c r="EF146" s="290"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46"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90"/>
      <c r="BS147" s="290" t="str">
        <f ca="true">+IF(OFFSET('Water Data'!$D$27,0,10*ROW('Water Data'!D141))="","",OFFSET('Water Data'!$D$27,0,10*ROW('Water Data'!D141)))</f>
        <v/>
      </c>
      <c r="BT147" s="290" t="str">
        <f ca="true">+IF(OFFSET('Water Data'!$D$28,0,10*ROW('Water Data'!D141))="","",OFFSET('Water Data'!$D$28,0,10*ROW('Water Data'!D141)))</f>
        <v/>
      </c>
      <c r="BU147" s="290" t="str">
        <f ca="true">+IF(OFFSET('Water Data'!$D$29,0,10*ROW('Water Data'!D141))="","",OFFSET('Water Data'!$D$29,0,10*ROW('Water Data'!D141)))</f>
        <v/>
      </c>
      <c r="BV147" s="290" t="str">
        <f ca="true">+IF(OFFSET('Water Data'!$E$27,0,10*ROW('Water Data'!E141))="","",OFFSET('Water Data'!$E$27,0,10*ROW('Water Data'!E141)))</f>
        <v/>
      </c>
      <c r="BW147" s="290" t="str">
        <f ca="true">+IF(OFFSET('Water Data'!$E$28,0,10*ROW('Water Data'!E141))="","",OFFSET('Water Data'!$E$28,0,10*ROW('Water Data'!E141)))</f>
        <v/>
      </c>
      <c r="BX147" s="290" t="str">
        <f ca="true">+IF(OFFSET('Water Data'!$E$29,0,10*ROW('Water Data'!E141))="","",OFFSET('Water Data'!$E$29,0,10*ROW('Water Data'!E141)))</f>
        <v/>
      </c>
      <c r="BY147" s="290" t="str">
        <f ca="true">+IF(OFFSET('Water Data'!$F$27,0,10*ROW('Water Data'!F141))="","",OFFSET('Water Data'!$F$27,0,10*ROW('Water Data'!F141)))</f>
        <v/>
      </c>
      <c r="BZ147" s="290" t="str">
        <f ca="true">+IF(OFFSET('Water Data'!$F$28,0,10*ROW('Water Data'!F141))="","",OFFSET('Water Data'!$F$28,0,10*ROW('Water Data'!F141)))</f>
        <v/>
      </c>
      <c r="CA147" s="290" t="str">
        <f ca="true">+IF(OFFSET('Water Data'!$F$29,0,10*ROW('Water Data'!F141))="","",OFFSET('Water Data'!$F$29,0,10*ROW('Water Data'!F141)))</f>
        <v/>
      </c>
      <c r="CB147" s="290" t="str">
        <f ca="true">+IF(OFFSET('Water Data'!$G$27,0,10*ROW('Water Data'!G141))="","",OFFSET('Water Data'!$G$27,0,10*ROW('Water Data'!G141)))</f>
        <v/>
      </c>
      <c r="CC147" s="290" t="str">
        <f ca="true">+IF(OFFSET('Water Data'!$G$28,0,10*ROW('Water Data'!G141))="","",OFFSET('Water Data'!$G$28,0,10*ROW('Water Data'!G141)))</f>
        <v/>
      </c>
      <c r="CD147" s="290" t="str">
        <f ca="true">+IF(OFFSET('Water Data'!$G$29,0,10*ROW('Water Data'!G141))="","",OFFSET('Water Data'!$G$29,0,10*ROW('Water Data'!G141)))</f>
        <v/>
      </c>
      <c r="CE147" s="290" t="str">
        <f ca="true">+IF(OFFSET('Water Data'!$H$27,0,10*ROW('Water Data'!H141))="","",OFFSET('Water Data'!$H$27,0,10*ROW('Water Data'!H141)))</f>
        <v/>
      </c>
      <c r="CF147" s="290" t="str">
        <f ca="true">+IF(OFFSET('Water Data'!$H$28,0,10*ROW('Water Data'!H141))="","",OFFSET('Water Data'!$H$28,0,10*ROW('Water Data'!H141)))</f>
        <v/>
      </c>
      <c r="CG147" s="290" t="str">
        <f ca="true">+IF(OFFSET('Water Data'!$H$29,0,10*ROW('Water Data'!H141))="","",OFFSET('Water Data'!$H$29,0,10*ROW('Water Data'!H141)))</f>
        <v/>
      </c>
      <c r="CH147" s="290" t="str">
        <f ca="true">+IF(OFFSET('Water Data'!$I$27,0,10*ROW('Water Data'!I141))="","",OFFSET('Water Data'!$I$27,0,10*ROW('Water Data'!I141)))</f>
        <v/>
      </c>
      <c r="CI147" s="290" t="str">
        <f ca="true">+IF(OFFSET('Water Data'!$I$28,0,10*ROW('Water Data'!I141))="","",OFFSET('Water Data'!$I$28,0,10*ROW('Water Data'!I141)))</f>
        <v/>
      </c>
      <c r="CJ147" s="290" t="str">
        <f ca="true">+IF(OFFSET('Water Data'!$I$29,0,10*ROW('Water Data'!I141))="","",OFFSET('Water Data'!$I$29,0,10*ROW('Water Data'!I141)))</f>
        <v/>
      </c>
      <c r="CK147" s="290" t="str">
        <f ca="true">+IF(OFFSET('Sanitation Data'!$D$28,0,10*ROW('Sanitation Data'!D141))="","",OFFSET('Sanitation Data'!$D$28,0,10*ROW('Sanitation Data'!D141)))</f>
        <v/>
      </c>
      <c r="CL147" s="290" t="str">
        <f ca="true">+IF(OFFSET('Sanitation Data'!$D$29,0,10*ROW('Sanitation Data'!D141))="","",OFFSET('Sanitation Data'!$D$29,0,10*ROW('Sanitation Data'!D141)))</f>
        <v/>
      </c>
      <c r="CM147" s="290" t="str">
        <f ca="true">+IF(OFFSET('Sanitation Data'!$D$30,0,10*ROW('Sanitation Data'!D141))="","",OFFSET('Sanitation Data'!$D$30,0,10*ROW('Sanitation Data'!D141)))</f>
        <v/>
      </c>
      <c r="CN147" s="290" t="str">
        <f ca="true">+IF(OFFSET('Sanitation Data'!$D$31,0,10*ROW('Sanitation Data'!D141))="","",OFFSET('Sanitation Data'!$D$31,0,10*ROW('Sanitation Data'!D141)))</f>
        <v/>
      </c>
      <c r="CO147" s="290" t="str">
        <f ca="true">+IF(OFFSET('Sanitation Data'!$D$32,0,10*ROW('Sanitation Data'!D141))="","",OFFSET('Sanitation Data'!$D$32,0,10*ROW('Sanitation Data'!D141)))</f>
        <v/>
      </c>
      <c r="CP147" s="290" t="str">
        <f ca="true">+IF(OFFSET('Sanitation Data'!$E$28,0,10*ROW('Sanitation Data'!E141))="","",OFFSET('Sanitation Data'!$E$28,0,10*ROW('Sanitation Data'!E141)))</f>
        <v/>
      </c>
      <c r="CQ147" s="290" t="str">
        <f ca="true">+IF(OFFSET('Sanitation Data'!$E$29,0,10*ROW('Sanitation Data'!E141))="","",OFFSET('Sanitation Data'!$E$29,0,10*ROW('Sanitation Data'!E141)))</f>
        <v/>
      </c>
      <c r="CR147" s="290" t="str">
        <f ca="true">+IF(OFFSET('Sanitation Data'!$E$30,0,10*ROW('Sanitation Data'!E141))="","",OFFSET('Sanitation Data'!$E$30,0,10*ROW('Sanitation Data'!E141)))</f>
        <v/>
      </c>
      <c r="CS147" s="290" t="str">
        <f ca="true">+IF(OFFSET('Sanitation Data'!$E$31,0,10*ROW('Sanitation Data'!E141))="","",OFFSET('Sanitation Data'!$E$31,0,10*ROW('Sanitation Data'!E141)))</f>
        <v/>
      </c>
      <c r="CT147" s="290" t="str">
        <f ca="true">+IF(OFFSET('Sanitation Data'!$E$32,0,10*ROW('Sanitation Data'!E141))="","",OFFSET('Sanitation Data'!$E$32,0,10*ROW('Sanitation Data'!E141)))</f>
        <v/>
      </c>
      <c r="CU147" s="290" t="str">
        <f ca="true">+IF(OFFSET('Sanitation Data'!$F$28,0,10*ROW('Sanitation Data'!F141))="","",OFFSET('Sanitation Data'!$F$28,0,10*ROW('Sanitation Data'!F141)))</f>
        <v/>
      </c>
      <c r="CV147" s="290" t="str">
        <f ca="true">+IF(OFFSET('Sanitation Data'!$F$29,0,10*ROW('Sanitation Data'!F141))="","",OFFSET('Sanitation Data'!$F$29,0,10*ROW('Sanitation Data'!F141)))</f>
        <v/>
      </c>
      <c r="CW147" s="290" t="str">
        <f ca="true">+IF(OFFSET('Sanitation Data'!$F$30,0,10*ROW('Sanitation Data'!F141))="","",OFFSET('Sanitation Data'!$F$30,0,10*ROW('Sanitation Data'!F141)))</f>
        <v/>
      </c>
      <c r="CX147" s="290" t="str">
        <f ca="true">+IF(OFFSET('Sanitation Data'!$F$31,0,10*ROW('Sanitation Data'!F141))="","",OFFSET('Sanitation Data'!$F$31,0,10*ROW('Sanitation Data'!F141)))</f>
        <v/>
      </c>
      <c r="CY147" s="290" t="str">
        <f ca="true">+IF(OFFSET('Sanitation Data'!$F$32,0,10*ROW('Sanitation Data'!F141))="","",OFFSET('Sanitation Data'!$F$32,0,10*ROW('Sanitation Data'!F141)))</f>
        <v/>
      </c>
      <c r="CZ147" s="290" t="str">
        <f ca="true">+IF(OFFSET('Sanitation Data'!$G$28,0,10*ROW('Sanitation Data'!G141))="","",OFFSET('Sanitation Data'!$G$28,0,10*ROW('Sanitation Data'!G141)))</f>
        <v/>
      </c>
      <c r="DA147" s="290" t="str">
        <f ca="true">+IF(OFFSET('Sanitation Data'!$G$29,0,10*ROW('Sanitation Data'!G141))="","",OFFSET('Sanitation Data'!$G$29,0,10*ROW('Sanitation Data'!G141)))</f>
        <v/>
      </c>
      <c r="DB147" s="290" t="str">
        <f ca="true">+IF(OFFSET('Sanitation Data'!$G$30,0,10*ROW('Sanitation Data'!G141))="","",OFFSET('Sanitation Data'!$G$30,0,10*ROW('Sanitation Data'!G141)))</f>
        <v/>
      </c>
      <c r="DC147" s="290" t="str">
        <f ca="true">+IF(OFFSET('Sanitation Data'!$G$31,0,10*ROW('Sanitation Data'!G141))="","",OFFSET('Sanitation Data'!$G$31,0,10*ROW('Sanitation Data'!G141)))</f>
        <v/>
      </c>
      <c r="DD147" s="290" t="str">
        <f ca="true">+IF(OFFSET('Sanitation Data'!$G$32,0,10*ROW('Sanitation Data'!G141))="","",OFFSET('Sanitation Data'!$G$32,0,10*ROW('Sanitation Data'!G141)))</f>
        <v/>
      </c>
      <c r="DE147" s="290" t="str">
        <f ca="true">+IF(OFFSET('Sanitation Data'!$H$28,0,10*ROW('Sanitation Data'!H141))="","",OFFSET('Sanitation Data'!$H$28,0,10*ROW('Sanitation Data'!H141)))</f>
        <v/>
      </c>
      <c r="DF147" s="290" t="str">
        <f ca="true">+IF(OFFSET('Sanitation Data'!$H$29,0,10*ROW('Sanitation Data'!H141))="","",OFFSET('Sanitation Data'!$H$29,0,10*ROW('Sanitation Data'!H141)))</f>
        <v/>
      </c>
      <c r="DG147" s="290" t="str">
        <f ca="true">+IF(OFFSET('Sanitation Data'!$H$30,0,10*ROW('Sanitation Data'!H141))="","",OFFSET('Sanitation Data'!$H$30,0,10*ROW('Sanitation Data'!H141)))</f>
        <v/>
      </c>
      <c r="DH147" s="290" t="str">
        <f ca="true">+IF(OFFSET('Sanitation Data'!$H$31,0,10*ROW('Sanitation Data'!H141))="","",OFFSET('Sanitation Data'!$H$31,0,10*ROW('Sanitation Data'!H141)))</f>
        <v/>
      </c>
      <c r="DI147" s="290" t="str">
        <f ca="true">+IF(OFFSET('Sanitation Data'!$H$32,0,10*ROW('Sanitation Data'!H141))="","",OFFSET('Sanitation Data'!$H$32,0,10*ROW('Sanitation Data'!H141)))</f>
        <v/>
      </c>
      <c r="DJ147" s="290" t="str">
        <f ca="true">+IF(OFFSET('Sanitation Data'!$I$28,0,10*ROW('Sanitation Data'!I141))="","",OFFSET('Sanitation Data'!$I$28,0,10*ROW('Sanitation Data'!I141)))</f>
        <v/>
      </c>
      <c r="DK147" s="290" t="str">
        <f ca="true">+IF(OFFSET('Sanitation Data'!$I$29,0,10*ROW('Sanitation Data'!I141))="","",OFFSET('Sanitation Data'!$I$29,0,10*ROW('Sanitation Data'!I141)))</f>
        <v/>
      </c>
      <c r="DL147" s="290" t="str">
        <f ca="true">+IF(OFFSET('Sanitation Data'!$I$30,0,10*ROW('Sanitation Data'!I141))="","",OFFSET('Sanitation Data'!$I$30,0,10*ROW('Sanitation Data'!I141)))</f>
        <v/>
      </c>
      <c r="DM147" s="290" t="str">
        <f ca="true">+IF(OFFSET('Sanitation Data'!$I$31,0,10*ROW('Sanitation Data'!I141))="","",OFFSET('Sanitation Data'!$I$31,0,10*ROW('Sanitation Data'!I141)))</f>
        <v/>
      </c>
      <c r="DN147" s="290" t="str">
        <f ca="true">+IF(OFFSET('Sanitation Data'!$I$32,0,10*ROW('Sanitation Data'!I141))="","",OFFSET('Sanitation Data'!$I$32,0,10*ROW('Sanitation Data'!I141)))</f>
        <v/>
      </c>
      <c r="DO147" s="290" t="str">
        <f ca="true">+IF(OFFSET('Hygiene Data'!$D$11,0,10*ROW('Hygiene Data'!D141))="","",OFFSET('Hygiene Data'!$D$11,0,10*ROW('Hygiene Data'!D141)))</f>
        <v/>
      </c>
      <c r="DP147" s="290" t="str">
        <f ca="true">+IF(OFFSET('Hygiene Data'!$D$12,0,10*ROW('Hygiene Data'!D141))="","",OFFSET('Hygiene Data'!$D$12,0,10*ROW('Hygiene Data'!D141)))</f>
        <v/>
      </c>
      <c r="DQ147" s="290" t="str">
        <f ca="true">+IF(OFFSET('Hygiene Data'!$D$13,0,10*ROW('Hygiene Data'!D141))="","",OFFSET('Hygiene Data'!$D$13,0,10*ROW('Hygiene Data'!D141)))</f>
        <v/>
      </c>
      <c r="DR147" s="290" t="str">
        <f ca="true">+IF(OFFSET('Hygiene Data'!$E$11,0,10*ROW('Hygiene Data'!E141))="","",OFFSET('Hygiene Data'!$E$11,0,10*ROW('Hygiene Data'!E141)))</f>
        <v/>
      </c>
      <c r="DS147" s="290" t="str">
        <f ca="true">+IF(OFFSET('Hygiene Data'!$E$12,0,10*ROW('Hygiene Data'!E141))="","",OFFSET('Hygiene Data'!$E$12,0,10*ROW('Hygiene Data'!E141)))</f>
        <v/>
      </c>
      <c r="DT147" s="290" t="str">
        <f ca="true">+IF(OFFSET('Hygiene Data'!$E$13,0,10*ROW('Hygiene Data'!E141))="","",OFFSET('Hygiene Data'!$E$13,0,10*ROW('Hygiene Data'!E141)))</f>
        <v/>
      </c>
      <c r="DU147" s="290" t="str">
        <f ca="true">+IF(OFFSET('Hygiene Data'!$F$11,0,10*ROW('Hygiene Data'!F141))="","",OFFSET('Hygiene Data'!$F$11,0,10*ROW('Hygiene Data'!F141)))</f>
        <v/>
      </c>
      <c r="DV147" s="290" t="str">
        <f ca="true">+IF(OFFSET('Hygiene Data'!$F$12,0,10*ROW('Hygiene Data'!F141))="","",OFFSET('Hygiene Data'!$F$12,0,10*ROW('Hygiene Data'!F141)))</f>
        <v/>
      </c>
      <c r="DW147" s="290" t="str">
        <f ca="true">+IF(OFFSET('Hygiene Data'!$F$13,0,10*ROW('Hygiene Data'!F141))="","",OFFSET('Hygiene Data'!$F$13,0,10*ROW('Hygiene Data'!F141)))</f>
        <v/>
      </c>
      <c r="DX147" s="290" t="str">
        <f ca="true">+IF(OFFSET('Hygiene Data'!$G$11,0,10*ROW('Hygiene Data'!G141))="","",OFFSET('Hygiene Data'!$G$11,0,10*ROW('Hygiene Data'!G141)))</f>
        <v/>
      </c>
      <c r="DY147" s="290" t="str">
        <f ca="true">+IF(OFFSET('Hygiene Data'!$G$12,0,10*ROW('Hygiene Data'!G141))="","",OFFSET('Hygiene Data'!$G$12,0,10*ROW('Hygiene Data'!G141)))</f>
        <v/>
      </c>
      <c r="DZ147" s="290" t="str">
        <f ca="true">+IF(OFFSET('Hygiene Data'!$G$13,0,10*ROW('Hygiene Data'!G141))="","",OFFSET('Hygiene Data'!$G$13,0,10*ROW('Hygiene Data'!G141)))</f>
        <v/>
      </c>
      <c r="EA147" s="290" t="str">
        <f ca="true">+IF(OFFSET('Hygiene Data'!$H$11,0,10*ROW('Hygiene Data'!H141))="","",OFFSET('Hygiene Data'!$H$11,0,10*ROW('Hygiene Data'!H141)))</f>
        <v/>
      </c>
      <c r="EB147" s="290" t="str">
        <f ca="true">+IF(OFFSET('Hygiene Data'!$H$12,0,10*ROW('Hygiene Data'!H141))="","",OFFSET('Hygiene Data'!$H$12,0,10*ROW('Hygiene Data'!H141)))</f>
        <v/>
      </c>
      <c r="EC147" s="290" t="str">
        <f ca="true">+IF(OFFSET('Hygiene Data'!$H$13,0,10*ROW('Hygiene Data'!H141))="","",OFFSET('Hygiene Data'!$H$13,0,10*ROW('Hygiene Data'!H141)))</f>
        <v/>
      </c>
      <c r="ED147" s="290" t="str">
        <f ca="true">+IF(OFFSET('Hygiene Data'!$I$11,0,10*ROW('Hygiene Data'!I141))="","",OFFSET('Hygiene Data'!$I$11,0,10*ROW('Hygiene Data'!I141)))</f>
        <v/>
      </c>
      <c r="EE147" s="290" t="str">
        <f ca="true">+IF(OFFSET('Hygiene Data'!$I$12,0,10*ROW('Hygiene Data'!I141))="","",OFFSET('Hygiene Data'!$I$12,0,10*ROW('Hygiene Data'!I141)))</f>
        <v/>
      </c>
      <c r="EF147" s="290"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46"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90"/>
      <c r="BS148" s="290" t="str">
        <f ca="true">+IF(OFFSET('Water Data'!$D$27,0,10*ROW('Water Data'!D142))="","",OFFSET('Water Data'!$D$27,0,10*ROW('Water Data'!D142)))</f>
        <v/>
      </c>
      <c r="BT148" s="290" t="str">
        <f ca="true">+IF(OFFSET('Water Data'!$D$28,0,10*ROW('Water Data'!D142))="","",OFFSET('Water Data'!$D$28,0,10*ROW('Water Data'!D142)))</f>
        <v/>
      </c>
      <c r="BU148" s="290" t="str">
        <f ca="true">+IF(OFFSET('Water Data'!$D$29,0,10*ROW('Water Data'!D142))="","",OFFSET('Water Data'!$D$29,0,10*ROW('Water Data'!D142)))</f>
        <v/>
      </c>
      <c r="BV148" s="290" t="str">
        <f ca="true">+IF(OFFSET('Water Data'!$E$27,0,10*ROW('Water Data'!E142))="","",OFFSET('Water Data'!$E$27,0,10*ROW('Water Data'!E142)))</f>
        <v/>
      </c>
      <c r="BW148" s="290" t="str">
        <f ca="true">+IF(OFFSET('Water Data'!$E$28,0,10*ROW('Water Data'!E142))="","",OFFSET('Water Data'!$E$28,0,10*ROW('Water Data'!E142)))</f>
        <v/>
      </c>
      <c r="BX148" s="290" t="str">
        <f ca="true">+IF(OFFSET('Water Data'!$E$29,0,10*ROW('Water Data'!E142))="","",OFFSET('Water Data'!$E$29,0,10*ROW('Water Data'!E142)))</f>
        <v/>
      </c>
      <c r="BY148" s="290" t="str">
        <f ca="true">+IF(OFFSET('Water Data'!$F$27,0,10*ROW('Water Data'!F142))="","",OFFSET('Water Data'!$F$27,0,10*ROW('Water Data'!F142)))</f>
        <v/>
      </c>
      <c r="BZ148" s="290" t="str">
        <f ca="true">+IF(OFFSET('Water Data'!$F$28,0,10*ROW('Water Data'!F142))="","",OFFSET('Water Data'!$F$28,0,10*ROW('Water Data'!F142)))</f>
        <v/>
      </c>
      <c r="CA148" s="290" t="str">
        <f ca="true">+IF(OFFSET('Water Data'!$F$29,0,10*ROW('Water Data'!F142))="","",OFFSET('Water Data'!$F$29,0,10*ROW('Water Data'!F142)))</f>
        <v/>
      </c>
      <c r="CB148" s="290" t="str">
        <f ca="true">+IF(OFFSET('Water Data'!$G$27,0,10*ROW('Water Data'!G142))="","",OFFSET('Water Data'!$G$27,0,10*ROW('Water Data'!G142)))</f>
        <v/>
      </c>
      <c r="CC148" s="290" t="str">
        <f ca="true">+IF(OFFSET('Water Data'!$G$28,0,10*ROW('Water Data'!G142))="","",OFFSET('Water Data'!$G$28,0,10*ROW('Water Data'!G142)))</f>
        <v/>
      </c>
      <c r="CD148" s="290" t="str">
        <f ca="true">+IF(OFFSET('Water Data'!$G$29,0,10*ROW('Water Data'!G142))="","",OFFSET('Water Data'!$G$29,0,10*ROW('Water Data'!G142)))</f>
        <v/>
      </c>
      <c r="CE148" s="290" t="str">
        <f ca="true">+IF(OFFSET('Water Data'!$H$27,0,10*ROW('Water Data'!H142))="","",OFFSET('Water Data'!$H$27,0,10*ROW('Water Data'!H142)))</f>
        <v/>
      </c>
      <c r="CF148" s="290" t="str">
        <f ca="true">+IF(OFFSET('Water Data'!$H$28,0,10*ROW('Water Data'!H142))="","",OFFSET('Water Data'!$H$28,0,10*ROW('Water Data'!H142)))</f>
        <v/>
      </c>
      <c r="CG148" s="290" t="str">
        <f ca="true">+IF(OFFSET('Water Data'!$H$29,0,10*ROW('Water Data'!H142))="","",OFFSET('Water Data'!$H$29,0,10*ROW('Water Data'!H142)))</f>
        <v/>
      </c>
      <c r="CH148" s="290" t="str">
        <f ca="true">+IF(OFFSET('Water Data'!$I$27,0,10*ROW('Water Data'!I142))="","",OFFSET('Water Data'!$I$27,0,10*ROW('Water Data'!I142)))</f>
        <v/>
      </c>
      <c r="CI148" s="290" t="str">
        <f ca="true">+IF(OFFSET('Water Data'!$I$28,0,10*ROW('Water Data'!I142))="","",OFFSET('Water Data'!$I$28,0,10*ROW('Water Data'!I142)))</f>
        <v/>
      </c>
      <c r="CJ148" s="290" t="str">
        <f ca="true">+IF(OFFSET('Water Data'!$I$29,0,10*ROW('Water Data'!I142))="","",OFFSET('Water Data'!$I$29,0,10*ROW('Water Data'!I142)))</f>
        <v/>
      </c>
      <c r="CK148" s="290" t="str">
        <f ca="true">+IF(OFFSET('Sanitation Data'!$D$28,0,10*ROW('Sanitation Data'!D142))="","",OFFSET('Sanitation Data'!$D$28,0,10*ROW('Sanitation Data'!D142)))</f>
        <v/>
      </c>
      <c r="CL148" s="290" t="str">
        <f ca="true">+IF(OFFSET('Sanitation Data'!$D$29,0,10*ROW('Sanitation Data'!D142))="","",OFFSET('Sanitation Data'!$D$29,0,10*ROW('Sanitation Data'!D142)))</f>
        <v/>
      </c>
      <c r="CM148" s="290" t="str">
        <f ca="true">+IF(OFFSET('Sanitation Data'!$D$30,0,10*ROW('Sanitation Data'!D142))="","",OFFSET('Sanitation Data'!$D$30,0,10*ROW('Sanitation Data'!D142)))</f>
        <v/>
      </c>
      <c r="CN148" s="290" t="str">
        <f ca="true">+IF(OFFSET('Sanitation Data'!$D$31,0,10*ROW('Sanitation Data'!D142))="","",OFFSET('Sanitation Data'!$D$31,0,10*ROW('Sanitation Data'!D142)))</f>
        <v/>
      </c>
      <c r="CO148" s="290" t="str">
        <f ca="true">+IF(OFFSET('Sanitation Data'!$D$32,0,10*ROW('Sanitation Data'!D142))="","",OFFSET('Sanitation Data'!$D$32,0,10*ROW('Sanitation Data'!D142)))</f>
        <v/>
      </c>
      <c r="CP148" s="290" t="str">
        <f ca="true">+IF(OFFSET('Sanitation Data'!$E$28,0,10*ROW('Sanitation Data'!E142))="","",OFFSET('Sanitation Data'!$E$28,0,10*ROW('Sanitation Data'!E142)))</f>
        <v/>
      </c>
      <c r="CQ148" s="290" t="str">
        <f ca="true">+IF(OFFSET('Sanitation Data'!$E$29,0,10*ROW('Sanitation Data'!E142))="","",OFFSET('Sanitation Data'!$E$29,0,10*ROW('Sanitation Data'!E142)))</f>
        <v/>
      </c>
      <c r="CR148" s="290" t="str">
        <f ca="true">+IF(OFFSET('Sanitation Data'!$E$30,0,10*ROW('Sanitation Data'!E142))="","",OFFSET('Sanitation Data'!$E$30,0,10*ROW('Sanitation Data'!E142)))</f>
        <v/>
      </c>
      <c r="CS148" s="290" t="str">
        <f ca="true">+IF(OFFSET('Sanitation Data'!$E$31,0,10*ROW('Sanitation Data'!E142))="","",OFFSET('Sanitation Data'!$E$31,0,10*ROW('Sanitation Data'!E142)))</f>
        <v/>
      </c>
      <c r="CT148" s="290" t="str">
        <f ca="true">+IF(OFFSET('Sanitation Data'!$E$32,0,10*ROW('Sanitation Data'!E142))="","",OFFSET('Sanitation Data'!$E$32,0,10*ROW('Sanitation Data'!E142)))</f>
        <v/>
      </c>
      <c r="CU148" s="290" t="str">
        <f ca="true">+IF(OFFSET('Sanitation Data'!$F$28,0,10*ROW('Sanitation Data'!F142))="","",OFFSET('Sanitation Data'!$F$28,0,10*ROW('Sanitation Data'!F142)))</f>
        <v/>
      </c>
      <c r="CV148" s="290" t="str">
        <f ca="true">+IF(OFFSET('Sanitation Data'!$F$29,0,10*ROW('Sanitation Data'!F142))="","",OFFSET('Sanitation Data'!$F$29,0,10*ROW('Sanitation Data'!F142)))</f>
        <v/>
      </c>
      <c r="CW148" s="290" t="str">
        <f ca="true">+IF(OFFSET('Sanitation Data'!$F$30,0,10*ROW('Sanitation Data'!F142))="","",OFFSET('Sanitation Data'!$F$30,0,10*ROW('Sanitation Data'!F142)))</f>
        <v/>
      </c>
      <c r="CX148" s="290" t="str">
        <f ca="true">+IF(OFFSET('Sanitation Data'!$F$31,0,10*ROW('Sanitation Data'!F142))="","",OFFSET('Sanitation Data'!$F$31,0,10*ROW('Sanitation Data'!F142)))</f>
        <v/>
      </c>
      <c r="CY148" s="290" t="str">
        <f ca="true">+IF(OFFSET('Sanitation Data'!$F$32,0,10*ROW('Sanitation Data'!F142))="","",OFFSET('Sanitation Data'!$F$32,0,10*ROW('Sanitation Data'!F142)))</f>
        <v/>
      </c>
      <c r="CZ148" s="290" t="str">
        <f ca="true">+IF(OFFSET('Sanitation Data'!$G$28,0,10*ROW('Sanitation Data'!G142))="","",OFFSET('Sanitation Data'!$G$28,0,10*ROW('Sanitation Data'!G142)))</f>
        <v/>
      </c>
      <c r="DA148" s="290" t="str">
        <f ca="true">+IF(OFFSET('Sanitation Data'!$G$29,0,10*ROW('Sanitation Data'!G142))="","",OFFSET('Sanitation Data'!$G$29,0,10*ROW('Sanitation Data'!G142)))</f>
        <v/>
      </c>
      <c r="DB148" s="290" t="str">
        <f ca="true">+IF(OFFSET('Sanitation Data'!$G$30,0,10*ROW('Sanitation Data'!G142))="","",OFFSET('Sanitation Data'!$G$30,0,10*ROW('Sanitation Data'!G142)))</f>
        <v/>
      </c>
      <c r="DC148" s="290" t="str">
        <f ca="true">+IF(OFFSET('Sanitation Data'!$G$31,0,10*ROW('Sanitation Data'!G142))="","",OFFSET('Sanitation Data'!$G$31,0,10*ROW('Sanitation Data'!G142)))</f>
        <v/>
      </c>
      <c r="DD148" s="290" t="str">
        <f ca="true">+IF(OFFSET('Sanitation Data'!$G$32,0,10*ROW('Sanitation Data'!G142))="","",OFFSET('Sanitation Data'!$G$32,0,10*ROW('Sanitation Data'!G142)))</f>
        <v/>
      </c>
      <c r="DE148" s="290" t="str">
        <f ca="true">+IF(OFFSET('Sanitation Data'!$H$28,0,10*ROW('Sanitation Data'!H142))="","",OFFSET('Sanitation Data'!$H$28,0,10*ROW('Sanitation Data'!H142)))</f>
        <v/>
      </c>
      <c r="DF148" s="290" t="str">
        <f ca="true">+IF(OFFSET('Sanitation Data'!$H$29,0,10*ROW('Sanitation Data'!H142))="","",OFFSET('Sanitation Data'!$H$29,0,10*ROW('Sanitation Data'!H142)))</f>
        <v/>
      </c>
      <c r="DG148" s="290" t="str">
        <f ca="true">+IF(OFFSET('Sanitation Data'!$H$30,0,10*ROW('Sanitation Data'!H142))="","",OFFSET('Sanitation Data'!$H$30,0,10*ROW('Sanitation Data'!H142)))</f>
        <v/>
      </c>
      <c r="DH148" s="290" t="str">
        <f ca="true">+IF(OFFSET('Sanitation Data'!$H$31,0,10*ROW('Sanitation Data'!H142))="","",OFFSET('Sanitation Data'!$H$31,0,10*ROW('Sanitation Data'!H142)))</f>
        <v/>
      </c>
      <c r="DI148" s="290" t="str">
        <f ca="true">+IF(OFFSET('Sanitation Data'!$H$32,0,10*ROW('Sanitation Data'!H142))="","",OFFSET('Sanitation Data'!$H$32,0,10*ROW('Sanitation Data'!H142)))</f>
        <v/>
      </c>
      <c r="DJ148" s="290" t="str">
        <f ca="true">+IF(OFFSET('Sanitation Data'!$I$28,0,10*ROW('Sanitation Data'!I142))="","",OFFSET('Sanitation Data'!$I$28,0,10*ROW('Sanitation Data'!I142)))</f>
        <v/>
      </c>
      <c r="DK148" s="290" t="str">
        <f ca="true">+IF(OFFSET('Sanitation Data'!$I$29,0,10*ROW('Sanitation Data'!I142))="","",OFFSET('Sanitation Data'!$I$29,0,10*ROW('Sanitation Data'!I142)))</f>
        <v/>
      </c>
      <c r="DL148" s="290" t="str">
        <f ca="true">+IF(OFFSET('Sanitation Data'!$I$30,0,10*ROW('Sanitation Data'!I142))="","",OFFSET('Sanitation Data'!$I$30,0,10*ROW('Sanitation Data'!I142)))</f>
        <v/>
      </c>
      <c r="DM148" s="290" t="str">
        <f ca="true">+IF(OFFSET('Sanitation Data'!$I$31,0,10*ROW('Sanitation Data'!I142))="","",OFFSET('Sanitation Data'!$I$31,0,10*ROW('Sanitation Data'!I142)))</f>
        <v/>
      </c>
      <c r="DN148" s="290" t="str">
        <f ca="true">+IF(OFFSET('Sanitation Data'!$I$32,0,10*ROW('Sanitation Data'!I142))="","",OFFSET('Sanitation Data'!$I$32,0,10*ROW('Sanitation Data'!I142)))</f>
        <v/>
      </c>
      <c r="DO148" s="290" t="str">
        <f ca="true">+IF(OFFSET('Hygiene Data'!$D$11,0,10*ROW('Hygiene Data'!D142))="","",OFFSET('Hygiene Data'!$D$11,0,10*ROW('Hygiene Data'!D142)))</f>
        <v/>
      </c>
      <c r="DP148" s="290" t="str">
        <f ca="true">+IF(OFFSET('Hygiene Data'!$D$12,0,10*ROW('Hygiene Data'!D142))="","",OFFSET('Hygiene Data'!$D$12,0,10*ROW('Hygiene Data'!D142)))</f>
        <v/>
      </c>
      <c r="DQ148" s="290" t="str">
        <f ca="true">+IF(OFFSET('Hygiene Data'!$D$13,0,10*ROW('Hygiene Data'!D142))="","",OFFSET('Hygiene Data'!$D$13,0,10*ROW('Hygiene Data'!D142)))</f>
        <v/>
      </c>
      <c r="DR148" s="290" t="str">
        <f ca="true">+IF(OFFSET('Hygiene Data'!$E$11,0,10*ROW('Hygiene Data'!E142))="","",OFFSET('Hygiene Data'!$E$11,0,10*ROW('Hygiene Data'!E142)))</f>
        <v/>
      </c>
      <c r="DS148" s="290" t="str">
        <f ca="true">+IF(OFFSET('Hygiene Data'!$E$12,0,10*ROW('Hygiene Data'!E142))="","",OFFSET('Hygiene Data'!$E$12,0,10*ROW('Hygiene Data'!E142)))</f>
        <v/>
      </c>
      <c r="DT148" s="290" t="str">
        <f ca="true">+IF(OFFSET('Hygiene Data'!$E$13,0,10*ROW('Hygiene Data'!E142))="","",OFFSET('Hygiene Data'!$E$13,0,10*ROW('Hygiene Data'!E142)))</f>
        <v/>
      </c>
      <c r="DU148" s="290" t="str">
        <f ca="true">+IF(OFFSET('Hygiene Data'!$F$11,0,10*ROW('Hygiene Data'!F142))="","",OFFSET('Hygiene Data'!$F$11,0,10*ROW('Hygiene Data'!F142)))</f>
        <v/>
      </c>
      <c r="DV148" s="290" t="str">
        <f ca="true">+IF(OFFSET('Hygiene Data'!$F$12,0,10*ROW('Hygiene Data'!F142))="","",OFFSET('Hygiene Data'!$F$12,0,10*ROW('Hygiene Data'!F142)))</f>
        <v/>
      </c>
      <c r="DW148" s="290" t="str">
        <f ca="true">+IF(OFFSET('Hygiene Data'!$F$13,0,10*ROW('Hygiene Data'!F142))="","",OFFSET('Hygiene Data'!$F$13,0,10*ROW('Hygiene Data'!F142)))</f>
        <v/>
      </c>
      <c r="DX148" s="290" t="str">
        <f ca="true">+IF(OFFSET('Hygiene Data'!$G$11,0,10*ROW('Hygiene Data'!G142))="","",OFFSET('Hygiene Data'!$G$11,0,10*ROW('Hygiene Data'!G142)))</f>
        <v/>
      </c>
      <c r="DY148" s="290" t="str">
        <f ca="true">+IF(OFFSET('Hygiene Data'!$G$12,0,10*ROW('Hygiene Data'!G142))="","",OFFSET('Hygiene Data'!$G$12,0,10*ROW('Hygiene Data'!G142)))</f>
        <v/>
      </c>
      <c r="DZ148" s="290" t="str">
        <f ca="true">+IF(OFFSET('Hygiene Data'!$G$13,0,10*ROW('Hygiene Data'!G142))="","",OFFSET('Hygiene Data'!$G$13,0,10*ROW('Hygiene Data'!G142)))</f>
        <v/>
      </c>
      <c r="EA148" s="290" t="str">
        <f ca="true">+IF(OFFSET('Hygiene Data'!$H$11,0,10*ROW('Hygiene Data'!H142))="","",OFFSET('Hygiene Data'!$H$11,0,10*ROW('Hygiene Data'!H142)))</f>
        <v/>
      </c>
      <c r="EB148" s="290" t="str">
        <f ca="true">+IF(OFFSET('Hygiene Data'!$H$12,0,10*ROW('Hygiene Data'!H142))="","",OFFSET('Hygiene Data'!$H$12,0,10*ROW('Hygiene Data'!H142)))</f>
        <v/>
      </c>
      <c r="EC148" s="290" t="str">
        <f ca="true">+IF(OFFSET('Hygiene Data'!$H$13,0,10*ROW('Hygiene Data'!H142))="","",OFFSET('Hygiene Data'!$H$13,0,10*ROW('Hygiene Data'!H142)))</f>
        <v/>
      </c>
      <c r="ED148" s="290" t="str">
        <f ca="true">+IF(OFFSET('Hygiene Data'!$I$11,0,10*ROW('Hygiene Data'!I142))="","",OFFSET('Hygiene Data'!$I$11,0,10*ROW('Hygiene Data'!I142)))</f>
        <v/>
      </c>
      <c r="EE148" s="290" t="str">
        <f ca="true">+IF(OFFSET('Hygiene Data'!$I$12,0,10*ROW('Hygiene Data'!I142))="","",OFFSET('Hygiene Data'!$I$12,0,10*ROW('Hygiene Data'!I142)))</f>
        <v/>
      </c>
      <c r="EF148" s="290"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46"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90"/>
      <c r="BS149" s="290" t="str">
        <f ca="true">+IF(OFFSET('Water Data'!$D$27,0,10*ROW('Water Data'!D143))="","",OFFSET('Water Data'!$D$27,0,10*ROW('Water Data'!D143)))</f>
        <v/>
      </c>
      <c r="BT149" s="290" t="str">
        <f ca="true">+IF(OFFSET('Water Data'!$D$28,0,10*ROW('Water Data'!D143))="","",OFFSET('Water Data'!$D$28,0,10*ROW('Water Data'!D143)))</f>
        <v/>
      </c>
      <c r="BU149" s="290" t="str">
        <f ca="true">+IF(OFFSET('Water Data'!$D$29,0,10*ROW('Water Data'!D143))="","",OFFSET('Water Data'!$D$29,0,10*ROW('Water Data'!D143)))</f>
        <v/>
      </c>
      <c r="BV149" s="290" t="str">
        <f ca="true">+IF(OFFSET('Water Data'!$E$27,0,10*ROW('Water Data'!E143))="","",OFFSET('Water Data'!$E$27,0,10*ROW('Water Data'!E143)))</f>
        <v/>
      </c>
      <c r="BW149" s="290" t="str">
        <f ca="true">+IF(OFFSET('Water Data'!$E$28,0,10*ROW('Water Data'!E143))="","",OFFSET('Water Data'!$E$28,0,10*ROW('Water Data'!E143)))</f>
        <v/>
      </c>
      <c r="BX149" s="290" t="str">
        <f ca="true">+IF(OFFSET('Water Data'!$E$29,0,10*ROW('Water Data'!E143))="","",OFFSET('Water Data'!$E$29,0,10*ROW('Water Data'!E143)))</f>
        <v/>
      </c>
      <c r="BY149" s="290" t="str">
        <f ca="true">+IF(OFFSET('Water Data'!$F$27,0,10*ROW('Water Data'!F143))="","",OFFSET('Water Data'!$F$27,0,10*ROW('Water Data'!F143)))</f>
        <v/>
      </c>
      <c r="BZ149" s="290" t="str">
        <f ca="true">+IF(OFFSET('Water Data'!$F$28,0,10*ROW('Water Data'!F143))="","",OFFSET('Water Data'!$F$28,0,10*ROW('Water Data'!F143)))</f>
        <v/>
      </c>
      <c r="CA149" s="290" t="str">
        <f ca="true">+IF(OFFSET('Water Data'!$F$29,0,10*ROW('Water Data'!F143))="","",OFFSET('Water Data'!$F$29,0,10*ROW('Water Data'!F143)))</f>
        <v/>
      </c>
      <c r="CB149" s="290" t="str">
        <f ca="true">+IF(OFFSET('Water Data'!$G$27,0,10*ROW('Water Data'!G143))="","",OFFSET('Water Data'!$G$27,0,10*ROW('Water Data'!G143)))</f>
        <v/>
      </c>
      <c r="CC149" s="290" t="str">
        <f ca="true">+IF(OFFSET('Water Data'!$G$28,0,10*ROW('Water Data'!G143))="","",OFFSET('Water Data'!$G$28,0,10*ROW('Water Data'!G143)))</f>
        <v/>
      </c>
      <c r="CD149" s="290" t="str">
        <f ca="true">+IF(OFFSET('Water Data'!$G$29,0,10*ROW('Water Data'!G143))="","",OFFSET('Water Data'!$G$29,0,10*ROW('Water Data'!G143)))</f>
        <v/>
      </c>
      <c r="CE149" s="290" t="str">
        <f ca="true">+IF(OFFSET('Water Data'!$H$27,0,10*ROW('Water Data'!H143))="","",OFFSET('Water Data'!$H$27,0,10*ROW('Water Data'!H143)))</f>
        <v/>
      </c>
      <c r="CF149" s="290" t="str">
        <f ca="true">+IF(OFFSET('Water Data'!$H$28,0,10*ROW('Water Data'!H143))="","",OFFSET('Water Data'!$H$28,0,10*ROW('Water Data'!H143)))</f>
        <v/>
      </c>
      <c r="CG149" s="290" t="str">
        <f ca="true">+IF(OFFSET('Water Data'!$H$29,0,10*ROW('Water Data'!H143))="","",OFFSET('Water Data'!$H$29,0,10*ROW('Water Data'!H143)))</f>
        <v/>
      </c>
      <c r="CH149" s="290" t="str">
        <f ca="true">+IF(OFFSET('Water Data'!$I$27,0,10*ROW('Water Data'!I143))="","",OFFSET('Water Data'!$I$27,0,10*ROW('Water Data'!I143)))</f>
        <v/>
      </c>
      <c r="CI149" s="290" t="str">
        <f ca="true">+IF(OFFSET('Water Data'!$I$28,0,10*ROW('Water Data'!I143))="","",OFFSET('Water Data'!$I$28,0,10*ROW('Water Data'!I143)))</f>
        <v/>
      </c>
      <c r="CJ149" s="290" t="str">
        <f ca="true">+IF(OFFSET('Water Data'!$I$29,0,10*ROW('Water Data'!I143))="","",OFFSET('Water Data'!$I$29,0,10*ROW('Water Data'!I143)))</f>
        <v/>
      </c>
      <c r="CK149" s="290" t="str">
        <f ca="true">+IF(OFFSET('Sanitation Data'!$D$28,0,10*ROW('Sanitation Data'!D143))="","",OFFSET('Sanitation Data'!$D$28,0,10*ROW('Sanitation Data'!D143)))</f>
        <v/>
      </c>
      <c r="CL149" s="290" t="str">
        <f ca="true">+IF(OFFSET('Sanitation Data'!$D$29,0,10*ROW('Sanitation Data'!D143))="","",OFFSET('Sanitation Data'!$D$29,0,10*ROW('Sanitation Data'!D143)))</f>
        <v/>
      </c>
      <c r="CM149" s="290" t="str">
        <f ca="true">+IF(OFFSET('Sanitation Data'!$D$30,0,10*ROW('Sanitation Data'!D143))="","",OFFSET('Sanitation Data'!$D$30,0,10*ROW('Sanitation Data'!D143)))</f>
        <v/>
      </c>
      <c r="CN149" s="290" t="str">
        <f ca="true">+IF(OFFSET('Sanitation Data'!$D$31,0,10*ROW('Sanitation Data'!D143))="","",OFFSET('Sanitation Data'!$D$31,0,10*ROW('Sanitation Data'!D143)))</f>
        <v/>
      </c>
      <c r="CO149" s="290" t="str">
        <f ca="true">+IF(OFFSET('Sanitation Data'!$D$32,0,10*ROW('Sanitation Data'!D143))="","",OFFSET('Sanitation Data'!$D$32,0,10*ROW('Sanitation Data'!D143)))</f>
        <v/>
      </c>
      <c r="CP149" s="290" t="str">
        <f ca="true">+IF(OFFSET('Sanitation Data'!$E$28,0,10*ROW('Sanitation Data'!E143))="","",OFFSET('Sanitation Data'!$E$28,0,10*ROW('Sanitation Data'!E143)))</f>
        <v/>
      </c>
      <c r="CQ149" s="290" t="str">
        <f ca="true">+IF(OFFSET('Sanitation Data'!$E$29,0,10*ROW('Sanitation Data'!E143))="","",OFFSET('Sanitation Data'!$E$29,0,10*ROW('Sanitation Data'!E143)))</f>
        <v/>
      </c>
      <c r="CR149" s="290" t="str">
        <f ca="true">+IF(OFFSET('Sanitation Data'!$E$30,0,10*ROW('Sanitation Data'!E143))="","",OFFSET('Sanitation Data'!$E$30,0,10*ROW('Sanitation Data'!E143)))</f>
        <v/>
      </c>
      <c r="CS149" s="290" t="str">
        <f ca="true">+IF(OFFSET('Sanitation Data'!$E$31,0,10*ROW('Sanitation Data'!E143))="","",OFFSET('Sanitation Data'!$E$31,0,10*ROW('Sanitation Data'!E143)))</f>
        <v/>
      </c>
      <c r="CT149" s="290" t="str">
        <f ca="true">+IF(OFFSET('Sanitation Data'!$E$32,0,10*ROW('Sanitation Data'!E143))="","",OFFSET('Sanitation Data'!$E$32,0,10*ROW('Sanitation Data'!E143)))</f>
        <v/>
      </c>
      <c r="CU149" s="290" t="str">
        <f ca="true">+IF(OFFSET('Sanitation Data'!$F$28,0,10*ROW('Sanitation Data'!F143))="","",OFFSET('Sanitation Data'!$F$28,0,10*ROW('Sanitation Data'!F143)))</f>
        <v/>
      </c>
      <c r="CV149" s="290" t="str">
        <f ca="true">+IF(OFFSET('Sanitation Data'!$F$29,0,10*ROW('Sanitation Data'!F143))="","",OFFSET('Sanitation Data'!$F$29,0,10*ROW('Sanitation Data'!F143)))</f>
        <v/>
      </c>
      <c r="CW149" s="290" t="str">
        <f ca="true">+IF(OFFSET('Sanitation Data'!$F$30,0,10*ROW('Sanitation Data'!F143))="","",OFFSET('Sanitation Data'!$F$30,0,10*ROW('Sanitation Data'!F143)))</f>
        <v/>
      </c>
      <c r="CX149" s="290" t="str">
        <f ca="true">+IF(OFFSET('Sanitation Data'!$F$31,0,10*ROW('Sanitation Data'!F143))="","",OFFSET('Sanitation Data'!$F$31,0,10*ROW('Sanitation Data'!F143)))</f>
        <v/>
      </c>
      <c r="CY149" s="290" t="str">
        <f ca="true">+IF(OFFSET('Sanitation Data'!$F$32,0,10*ROW('Sanitation Data'!F143))="","",OFFSET('Sanitation Data'!$F$32,0,10*ROW('Sanitation Data'!F143)))</f>
        <v/>
      </c>
      <c r="CZ149" s="290" t="str">
        <f ca="true">+IF(OFFSET('Sanitation Data'!$G$28,0,10*ROW('Sanitation Data'!G143))="","",OFFSET('Sanitation Data'!$G$28,0,10*ROW('Sanitation Data'!G143)))</f>
        <v/>
      </c>
      <c r="DA149" s="290" t="str">
        <f ca="true">+IF(OFFSET('Sanitation Data'!$G$29,0,10*ROW('Sanitation Data'!G143))="","",OFFSET('Sanitation Data'!$G$29,0,10*ROW('Sanitation Data'!G143)))</f>
        <v/>
      </c>
      <c r="DB149" s="290" t="str">
        <f ca="true">+IF(OFFSET('Sanitation Data'!$G$30,0,10*ROW('Sanitation Data'!G143))="","",OFFSET('Sanitation Data'!$G$30,0,10*ROW('Sanitation Data'!G143)))</f>
        <v/>
      </c>
      <c r="DC149" s="290" t="str">
        <f ca="true">+IF(OFFSET('Sanitation Data'!$G$31,0,10*ROW('Sanitation Data'!G143))="","",OFFSET('Sanitation Data'!$G$31,0,10*ROW('Sanitation Data'!G143)))</f>
        <v/>
      </c>
      <c r="DD149" s="290" t="str">
        <f ca="true">+IF(OFFSET('Sanitation Data'!$G$32,0,10*ROW('Sanitation Data'!G143))="","",OFFSET('Sanitation Data'!$G$32,0,10*ROW('Sanitation Data'!G143)))</f>
        <v/>
      </c>
      <c r="DE149" s="290" t="str">
        <f ca="true">+IF(OFFSET('Sanitation Data'!$H$28,0,10*ROW('Sanitation Data'!H143))="","",OFFSET('Sanitation Data'!$H$28,0,10*ROW('Sanitation Data'!H143)))</f>
        <v/>
      </c>
      <c r="DF149" s="290" t="str">
        <f ca="true">+IF(OFFSET('Sanitation Data'!$H$29,0,10*ROW('Sanitation Data'!H143))="","",OFFSET('Sanitation Data'!$H$29,0,10*ROW('Sanitation Data'!H143)))</f>
        <v/>
      </c>
      <c r="DG149" s="290" t="str">
        <f ca="true">+IF(OFFSET('Sanitation Data'!$H$30,0,10*ROW('Sanitation Data'!H143))="","",OFFSET('Sanitation Data'!$H$30,0,10*ROW('Sanitation Data'!H143)))</f>
        <v/>
      </c>
      <c r="DH149" s="290" t="str">
        <f ca="true">+IF(OFFSET('Sanitation Data'!$H$31,0,10*ROW('Sanitation Data'!H143))="","",OFFSET('Sanitation Data'!$H$31,0,10*ROW('Sanitation Data'!H143)))</f>
        <v/>
      </c>
      <c r="DI149" s="290" t="str">
        <f ca="true">+IF(OFFSET('Sanitation Data'!$H$32,0,10*ROW('Sanitation Data'!H143))="","",OFFSET('Sanitation Data'!$H$32,0,10*ROW('Sanitation Data'!H143)))</f>
        <v/>
      </c>
      <c r="DJ149" s="290" t="str">
        <f ca="true">+IF(OFFSET('Sanitation Data'!$I$28,0,10*ROW('Sanitation Data'!I143))="","",OFFSET('Sanitation Data'!$I$28,0,10*ROW('Sanitation Data'!I143)))</f>
        <v/>
      </c>
      <c r="DK149" s="290" t="str">
        <f ca="true">+IF(OFFSET('Sanitation Data'!$I$29,0,10*ROW('Sanitation Data'!I143))="","",OFFSET('Sanitation Data'!$I$29,0,10*ROW('Sanitation Data'!I143)))</f>
        <v/>
      </c>
      <c r="DL149" s="290" t="str">
        <f ca="true">+IF(OFFSET('Sanitation Data'!$I$30,0,10*ROW('Sanitation Data'!I143))="","",OFFSET('Sanitation Data'!$I$30,0,10*ROW('Sanitation Data'!I143)))</f>
        <v/>
      </c>
      <c r="DM149" s="290" t="str">
        <f ca="true">+IF(OFFSET('Sanitation Data'!$I$31,0,10*ROW('Sanitation Data'!I143))="","",OFFSET('Sanitation Data'!$I$31,0,10*ROW('Sanitation Data'!I143)))</f>
        <v/>
      </c>
      <c r="DN149" s="290" t="str">
        <f ca="true">+IF(OFFSET('Sanitation Data'!$I$32,0,10*ROW('Sanitation Data'!I143))="","",OFFSET('Sanitation Data'!$I$32,0,10*ROW('Sanitation Data'!I143)))</f>
        <v/>
      </c>
      <c r="DO149" s="290" t="str">
        <f ca="true">+IF(OFFSET('Hygiene Data'!$D$11,0,10*ROW('Hygiene Data'!D143))="","",OFFSET('Hygiene Data'!$D$11,0,10*ROW('Hygiene Data'!D143)))</f>
        <v/>
      </c>
      <c r="DP149" s="290" t="str">
        <f ca="true">+IF(OFFSET('Hygiene Data'!$D$12,0,10*ROW('Hygiene Data'!D143))="","",OFFSET('Hygiene Data'!$D$12,0,10*ROW('Hygiene Data'!D143)))</f>
        <v/>
      </c>
      <c r="DQ149" s="290" t="str">
        <f ca="true">+IF(OFFSET('Hygiene Data'!$D$13,0,10*ROW('Hygiene Data'!D143))="","",OFFSET('Hygiene Data'!$D$13,0,10*ROW('Hygiene Data'!D143)))</f>
        <v/>
      </c>
      <c r="DR149" s="290" t="str">
        <f ca="true">+IF(OFFSET('Hygiene Data'!$E$11,0,10*ROW('Hygiene Data'!E143))="","",OFFSET('Hygiene Data'!$E$11,0,10*ROW('Hygiene Data'!E143)))</f>
        <v/>
      </c>
      <c r="DS149" s="290" t="str">
        <f ca="true">+IF(OFFSET('Hygiene Data'!$E$12,0,10*ROW('Hygiene Data'!E143))="","",OFFSET('Hygiene Data'!$E$12,0,10*ROW('Hygiene Data'!E143)))</f>
        <v/>
      </c>
      <c r="DT149" s="290" t="str">
        <f ca="true">+IF(OFFSET('Hygiene Data'!$E$13,0,10*ROW('Hygiene Data'!E143))="","",OFFSET('Hygiene Data'!$E$13,0,10*ROW('Hygiene Data'!E143)))</f>
        <v/>
      </c>
      <c r="DU149" s="290" t="str">
        <f ca="true">+IF(OFFSET('Hygiene Data'!$F$11,0,10*ROW('Hygiene Data'!F143))="","",OFFSET('Hygiene Data'!$F$11,0,10*ROW('Hygiene Data'!F143)))</f>
        <v/>
      </c>
      <c r="DV149" s="290" t="str">
        <f ca="true">+IF(OFFSET('Hygiene Data'!$F$12,0,10*ROW('Hygiene Data'!F143))="","",OFFSET('Hygiene Data'!$F$12,0,10*ROW('Hygiene Data'!F143)))</f>
        <v/>
      </c>
      <c r="DW149" s="290" t="str">
        <f ca="true">+IF(OFFSET('Hygiene Data'!$F$13,0,10*ROW('Hygiene Data'!F143))="","",OFFSET('Hygiene Data'!$F$13,0,10*ROW('Hygiene Data'!F143)))</f>
        <v/>
      </c>
      <c r="DX149" s="290" t="str">
        <f ca="true">+IF(OFFSET('Hygiene Data'!$G$11,0,10*ROW('Hygiene Data'!G143))="","",OFFSET('Hygiene Data'!$G$11,0,10*ROW('Hygiene Data'!G143)))</f>
        <v/>
      </c>
      <c r="DY149" s="290" t="str">
        <f ca="true">+IF(OFFSET('Hygiene Data'!$G$12,0,10*ROW('Hygiene Data'!G143))="","",OFFSET('Hygiene Data'!$G$12,0,10*ROW('Hygiene Data'!G143)))</f>
        <v/>
      </c>
      <c r="DZ149" s="290" t="str">
        <f ca="true">+IF(OFFSET('Hygiene Data'!$G$13,0,10*ROW('Hygiene Data'!G143))="","",OFFSET('Hygiene Data'!$G$13,0,10*ROW('Hygiene Data'!G143)))</f>
        <v/>
      </c>
      <c r="EA149" s="290" t="str">
        <f ca="true">+IF(OFFSET('Hygiene Data'!$H$11,0,10*ROW('Hygiene Data'!H143))="","",OFFSET('Hygiene Data'!$H$11,0,10*ROW('Hygiene Data'!H143)))</f>
        <v/>
      </c>
      <c r="EB149" s="290" t="str">
        <f ca="true">+IF(OFFSET('Hygiene Data'!$H$12,0,10*ROW('Hygiene Data'!H143))="","",OFFSET('Hygiene Data'!$H$12,0,10*ROW('Hygiene Data'!H143)))</f>
        <v/>
      </c>
      <c r="EC149" s="290" t="str">
        <f ca="true">+IF(OFFSET('Hygiene Data'!$H$13,0,10*ROW('Hygiene Data'!H143))="","",OFFSET('Hygiene Data'!$H$13,0,10*ROW('Hygiene Data'!H143)))</f>
        <v/>
      </c>
      <c r="ED149" s="290" t="str">
        <f ca="true">+IF(OFFSET('Hygiene Data'!$I$11,0,10*ROW('Hygiene Data'!I143))="","",OFFSET('Hygiene Data'!$I$11,0,10*ROW('Hygiene Data'!I143)))</f>
        <v/>
      </c>
      <c r="EE149" s="290" t="str">
        <f ca="true">+IF(OFFSET('Hygiene Data'!$I$12,0,10*ROW('Hygiene Data'!I143))="","",OFFSET('Hygiene Data'!$I$12,0,10*ROW('Hygiene Data'!I143)))</f>
        <v/>
      </c>
      <c r="EF149" s="290"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46"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90"/>
      <c r="BS150" s="290" t="str">
        <f ca="true">+IF(OFFSET('Water Data'!$D$27,0,10*ROW('Water Data'!D144))="","",OFFSET('Water Data'!$D$27,0,10*ROW('Water Data'!D144)))</f>
        <v/>
      </c>
      <c r="BT150" s="290" t="str">
        <f ca="true">+IF(OFFSET('Water Data'!$D$28,0,10*ROW('Water Data'!D144))="","",OFFSET('Water Data'!$D$28,0,10*ROW('Water Data'!D144)))</f>
        <v/>
      </c>
      <c r="BU150" s="290" t="str">
        <f ca="true">+IF(OFFSET('Water Data'!$D$29,0,10*ROW('Water Data'!D144))="","",OFFSET('Water Data'!$D$29,0,10*ROW('Water Data'!D144)))</f>
        <v/>
      </c>
      <c r="BV150" s="290" t="str">
        <f ca="true">+IF(OFFSET('Water Data'!$E$27,0,10*ROW('Water Data'!E144))="","",OFFSET('Water Data'!$E$27,0,10*ROW('Water Data'!E144)))</f>
        <v/>
      </c>
      <c r="BW150" s="290" t="str">
        <f ca="true">+IF(OFFSET('Water Data'!$E$28,0,10*ROW('Water Data'!E144))="","",OFFSET('Water Data'!$E$28,0,10*ROW('Water Data'!E144)))</f>
        <v/>
      </c>
      <c r="BX150" s="290" t="str">
        <f ca="true">+IF(OFFSET('Water Data'!$E$29,0,10*ROW('Water Data'!E144))="","",OFFSET('Water Data'!$E$29,0,10*ROW('Water Data'!E144)))</f>
        <v/>
      </c>
      <c r="BY150" s="290" t="str">
        <f ca="true">+IF(OFFSET('Water Data'!$F$27,0,10*ROW('Water Data'!F144))="","",OFFSET('Water Data'!$F$27,0,10*ROW('Water Data'!F144)))</f>
        <v/>
      </c>
      <c r="BZ150" s="290" t="str">
        <f ca="true">+IF(OFFSET('Water Data'!$F$28,0,10*ROW('Water Data'!F144))="","",OFFSET('Water Data'!$F$28,0,10*ROW('Water Data'!F144)))</f>
        <v/>
      </c>
      <c r="CA150" s="290" t="str">
        <f ca="true">+IF(OFFSET('Water Data'!$F$29,0,10*ROW('Water Data'!F144))="","",OFFSET('Water Data'!$F$29,0,10*ROW('Water Data'!F144)))</f>
        <v/>
      </c>
      <c r="CB150" s="290" t="str">
        <f ca="true">+IF(OFFSET('Water Data'!$G$27,0,10*ROW('Water Data'!G144))="","",OFFSET('Water Data'!$G$27,0,10*ROW('Water Data'!G144)))</f>
        <v/>
      </c>
      <c r="CC150" s="290" t="str">
        <f ca="true">+IF(OFFSET('Water Data'!$G$28,0,10*ROW('Water Data'!G144))="","",OFFSET('Water Data'!$G$28,0,10*ROW('Water Data'!G144)))</f>
        <v/>
      </c>
      <c r="CD150" s="290" t="str">
        <f ca="true">+IF(OFFSET('Water Data'!$G$29,0,10*ROW('Water Data'!G144))="","",OFFSET('Water Data'!$G$29,0,10*ROW('Water Data'!G144)))</f>
        <v/>
      </c>
      <c r="CE150" s="290" t="str">
        <f ca="true">+IF(OFFSET('Water Data'!$H$27,0,10*ROW('Water Data'!H144))="","",OFFSET('Water Data'!$H$27,0,10*ROW('Water Data'!H144)))</f>
        <v/>
      </c>
      <c r="CF150" s="290" t="str">
        <f ca="true">+IF(OFFSET('Water Data'!$H$28,0,10*ROW('Water Data'!H144))="","",OFFSET('Water Data'!$H$28,0,10*ROW('Water Data'!H144)))</f>
        <v/>
      </c>
      <c r="CG150" s="290" t="str">
        <f ca="true">+IF(OFFSET('Water Data'!$H$29,0,10*ROW('Water Data'!H144))="","",OFFSET('Water Data'!$H$29,0,10*ROW('Water Data'!H144)))</f>
        <v/>
      </c>
      <c r="CH150" s="290" t="str">
        <f ca="true">+IF(OFFSET('Water Data'!$I$27,0,10*ROW('Water Data'!I144))="","",OFFSET('Water Data'!$I$27,0,10*ROW('Water Data'!I144)))</f>
        <v/>
      </c>
      <c r="CI150" s="290" t="str">
        <f ca="true">+IF(OFFSET('Water Data'!$I$28,0,10*ROW('Water Data'!I144))="","",OFFSET('Water Data'!$I$28,0,10*ROW('Water Data'!I144)))</f>
        <v/>
      </c>
      <c r="CJ150" s="290" t="str">
        <f ca="true">+IF(OFFSET('Water Data'!$I$29,0,10*ROW('Water Data'!I144))="","",OFFSET('Water Data'!$I$29,0,10*ROW('Water Data'!I144)))</f>
        <v/>
      </c>
      <c r="CK150" s="290" t="str">
        <f ca="true">+IF(OFFSET('Sanitation Data'!$D$28,0,10*ROW('Sanitation Data'!D144))="","",OFFSET('Sanitation Data'!$D$28,0,10*ROW('Sanitation Data'!D144)))</f>
        <v/>
      </c>
      <c r="CL150" s="290" t="str">
        <f ca="true">+IF(OFFSET('Sanitation Data'!$D$29,0,10*ROW('Sanitation Data'!D144))="","",OFFSET('Sanitation Data'!$D$29,0,10*ROW('Sanitation Data'!D144)))</f>
        <v/>
      </c>
      <c r="CM150" s="290" t="str">
        <f ca="true">+IF(OFFSET('Sanitation Data'!$D$30,0,10*ROW('Sanitation Data'!D144))="","",OFFSET('Sanitation Data'!$D$30,0,10*ROW('Sanitation Data'!D144)))</f>
        <v/>
      </c>
      <c r="CN150" s="290" t="str">
        <f ca="true">+IF(OFFSET('Sanitation Data'!$D$31,0,10*ROW('Sanitation Data'!D144))="","",OFFSET('Sanitation Data'!$D$31,0,10*ROW('Sanitation Data'!D144)))</f>
        <v/>
      </c>
      <c r="CO150" s="290" t="str">
        <f ca="true">+IF(OFFSET('Sanitation Data'!$D$32,0,10*ROW('Sanitation Data'!D144))="","",OFFSET('Sanitation Data'!$D$32,0,10*ROW('Sanitation Data'!D144)))</f>
        <v/>
      </c>
      <c r="CP150" s="290" t="str">
        <f ca="true">+IF(OFFSET('Sanitation Data'!$E$28,0,10*ROW('Sanitation Data'!E144))="","",OFFSET('Sanitation Data'!$E$28,0,10*ROW('Sanitation Data'!E144)))</f>
        <v/>
      </c>
      <c r="CQ150" s="290" t="str">
        <f ca="true">+IF(OFFSET('Sanitation Data'!$E$29,0,10*ROW('Sanitation Data'!E144))="","",OFFSET('Sanitation Data'!$E$29,0,10*ROW('Sanitation Data'!E144)))</f>
        <v/>
      </c>
      <c r="CR150" s="290" t="str">
        <f ca="true">+IF(OFFSET('Sanitation Data'!$E$30,0,10*ROW('Sanitation Data'!E144))="","",OFFSET('Sanitation Data'!$E$30,0,10*ROW('Sanitation Data'!E144)))</f>
        <v/>
      </c>
      <c r="CS150" s="290" t="str">
        <f ca="true">+IF(OFFSET('Sanitation Data'!$E$31,0,10*ROW('Sanitation Data'!E144))="","",OFFSET('Sanitation Data'!$E$31,0,10*ROW('Sanitation Data'!E144)))</f>
        <v/>
      </c>
      <c r="CT150" s="290" t="str">
        <f ca="true">+IF(OFFSET('Sanitation Data'!$E$32,0,10*ROW('Sanitation Data'!E144))="","",OFFSET('Sanitation Data'!$E$32,0,10*ROW('Sanitation Data'!E144)))</f>
        <v/>
      </c>
      <c r="CU150" s="290" t="str">
        <f ca="true">+IF(OFFSET('Sanitation Data'!$F$28,0,10*ROW('Sanitation Data'!F144))="","",OFFSET('Sanitation Data'!$F$28,0,10*ROW('Sanitation Data'!F144)))</f>
        <v/>
      </c>
      <c r="CV150" s="290" t="str">
        <f ca="true">+IF(OFFSET('Sanitation Data'!$F$29,0,10*ROW('Sanitation Data'!F144))="","",OFFSET('Sanitation Data'!$F$29,0,10*ROW('Sanitation Data'!F144)))</f>
        <v/>
      </c>
      <c r="CW150" s="290" t="str">
        <f ca="true">+IF(OFFSET('Sanitation Data'!$F$30,0,10*ROW('Sanitation Data'!F144))="","",OFFSET('Sanitation Data'!$F$30,0,10*ROW('Sanitation Data'!F144)))</f>
        <v/>
      </c>
      <c r="CX150" s="290" t="str">
        <f ca="true">+IF(OFFSET('Sanitation Data'!$F$31,0,10*ROW('Sanitation Data'!F144))="","",OFFSET('Sanitation Data'!$F$31,0,10*ROW('Sanitation Data'!F144)))</f>
        <v/>
      </c>
      <c r="CY150" s="290" t="str">
        <f ca="true">+IF(OFFSET('Sanitation Data'!$F$32,0,10*ROW('Sanitation Data'!F144))="","",OFFSET('Sanitation Data'!$F$32,0,10*ROW('Sanitation Data'!F144)))</f>
        <v/>
      </c>
      <c r="CZ150" s="290" t="str">
        <f ca="true">+IF(OFFSET('Sanitation Data'!$G$28,0,10*ROW('Sanitation Data'!G144))="","",OFFSET('Sanitation Data'!$G$28,0,10*ROW('Sanitation Data'!G144)))</f>
        <v/>
      </c>
      <c r="DA150" s="290" t="str">
        <f ca="true">+IF(OFFSET('Sanitation Data'!$G$29,0,10*ROW('Sanitation Data'!G144))="","",OFFSET('Sanitation Data'!$G$29,0,10*ROW('Sanitation Data'!G144)))</f>
        <v/>
      </c>
      <c r="DB150" s="290" t="str">
        <f ca="true">+IF(OFFSET('Sanitation Data'!$G$30,0,10*ROW('Sanitation Data'!G144))="","",OFFSET('Sanitation Data'!$G$30,0,10*ROW('Sanitation Data'!G144)))</f>
        <v/>
      </c>
      <c r="DC150" s="290" t="str">
        <f ca="true">+IF(OFFSET('Sanitation Data'!$G$31,0,10*ROW('Sanitation Data'!G144))="","",OFFSET('Sanitation Data'!$G$31,0,10*ROW('Sanitation Data'!G144)))</f>
        <v/>
      </c>
      <c r="DD150" s="290" t="str">
        <f ca="true">+IF(OFFSET('Sanitation Data'!$G$32,0,10*ROW('Sanitation Data'!G144))="","",OFFSET('Sanitation Data'!$G$32,0,10*ROW('Sanitation Data'!G144)))</f>
        <v/>
      </c>
      <c r="DE150" s="290" t="str">
        <f ca="true">+IF(OFFSET('Sanitation Data'!$H$28,0,10*ROW('Sanitation Data'!H144))="","",OFFSET('Sanitation Data'!$H$28,0,10*ROW('Sanitation Data'!H144)))</f>
        <v/>
      </c>
      <c r="DF150" s="290" t="str">
        <f ca="true">+IF(OFFSET('Sanitation Data'!$H$29,0,10*ROW('Sanitation Data'!H144))="","",OFFSET('Sanitation Data'!$H$29,0,10*ROW('Sanitation Data'!H144)))</f>
        <v/>
      </c>
      <c r="DG150" s="290" t="str">
        <f ca="true">+IF(OFFSET('Sanitation Data'!$H$30,0,10*ROW('Sanitation Data'!H144))="","",OFFSET('Sanitation Data'!$H$30,0,10*ROW('Sanitation Data'!H144)))</f>
        <v/>
      </c>
      <c r="DH150" s="290" t="str">
        <f ca="true">+IF(OFFSET('Sanitation Data'!$H$31,0,10*ROW('Sanitation Data'!H144))="","",OFFSET('Sanitation Data'!$H$31,0,10*ROW('Sanitation Data'!H144)))</f>
        <v/>
      </c>
      <c r="DI150" s="290" t="str">
        <f ca="true">+IF(OFFSET('Sanitation Data'!$H$32,0,10*ROW('Sanitation Data'!H144))="","",OFFSET('Sanitation Data'!$H$32,0,10*ROW('Sanitation Data'!H144)))</f>
        <v/>
      </c>
      <c r="DJ150" s="290" t="str">
        <f ca="true">+IF(OFFSET('Sanitation Data'!$I$28,0,10*ROW('Sanitation Data'!I144))="","",OFFSET('Sanitation Data'!$I$28,0,10*ROW('Sanitation Data'!I144)))</f>
        <v/>
      </c>
      <c r="DK150" s="290" t="str">
        <f ca="true">+IF(OFFSET('Sanitation Data'!$I$29,0,10*ROW('Sanitation Data'!I144))="","",OFFSET('Sanitation Data'!$I$29,0,10*ROW('Sanitation Data'!I144)))</f>
        <v/>
      </c>
      <c r="DL150" s="290" t="str">
        <f ca="true">+IF(OFFSET('Sanitation Data'!$I$30,0,10*ROW('Sanitation Data'!I144))="","",OFFSET('Sanitation Data'!$I$30,0,10*ROW('Sanitation Data'!I144)))</f>
        <v/>
      </c>
      <c r="DM150" s="290" t="str">
        <f ca="true">+IF(OFFSET('Sanitation Data'!$I$31,0,10*ROW('Sanitation Data'!I144))="","",OFFSET('Sanitation Data'!$I$31,0,10*ROW('Sanitation Data'!I144)))</f>
        <v/>
      </c>
      <c r="DN150" s="290" t="str">
        <f ca="true">+IF(OFFSET('Sanitation Data'!$I$32,0,10*ROW('Sanitation Data'!I144))="","",OFFSET('Sanitation Data'!$I$32,0,10*ROW('Sanitation Data'!I144)))</f>
        <v/>
      </c>
      <c r="DO150" s="290" t="str">
        <f ca="true">+IF(OFFSET('Hygiene Data'!$D$11,0,10*ROW('Hygiene Data'!D144))="","",OFFSET('Hygiene Data'!$D$11,0,10*ROW('Hygiene Data'!D144)))</f>
        <v/>
      </c>
      <c r="DP150" s="290" t="str">
        <f ca="true">+IF(OFFSET('Hygiene Data'!$D$12,0,10*ROW('Hygiene Data'!D144))="","",OFFSET('Hygiene Data'!$D$12,0,10*ROW('Hygiene Data'!D144)))</f>
        <v/>
      </c>
      <c r="DQ150" s="290" t="str">
        <f ca="true">+IF(OFFSET('Hygiene Data'!$D$13,0,10*ROW('Hygiene Data'!D144))="","",OFFSET('Hygiene Data'!$D$13,0,10*ROW('Hygiene Data'!D144)))</f>
        <v/>
      </c>
      <c r="DR150" s="290" t="str">
        <f ca="true">+IF(OFFSET('Hygiene Data'!$E$11,0,10*ROW('Hygiene Data'!E144))="","",OFFSET('Hygiene Data'!$E$11,0,10*ROW('Hygiene Data'!E144)))</f>
        <v/>
      </c>
      <c r="DS150" s="290" t="str">
        <f ca="true">+IF(OFFSET('Hygiene Data'!$E$12,0,10*ROW('Hygiene Data'!E144))="","",OFFSET('Hygiene Data'!$E$12,0,10*ROW('Hygiene Data'!E144)))</f>
        <v/>
      </c>
      <c r="DT150" s="290" t="str">
        <f ca="true">+IF(OFFSET('Hygiene Data'!$E$13,0,10*ROW('Hygiene Data'!E144))="","",OFFSET('Hygiene Data'!$E$13,0,10*ROW('Hygiene Data'!E144)))</f>
        <v/>
      </c>
      <c r="DU150" s="290" t="str">
        <f ca="true">+IF(OFFSET('Hygiene Data'!$F$11,0,10*ROW('Hygiene Data'!F144))="","",OFFSET('Hygiene Data'!$F$11,0,10*ROW('Hygiene Data'!F144)))</f>
        <v/>
      </c>
      <c r="DV150" s="290" t="str">
        <f ca="true">+IF(OFFSET('Hygiene Data'!$F$12,0,10*ROW('Hygiene Data'!F144))="","",OFFSET('Hygiene Data'!$F$12,0,10*ROW('Hygiene Data'!F144)))</f>
        <v/>
      </c>
      <c r="DW150" s="290" t="str">
        <f ca="true">+IF(OFFSET('Hygiene Data'!$F$13,0,10*ROW('Hygiene Data'!F144))="","",OFFSET('Hygiene Data'!$F$13,0,10*ROW('Hygiene Data'!F144)))</f>
        <v/>
      </c>
      <c r="DX150" s="290" t="str">
        <f ca="true">+IF(OFFSET('Hygiene Data'!$G$11,0,10*ROW('Hygiene Data'!G144))="","",OFFSET('Hygiene Data'!$G$11,0,10*ROW('Hygiene Data'!G144)))</f>
        <v/>
      </c>
      <c r="DY150" s="290" t="str">
        <f ca="true">+IF(OFFSET('Hygiene Data'!$G$12,0,10*ROW('Hygiene Data'!G144))="","",OFFSET('Hygiene Data'!$G$12,0,10*ROW('Hygiene Data'!G144)))</f>
        <v/>
      </c>
      <c r="DZ150" s="290" t="str">
        <f ca="true">+IF(OFFSET('Hygiene Data'!$G$13,0,10*ROW('Hygiene Data'!G144))="","",OFFSET('Hygiene Data'!$G$13,0,10*ROW('Hygiene Data'!G144)))</f>
        <v/>
      </c>
      <c r="EA150" s="290" t="str">
        <f ca="true">+IF(OFFSET('Hygiene Data'!$H$11,0,10*ROW('Hygiene Data'!H144))="","",OFFSET('Hygiene Data'!$H$11,0,10*ROW('Hygiene Data'!H144)))</f>
        <v/>
      </c>
      <c r="EB150" s="290" t="str">
        <f ca="true">+IF(OFFSET('Hygiene Data'!$H$12,0,10*ROW('Hygiene Data'!H144))="","",OFFSET('Hygiene Data'!$H$12,0,10*ROW('Hygiene Data'!H144)))</f>
        <v/>
      </c>
      <c r="EC150" s="290" t="str">
        <f ca="true">+IF(OFFSET('Hygiene Data'!$H$13,0,10*ROW('Hygiene Data'!H144))="","",OFFSET('Hygiene Data'!$H$13,0,10*ROW('Hygiene Data'!H144)))</f>
        <v/>
      </c>
      <c r="ED150" s="290" t="str">
        <f ca="true">+IF(OFFSET('Hygiene Data'!$I$11,0,10*ROW('Hygiene Data'!I144))="","",OFFSET('Hygiene Data'!$I$11,0,10*ROW('Hygiene Data'!I144)))</f>
        <v/>
      </c>
      <c r="EE150" s="290" t="str">
        <f ca="true">+IF(OFFSET('Hygiene Data'!$I$12,0,10*ROW('Hygiene Data'!I144))="","",OFFSET('Hygiene Data'!$I$12,0,10*ROW('Hygiene Data'!I144)))</f>
        <v/>
      </c>
      <c r="EF150" s="290"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46"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90"/>
      <c r="BS151" s="290" t="str">
        <f ca="true">+IF(OFFSET('Water Data'!$D$27,0,10*ROW('Water Data'!D145))="","",OFFSET('Water Data'!$D$27,0,10*ROW('Water Data'!D145)))</f>
        <v/>
      </c>
      <c r="BT151" s="290" t="str">
        <f ca="true">+IF(OFFSET('Water Data'!$D$28,0,10*ROW('Water Data'!D145))="","",OFFSET('Water Data'!$D$28,0,10*ROW('Water Data'!D145)))</f>
        <v/>
      </c>
      <c r="BU151" s="290" t="str">
        <f ca="true">+IF(OFFSET('Water Data'!$D$29,0,10*ROW('Water Data'!D145))="","",OFFSET('Water Data'!$D$29,0,10*ROW('Water Data'!D145)))</f>
        <v/>
      </c>
      <c r="BV151" s="290" t="str">
        <f ca="true">+IF(OFFSET('Water Data'!$E$27,0,10*ROW('Water Data'!E145))="","",OFFSET('Water Data'!$E$27,0,10*ROW('Water Data'!E145)))</f>
        <v/>
      </c>
      <c r="BW151" s="290" t="str">
        <f ca="true">+IF(OFFSET('Water Data'!$E$28,0,10*ROW('Water Data'!E145))="","",OFFSET('Water Data'!$E$28,0,10*ROW('Water Data'!E145)))</f>
        <v/>
      </c>
      <c r="BX151" s="290" t="str">
        <f ca="true">+IF(OFFSET('Water Data'!$E$29,0,10*ROW('Water Data'!E145))="","",OFFSET('Water Data'!$E$29,0,10*ROW('Water Data'!E145)))</f>
        <v/>
      </c>
      <c r="BY151" s="290" t="str">
        <f ca="true">+IF(OFFSET('Water Data'!$F$27,0,10*ROW('Water Data'!F145))="","",OFFSET('Water Data'!$F$27,0,10*ROW('Water Data'!F145)))</f>
        <v/>
      </c>
      <c r="BZ151" s="290" t="str">
        <f ca="true">+IF(OFFSET('Water Data'!$F$28,0,10*ROW('Water Data'!F145))="","",OFFSET('Water Data'!$F$28,0,10*ROW('Water Data'!F145)))</f>
        <v/>
      </c>
      <c r="CA151" s="290" t="str">
        <f ca="true">+IF(OFFSET('Water Data'!$F$29,0,10*ROW('Water Data'!F145))="","",OFFSET('Water Data'!$F$29,0,10*ROW('Water Data'!F145)))</f>
        <v/>
      </c>
      <c r="CB151" s="290" t="str">
        <f ca="true">+IF(OFFSET('Water Data'!$G$27,0,10*ROW('Water Data'!G145))="","",OFFSET('Water Data'!$G$27,0,10*ROW('Water Data'!G145)))</f>
        <v/>
      </c>
      <c r="CC151" s="290" t="str">
        <f ca="true">+IF(OFFSET('Water Data'!$G$28,0,10*ROW('Water Data'!G145))="","",OFFSET('Water Data'!$G$28,0,10*ROW('Water Data'!G145)))</f>
        <v/>
      </c>
      <c r="CD151" s="290" t="str">
        <f ca="true">+IF(OFFSET('Water Data'!$G$29,0,10*ROW('Water Data'!G145))="","",OFFSET('Water Data'!$G$29,0,10*ROW('Water Data'!G145)))</f>
        <v/>
      </c>
      <c r="CE151" s="290" t="str">
        <f ca="true">+IF(OFFSET('Water Data'!$H$27,0,10*ROW('Water Data'!H145))="","",OFFSET('Water Data'!$H$27,0,10*ROW('Water Data'!H145)))</f>
        <v/>
      </c>
      <c r="CF151" s="290" t="str">
        <f ca="true">+IF(OFFSET('Water Data'!$H$28,0,10*ROW('Water Data'!H145))="","",OFFSET('Water Data'!$H$28,0,10*ROW('Water Data'!H145)))</f>
        <v/>
      </c>
      <c r="CG151" s="290" t="str">
        <f ca="true">+IF(OFFSET('Water Data'!$H$29,0,10*ROW('Water Data'!H145))="","",OFFSET('Water Data'!$H$29,0,10*ROW('Water Data'!H145)))</f>
        <v/>
      </c>
      <c r="CH151" s="290" t="str">
        <f ca="true">+IF(OFFSET('Water Data'!$I$27,0,10*ROW('Water Data'!I145))="","",OFFSET('Water Data'!$I$27,0,10*ROW('Water Data'!I145)))</f>
        <v/>
      </c>
      <c r="CI151" s="290" t="str">
        <f ca="true">+IF(OFFSET('Water Data'!$I$28,0,10*ROW('Water Data'!I145))="","",OFFSET('Water Data'!$I$28,0,10*ROW('Water Data'!I145)))</f>
        <v/>
      </c>
      <c r="CJ151" s="290" t="str">
        <f ca="true">+IF(OFFSET('Water Data'!$I$29,0,10*ROW('Water Data'!I145))="","",OFFSET('Water Data'!$I$29,0,10*ROW('Water Data'!I145)))</f>
        <v/>
      </c>
      <c r="CK151" s="290" t="str">
        <f ca="true">+IF(OFFSET('Sanitation Data'!$D$28,0,10*ROW('Sanitation Data'!D145))="","",OFFSET('Sanitation Data'!$D$28,0,10*ROW('Sanitation Data'!D145)))</f>
        <v/>
      </c>
      <c r="CL151" s="290" t="str">
        <f ca="true">+IF(OFFSET('Sanitation Data'!$D$29,0,10*ROW('Sanitation Data'!D145))="","",OFFSET('Sanitation Data'!$D$29,0,10*ROW('Sanitation Data'!D145)))</f>
        <v/>
      </c>
      <c r="CM151" s="290" t="str">
        <f ca="true">+IF(OFFSET('Sanitation Data'!$D$30,0,10*ROW('Sanitation Data'!D145))="","",OFFSET('Sanitation Data'!$D$30,0,10*ROW('Sanitation Data'!D145)))</f>
        <v/>
      </c>
      <c r="CN151" s="290" t="str">
        <f ca="true">+IF(OFFSET('Sanitation Data'!$D$31,0,10*ROW('Sanitation Data'!D145))="","",OFFSET('Sanitation Data'!$D$31,0,10*ROW('Sanitation Data'!D145)))</f>
        <v/>
      </c>
      <c r="CO151" s="290" t="str">
        <f ca="true">+IF(OFFSET('Sanitation Data'!$D$32,0,10*ROW('Sanitation Data'!D145))="","",OFFSET('Sanitation Data'!$D$32,0,10*ROW('Sanitation Data'!D145)))</f>
        <v/>
      </c>
      <c r="CP151" s="290" t="str">
        <f ca="true">+IF(OFFSET('Sanitation Data'!$E$28,0,10*ROW('Sanitation Data'!E145))="","",OFFSET('Sanitation Data'!$E$28,0,10*ROW('Sanitation Data'!E145)))</f>
        <v/>
      </c>
      <c r="CQ151" s="290" t="str">
        <f ca="true">+IF(OFFSET('Sanitation Data'!$E$29,0,10*ROW('Sanitation Data'!E145))="","",OFFSET('Sanitation Data'!$E$29,0,10*ROW('Sanitation Data'!E145)))</f>
        <v/>
      </c>
      <c r="CR151" s="290" t="str">
        <f ca="true">+IF(OFFSET('Sanitation Data'!$E$30,0,10*ROW('Sanitation Data'!E145))="","",OFFSET('Sanitation Data'!$E$30,0,10*ROW('Sanitation Data'!E145)))</f>
        <v/>
      </c>
      <c r="CS151" s="290" t="str">
        <f ca="true">+IF(OFFSET('Sanitation Data'!$E$31,0,10*ROW('Sanitation Data'!E145))="","",OFFSET('Sanitation Data'!$E$31,0,10*ROW('Sanitation Data'!E145)))</f>
        <v/>
      </c>
      <c r="CT151" s="290" t="str">
        <f ca="true">+IF(OFFSET('Sanitation Data'!$E$32,0,10*ROW('Sanitation Data'!E145))="","",OFFSET('Sanitation Data'!$E$32,0,10*ROW('Sanitation Data'!E145)))</f>
        <v/>
      </c>
      <c r="CU151" s="290" t="str">
        <f ca="true">+IF(OFFSET('Sanitation Data'!$F$28,0,10*ROW('Sanitation Data'!F145))="","",OFFSET('Sanitation Data'!$F$28,0,10*ROW('Sanitation Data'!F145)))</f>
        <v/>
      </c>
      <c r="CV151" s="290" t="str">
        <f ca="true">+IF(OFFSET('Sanitation Data'!$F$29,0,10*ROW('Sanitation Data'!F145))="","",OFFSET('Sanitation Data'!$F$29,0,10*ROW('Sanitation Data'!F145)))</f>
        <v/>
      </c>
      <c r="CW151" s="290" t="str">
        <f ca="true">+IF(OFFSET('Sanitation Data'!$F$30,0,10*ROW('Sanitation Data'!F145))="","",OFFSET('Sanitation Data'!$F$30,0,10*ROW('Sanitation Data'!F145)))</f>
        <v/>
      </c>
      <c r="CX151" s="290" t="str">
        <f ca="true">+IF(OFFSET('Sanitation Data'!$F$31,0,10*ROW('Sanitation Data'!F145))="","",OFFSET('Sanitation Data'!$F$31,0,10*ROW('Sanitation Data'!F145)))</f>
        <v/>
      </c>
      <c r="CY151" s="290" t="str">
        <f ca="true">+IF(OFFSET('Sanitation Data'!$F$32,0,10*ROW('Sanitation Data'!F145))="","",OFFSET('Sanitation Data'!$F$32,0,10*ROW('Sanitation Data'!F145)))</f>
        <v/>
      </c>
      <c r="CZ151" s="290" t="str">
        <f ca="true">+IF(OFFSET('Sanitation Data'!$G$28,0,10*ROW('Sanitation Data'!G145))="","",OFFSET('Sanitation Data'!$G$28,0,10*ROW('Sanitation Data'!G145)))</f>
        <v/>
      </c>
      <c r="DA151" s="290" t="str">
        <f ca="true">+IF(OFFSET('Sanitation Data'!$G$29,0,10*ROW('Sanitation Data'!G145))="","",OFFSET('Sanitation Data'!$G$29,0,10*ROW('Sanitation Data'!G145)))</f>
        <v/>
      </c>
      <c r="DB151" s="290" t="str">
        <f ca="true">+IF(OFFSET('Sanitation Data'!$G$30,0,10*ROW('Sanitation Data'!G145))="","",OFFSET('Sanitation Data'!$G$30,0,10*ROW('Sanitation Data'!G145)))</f>
        <v/>
      </c>
      <c r="DC151" s="290" t="str">
        <f ca="true">+IF(OFFSET('Sanitation Data'!$G$31,0,10*ROW('Sanitation Data'!G145))="","",OFFSET('Sanitation Data'!$G$31,0,10*ROW('Sanitation Data'!G145)))</f>
        <v/>
      </c>
      <c r="DD151" s="290" t="str">
        <f ca="true">+IF(OFFSET('Sanitation Data'!$G$32,0,10*ROW('Sanitation Data'!G145))="","",OFFSET('Sanitation Data'!$G$32,0,10*ROW('Sanitation Data'!G145)))</f>
        <v/>
      </c>
      <c r="DE151" s="290" t="str">
        <f ca="true">+IF(OFFSET('Sanitation Data'!$H$28,0,10*ROW('Sanitation Data'!H145))="","",OFFSET('Sanitation Data'!$H$28,0,10*ROW('Sanitation Data'!H145)))</f>
        <v/>
      </c>
      <c r="DF151" s="290" t="str">
        <f ca="true">+IF(OFFSET('Sanitation Data'!$H$29,0,10*ROW('Sanitation Data'!H145))="","",OFFSET('Sanitation Data'!$H$29,0,10*ROW('Sanitation Data'!H145)))</f>
        <v/>
      </c>
      <c r="DG151" s="290" t="str">
        <f ca="true">+IF(OFFSET('Sanitation Data'!$H$30,0,10*ROW('Sanitation Data'!H145))="","",OFFSET('Sanitation Data'!$H$30,0,10*ROW('Sanitation Data'!H145)))</f>
        <v/>
      </c>
      <c r="DH151" s="290" t="str">
        <f ca="true">+IF(OFFSET('Sanitation Data'!$H$31,0,10*ROW('Sanitation Data'!H145))="","",OFFSET('Sanitation Data'!$H$31,0,10*ROW('Sanitation Data'!H145)))</f>
        <v/>
      </c>
      <c r="DI151" s="290" t="str">
        <f ca="true">+IF(OFFSET('Sanitation Data'!$H$32,0,10*ROW('Sanitation Data'!H145))="","",OFFSET('Sanitation Data'!$H$32,0,10*ROW('Sanitation Data'!H145)))</f>
        <v/>
      </c>
      <c r="DJ151" s="290" t="str">
        <f ca="true">+IF(OFFSET('Sanitation Data'!$I$28,0,10*ROW('Sanitation Data'!I145))="","",OFFSET('Sanitation Data'!$I$28,0,10*ROW('Sanitation Data'!I145)))</f>
        <v/>
      </c>
      <c r="DK151" s="290" t="str">
        <f ca="true">+IF(OFFSET('Sanitation Data'!$I$29,0,10*ROW('Sanitation Data'!I145))="","",OFFSET('Sanitation Data'!$I$29,0,10*ROW('Sanitation Data'!I145)))</f>
        <v/>
      </c>
      <c r="DL151" s="290" t="str">
        <f ca="true">+IF(OFFSET('Sanitation Data'!$I$30,0,10*ROW('Sanitation Data'!I145))="","",OFFSET('Sanitation Data'!$I$30,0,10*ROW('Sanitation Data'!I145)))</f>
        <v/>
      </c>
      <c r="DM151" s="290" t="str">
        <f ca="true">+IF(OFFSET('Sanitation Data'!$I$31,0,10*ROW('Sanitation Data'!I145))="","",OFFSET('Sanitation Data'!$I$31,0,10*ROW('Sanitation Data'!I145)))</f>
        <v/>
      </c>
      <c r="DN151" s="290" t="str">
        <f ca="true">+IF(OFFSET('Sanitation Data'!$I$32,0,10*ROW('Sanitation Data'!I145))="","",OFFSET('Sanitation Data'!$I$32,0,10*ROW('Sanitation Data'!I145)))</f>
        <v/>
      </c>
      <c r="DO151" s="290" t="str">
        <f ca="true">+IF(OFFSET('Hygiene Data'!$D$11,0,10*ROW('Hygiene Data'!D145))="","",OFFSET('Hygiene Data'!$D$11,0,10*ROW('Hygiene Data'!D145)))</f>
        <v/>
      </c>
      <c r="DP151" s="290" t="str">
        <f ca="true">+IF(OFFSET('Hygiene Data'!$D$12,0,10*ROW('Hygiene Data'!D145))="","",OFFSET('Hygiene Data'!$D$12,0,10*ROW('Hygiene Data'!D145)))</f>
        <v/>
      </c>
      <c r="DQ151" s="290" t="str">
        <f ca="true">+IF(OFFSET('Hygiene Data'!$D$13,0,10*ROW('Hygiene Data'!D145))="","",OFFSET('Hygiene Data'!$D$13,0,10*ROW('Hygiene Data'!D145)))</f>
        <v/>
      </c>
      <c r="DR151" s="290" t="str">
        <f ca="true">+IF(OFFSET('Hygiene Data'!$E$11,0,10*ROW('Hygiene Data'!E145))="","",OFFSET('Hygiene Data'!$E$11,0,10*ROW('Hygiene Data'!E145)))</f>
        <v/>
      </c>
      <c r="DS151" s="290" t="str">
        <f ca="true">+IF(OFFSET('Hygiene Data'!$E$12,0,10*ROW('Hygiene Data'!E145))="","",OFFSET('Hygiene Data'!$E$12,0,10*ROW('Hygiene Data'!E145)))</f>
        <v/>
      </c>
      <c r="DT151" s="290" t="str">
        <f ca="true">+IF(OFFSET('Hygiene Data'!$E$13,0,10*ROW('Hygiene Data'!E145))="","",OFFSET('Hygiene Data'!$E$13,0,10*ROW('Hygiene Data'!E145)))</f>
        <v/>
      </c>
      <c r="DU151" s="290" t="str">
        <f ca="true">+IF(OFFSET('Hygiene Data'!$F$11,0,10*ROW('Hygiene Data'!F145))="","",OFFSET('Hygiene Data'!$F$11,0,10*ROW('Hygiene Data'!F145)))</f>
        <v/>
      </c>
      <c r="DV151" s="290" t="str">
        <f ca="true">+IF(OFFSET('Hygiene Data'!$F$12,0,10*ROW('Hygiene Data'!F145))="","",OFFSET('Hygiene Data'!$F$12,0,10*ROW('Hygiene Data'!F145)))</f>
        <v/>
      </c>
      <c r="DW151" s="290" t="str">
        <f ca="true">+IF(OFFSET('Hygiene Data'!$F$13,0,10*ROW('Hygiene Data'!F145))="","",OFFSET('Hygiene Data'!$F$13,0,10*ROW('Hygiene Data'!F145)))</f>
        <v/>
      </c>
      <c r="DX151" s="290" t="str">
        <f ca="true">+IF(OFFSET('Hygiene Data'!$G$11,0,10*ROW('Hygiene Data'!G145))="","",OFFSET('Hygiene Data'!$G$11,0,10*ROW('Hygiene Data'!G145)))</f>
        <v/>
      </c>
      <c r="DY151" s="290" t="str">
        <f ca="true">+IF(OFFSET('Hygiene Data'!$G$12,0,10*ROW('Hygiene Data'!G145))="","",OFFSET('Hygiene Data'!$G$12,0,10*ROW('Hygiene Data'!G145)))</f>
        <v/>
      </c>
      <c r="DZ151" s="290" t="str">
        <f ca="true">+IF(OFFSET('Hygiene Data'!$G$13,0,10*ROW('Hygiene Data'!G145))="","",OFFSET('Hygiene Data'!$G$13,0,10*ROW('Hygiene Data'!G145)))</f>
        <v/>
      </c>
      <c r="EA151" s="290" t="str">
        <f ca="true">+IF(OFFSET('Hygiene Data'!$H$11,0,10*ROW('Hygiene Data'!H145))="","",OFFSET('Hygiene Data'!$H$11,0,10*ROW('Hygiene Data'!H145)))</f>
        <v/>
      </c>
      <c r="EB151" s="290" t="str">
        <f ca="true">+IF(OFFSET('Hygiene Data'!$H$12,0,10*ROW('Hygiene Data'!H145))="","",OFFSET('Hygiene Data'!$H$12,0,10*ROW('Hygiene Data'!H145)))</f>
        <v/>
      </c>
      <c r="EC151" s="290" t="str">
        <f ca="true">+IF(OFFSET('Hygiene Data'!$H$13,0,10*ROW('Hygiene Data'!H145))="","",OFFSET('Hygiene Data'!$H$13,0,10*ROW('Hygiene Data'!H145)))</f>
        <v/>
      </c>
      <c r="ED151" s="290" t="str">
        <f ca="true">+IF(OFFSET('Hygiene Data'!$I$11,0,10*ROW('Hygiene Data'!I145))="","",OFFSET('Hygiene Data'!$I$11,0,10*ROW('Hygiene Data'!I145)))</f>
        <v/>
      </c>
      <c r="EE151" s="290" t="str">
        <f ca="true">+IF(OFFSET('Hygiene Data'!$I$12,0,10*ROW('Hygiene Data'!I145))="","",OFFSET('Hygiene Data'!$I$12,0,10*ROW('Hygiene Data'!I145)))</f>
        <v/>
      </c>
      <c r="EF151" s="290"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46"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90"/>
      <c r="BS152" s="290" t="str">
        <f ca="true">+IF(OFFSET('Water Data'!$D$27,0,10*ROW('Water Data'!D146))="","",OFFSET('Water Data'!$D$27,0,10*ROW('Water Data'!D146)))</f>
        <v/>
      </c>
      <c r="BT152" s="290" t="str">
        <f ca="true">+IF(OFFSET('Water Data'!$D$28,0,10*ROW('Water Data'!D146))="","",OFFSET('Water Data'!$D$28,0,10*ROW('Water Data'!D146)))</f>
        <v/>
      </c>
      <c r="BU152" s="290" t="str">
        <f ca="true">+IF(OFFSET('Water Data'!$D$29,0,10*ROW('Water Data'!D146))="","",OFFSET('Water Data'!$D$29,0,10*ROW('Water Data'!D146)))</f>
        <v/>
      </c>
      <c r="BV152" s="290" t="str">
        <f ca="true">+IF(OFFSET('Water Data'!$E$27,0,10*ROW('Water Data'!E146))="","",OFFSET('Water Data'!$E$27,0,10*ROW('Water Data'!E146)))</f>
        <v/>
      </c>
      <c r="BW152" s="290" t="str">
        <f ca="true">+IF(OFFSET('Water Data'!$E$28,0,10*ROW('Water Data'!E146))="","",OFFSET('Water Data'!$E$28,0,10*ROW('Water Data'!E146)))</f>
        <v/>
      </c>
      <c r="BX152" s="290" t="str">
        <f ca="true">+IF(OFFSET('Water Data'!$E$29,0,10*ROW('Water Data'!E146))="","",OFFSET('Water Data'!$E$29,0,10*ROW('Water Data'!E146)))</f>
        <v/>
      </c>
      <c r="BY152" s="290" t="str">
        <f ca="true">+IF(OFFSET('Water Data'!$F$27,0,10*ROW('Water Data'!F146))="","",OFFSET('Water Data'!$F$27,0,10*ROW('Water Data'!F146)))</f>
        <v/>
      </c>
      <c r="BZ152" s="290" t="str">
        <f ca="true">+IF(OFFSET('Water Data'!$F$28,0,10*ROW('Water Data'!F146))="","",OFFSET('Water Data'!$F$28,0,10*ROW('Water Data'!F146)))</f>
        <v/>
      </c>
      <c r="CA152" s="290" t="str">
        <f ca="true">+IF(OFFSET('Water Data'!$F$29,0,10*ROW('Water Data'!F146))="","",OFFSET('Water Data'!$F$29,0,10*ROW('Water Data'!F146)))</f>
        <v/>
      </c>
      <c r="CB152" s="290" t="str">
        <f ca="true">+IF(OFFSET('Water Data'!$G$27,0,10*ROW('Water Data'!G146))="","",OFFSET('Water Data'!$G$27,0,10*ROW('Water Data'!G146)))</f>
        <v/>
      </c>
      <c r="CC152" s="290" t="str">
        <f ca="true">+IF(OFFSET('Water Data'!$G$28,0,10*ROW('Water Data'!G146))="","",OFFSET('Water Data'!$G$28,0,10*ROW('Water Data'!G146)))</f>
        <v/>
      </c>
      <c r="CD152" s="290" t="str">
        <f ca="true">+IF(OFFSET('Water Data'!$G$29,0,10*ROW('Water Data'!G146))="","",OFFSET('Water Data'!$G$29,0,10*ROW('Water Data'!G146)))</f>
        <v/>
      </c>
      <c r="CE152" s="290" t="str">
        <f ca="true">+IF(OFFSET('Water Data'!$H$27,0,10*ROW('Water Data'!H146))="","",OFFSET('Water Data'!$H$27,0,10*ROW('Water Data'!H146)))</f>
        <v/>
      </c>
      <c r="CF152" s="290" t="str">
        <f ca="true">+IF(OFFSET('Water Data'!$H$28,0,10*ROW('Water Data'!H146))="","",OFFSET('Water Data'!$H$28,0,10*ROW('Water Data'!H146)))</f>
        <v/>
      </c>
      <c r="CG152" s="290" t="str">
        <f ca="true">+IF(OFFSET('Water Data'!$H$29,0,10*ROW('Water Data'!H146))="","",OFFSET('Water Data'!$H$29,0,10*ROW('Water Data'!H146)))</f>
        <v/>
      </c>
      <c r="CH152" s="290" t="str">
        <f ca="true">+IF(OFFSET('Water Data'!$I$27,0,10*ROW('Water Data'!I146))="","",OFFSET('Water Data'!$I$27,0,10*ROW('Water Data'!I146)))</f>
        <v/>
      </c>
      <c r="CI152" s="290" t="str">
        <f ca="true">+IF(OFFSET('Water Data'!$I$28,0,10*ROW('Water Data'!I146))="","",OFFSET('Water Data'!$I$28,0,10*ROW('Water Data'!I146)))</f>
        <v/>
      </c>
      <c r="CJ152" s="290" t="str">
        <f ca="true">+IF(OFFSET('Water Data'!$I$29,0,10*ROW('Water Data'!I146))="","",OFFSET('Water Data'!$I$29,0,10*ROW('Water Data'!I146)))</f>
        <v/>
      </c>
      <c r="CK152" s="290" t="str">
        <f ca="true">+IF(OFFSET('Sanitation Data'!$D$28,0,10*ROW('Sanitation Data'!D146))="","",OFFSET('Sanitation Data'!$D$28,0,10*ROW('Sanitation Data'!D146)))</f>
        <v/>
      </c>
      <c r="CL152" s="290" t="str">
        <f ca="true">+IF(OFFSET('Sanitation Data'!$D$29,0,10*ROW('Sanitation Data'!D146))="","",OFFSET('Sanitation Data'!$D$29,0,10*ROW('Sanitation Data'!D146)))</f>
        <v/>
      </c>
      <c r="CM152" s="290" t="str">
        <f ca="true">+IF(OFFSET('Sanitation Data'!$D$30,0,10*ROW('Sanitation Data'!D146))="","",OFFSET('Sanitation Data'!$D$30,0,10*ROW('Sanitation Data'!D146)))</f>
        <v/>
      </c>
      <c r="CN152" s="290" t="str">
        <f ca="true">+IF(OFFSET('Sanitation Data'!$D$31,0,10*ROW('Sanitation Data'!D146))="","",OFFSET('Sanitation Data'!$D$31,0,10*ROW('Sanitation Data'!D146)))</f>
        <v/>
      </c>
      <c r="CO152" s="290" t="str">
        <f ca="true">+IF(OFFSET('Sanitation Data'!$D$32,0,10*ROW('Sanitation Data'!D146))="","",OFFSET('Sanitation Data'!$D$32,0,10*ROW('Sanitation Data'!D146)))</f>
        <v/>
      </c>
      <c r="CP152" s="290" t="str">
        <f ca="true">+IF(OFFSET('Sanitation Data'!$E$28,0,10*ROW('Sanitation Data'!E146))="","",OFFSET('Sanitation Data'!$E$28,0,10*ROW('Sanitation Data'!E146)))</f>
        <v/>
      </c>
      <c r="CQ152" s="290" t="str">
        <f ca="true">+IF(OFFSET('Sanitation Data'!$E$29,0,10*ROW('Sanitation Data'!E146))="","",OFFSET('Sanitation Data'!$E$29,0,10*ROW('Sanitation Data'!E146)))</f>
        <v/>
      </c>
      <c r="CR152" s="290" t="str">
        <f ca="true">+IF(OFFSET('Sanitation Data'!$E$30,0,10*ROW('Sanitation Data'!E146))="","",OFFSET('Sanitation Data'!$E$30,0,10*ROW('Sanitation Data'!E146)))</f>
        <v/>
      </c>
      <c r="CS152" s="290" t="str">
        <f ca="true">+IF(OFFSET('Sanitation Data'!$E$31,0,10*ROW('Sanitation Data'!E146))="","",OFFSET('Sanitation Data'!$E$31,0,10*ROW('Sanitation Data'!E146)))</f>
        <v/>
      </c>
      <c r="CT152" s="290" t="str">
        <f ca="true">+IF(OFFSET('Sanitation Data'!$E$32,0,10*ROW('Sanitation Data'!E146))="","",OFFSET('Sanitation Data'!$E$32,0,10*ROW('Sanitation Data'!E146)))</f>
        <v/>
      </c>
      <c r="CU152" s="290" t="str">
        <f ca="true">+IF(OFFSET('Sanitation Data'!$F$28,0,10*ROW('Sanitation Data'!F146))="","",OFFSET('Sanitation Data'!$F$28,0,10*ROW('Sanitation Data'!F146)))</f>
        <v/>
      </c>
      <c r="CV152" s="290" t="str">
        <f ca="true">+IF(OFFSET('Sanitation Data'!$F$29,0,10*ROW('Sanitation Data'!F146))="","",OFFSET('Sanitation Data'!$F$29,0,10*ROW('Sanitation Data'!F146)))</f>
        <v/>
      </c>
      <c r="CW152" s="290" t="str">
        <f ca="true">+IF(OFFSET('Sanitation Data'!$F$30,0,10*ROW('Sanitation Data'!F146))="","",OFFSET('Sanitation Data'!$F$30,0,10*ROW('Sanitation Data'!F146)))</f>
        <v/>
      </c>
      <c r="CX152" s="290" t="str">
        <f ca="true">+IF(OFFSET('Sanitation Data'!$F$31,0,10*ROW('Sanitation Data'!F146))="","",OFFSET('Sanitation Data'!$F$31,0,10*ROW('Sanitation Data'!F146)))</f>
        <v/>
      </c>
      <c r="CY152" s="290" t="str">
        <f ca="true">+IF(OFFSET('Sanitation Data'!$F$32,0,10*ROW('Sanitation Data'!F146))="","",OFFSET('Sanitation Data'!$F$32,0,10*ROW('Sanitation Data'!F146)))</f>
        <v/>
      </c>
      <c r="CZ152" s="290" t="str">
        <f ca="true">+IF(OFFSET('Sanitation Data'!$G$28,0,10*ROW('Sanitation Data'!G146))="","",OFFSET('Sanitation Data'!$G$28,0,10*ROW('Sanitation Data'!G146)))</f>
        <v/>
      </c>
      <c r="DA152" s="290" t="str">
        <f ca="true">+IF(OFFSET('Sanitation Data'!$G$29,0,10*ROW('Sanitation Data'!G146))="","",OFFSET('Sanitation Data'!$G$29,0,10*ROW('Sanitation Data'!G146)))</f>
        <v/>
      </c>
      <c r="DB152" s="290" t="str">
        <f ca="true">+IF(OFFSET('Sanitation Data'!$G$30,0,10*ROW('Sanitation Data'!G146))="","",OFFSET('Sanitation Data'!$G$30,0,10*ROW('Sanitation Data'!G146)))</f>
        <v/>
      </c>
      <c r="DC152" s="290" t="str">
        <f ca="true">+IF(OFFSET('Sanitation Data'!$G$31,0,10*ROW('Sanitation Data'!G146))="","",OFFSET('Sanitation Data'!$G$31,0,10*ROW('Sanitation Data'!G146)))</f>
        <v/>
      </c>
      <c r="DD152" s="290" t="str">
        <f ca="true">+IF(OFFSET('Sanitation Data'!$G$32,0,10*ROW('Sanitation Data'!G146))="","",OFFSET('Sanitation Data'!$G$32,0,10*ROW('Sanitation Data'!G146)))</f>
        <v/>
      </c>
      <c r="DE152" s="290" t="str">
        <f ca="true">+IF(OFFSET('Sanitation Data'!$H$28,0,10*ROW('Sanitation Data'!H146))="","",OFFSET('Sanitation Data'!$H$28,0,10*ROW('Sanitation Data'!H146)))</f>
        <v/>
      </c>
      <c r="DF152" s="290" t="str">
        <f ca="true">+IF(OFFSET('Sanitation Data'!$H$29,0,10*ROW('Sanitation Data'!H146))="","",OFFSET('Sanitation Data'!$H$29,0,10*ROW('Sanitation Data'!H146)))</f>
        <v/>
      </c>
      <c r="DG152" s="290" t="str">
        <f ca="true">+IF(OFFSET('Sanitation Data'!$H$30,0,10*ROW('Sanitation Data'!H146))="","",OFFSET('Sanitation Data'!$H$30,0,10*ROW('Sanitation Data'!H146)))</f>
        <v/>
      </c>
      <c r="DH152" s="290" t="str">
        <f ca="true">+IF(OFFSET('Sanitation Data'!$H$31,0,10*ROW('Sanitation Data'!H146))="","",OFFSET('Sanitation Data'!$H$31,0,10*ROW('Sanitation Data'!H146)))</f>
        <v/>
      </c>
      <c r="DI152" s="290" t="str">
        <f ca="true">+IF(OFFSET('Sanitation Data'!$H$32,0,10*ROW('Sanitation Data'!H146))="","",OFFSET('Sanitation Data'!$H$32,0,10*ROW('Sanitation Data'!H146)))</f>
        <v/>
      </c>
      <c r="DJ152" s="290" t="str">
        <f ca="true">+IF(OFFSET('Sanitation Data'!$I$28,0,10*ROW('Sanitation Data'!I146))="","",OFFSET('Sanitation Data'!$I$28,0,10*ROW('Sanitation Data'!I146)))</f>
        <v/>
      </c>
      <c r="DK152" s="290" t="str">
        <f ca="true">+IF(OFFSET('Sanitation Data'!$I$29,0,10*ROW('Sanitation Data'!I146))="","",OFFSET('Sanitation Data'!$I$29,0,10*ROW('Sanitation Data'!I146)))</f>
        <v/>
      </c>
      <c r="DL152" s="290" t="str">
        <f ca="true">+IF(OFFSET('Sanitation Data'!$I$30,0,10*ROW('Sanitation Data'!I146))="","",OFFSET('Sanitation Data'!$I$30,0,10*ROW('Sanitation Data'!I146)))</f>
        <v/>
      </c>
      <c r="DM152" s="290" t="str">
        <f ca="true">+IF(OFFSET('Sanitation Data'!$I$31,0,10*ROW('Sanitation Data'!I146))="","",OFFSET('Sanitation Data'!$I$31,0,10*ROW('Sanitation Data'!I146)))</f>
        <v/>
      </c>
      <c r="DN152" s="290" t="str">
        <f ca="true">+IF(OFFSET('Sanitation Data'!$I$32,0,10*ROW('Sanitation Data'!I146))="","",OFFSET('Sanitation Data'!$I$32,0,10*ROW('Sanitation Data'!I146)))</f>
        <v/>
      </c>
      <c r="DO152" s="290" t="str">
        <f ca="true">+IF(OFFSET('Hygiene Data'!$D$11,0,10*ROW('Hygiene Data'!D146))="","",OFFSET('Hygiene Data'!$D$11,0,10*ROW('Hygiene Data'!D146)))</f>
        <v/>
      </c>
      <c r="DP152" s="290" t="str">
        <f ca="true">+IF(OFFSET('Hygiene Data'!$D$12,0,10*ROW('Hygiene Data'!D146))="","",OFFSET('Hygiene Data'!$D$12,0,10*ROW('Hygiene Data'!D146)))</f>
        <v/>
      </c>
      <c r="DQ152" s="290" t="str">
        <f ca="true">+IF(OFFSET('Hygiene Data'!$D$13,0,10*ROW('Hygiene Data'!D146))="","",OFFSET('Hygiene Data'!$D$13,0,10*ROW('Hygiene Data'!D146)))</f>
        <v/>
      </c>
      <c r="DR152" s="290" t="str">
        <f ca="true">+IF(OFFSET('Hygiene Data'!$E$11,0,10*ROW('Hygiene Data'!E146))="","",OFFSET('Hygiene Data'!$E$11,0,10*ROW('Hygiene Data'!E146)))</f>
        <v/>
      </c>
      <c r="DS152" s="290" t="str">
        <f ca="true">+IF(OFFSET('Hygiene Data'!$E$12,0,10*ROW('Hygiene Data'!E146))="","",OFFSET('Hygiene Data'!$E$12,0,10*ROW('Hygiene Data'!E146)))</f>
        <v/>
      </c>
      <c r="DT152" s="290" t="str">
        <f ca="true">+IF(OFFSET('Hygiene Data'!$E$13,0,10*ROW('Hygiene Data'!E146))="","",OFFSET('Hygiene Data'!$E$13,0,10*ROW('Hygiene Data'!E146)))</f>
        <v/>
      </c>
      <c r="DU152" s="290" t="str">
        <f ca="true">+IF(OFFSET('Hygiene Data'!$F$11,0,10*ROW('Hygiene Data'!F146))="","",OFFSET('Hygiene Data'!$F$11,0,10*ROW('Hygiene Data'!F146)))</f>
        <v/>
      </c>
      <c r="DV152" s="290" t="str">
        <f ca="true">+IF(OFFSET('Hygiene Data'!$F$12,0,10*ROW('Hygiene Data'!F146))="","",OFFSET('Hygiene Data'!$F$12,0,10*ROW('Hygiene Data'!F146)))</f>
        <v/>
      </c>
      <c r="DW152" s="290" t="str">
        <f ca="true">+IF(OFFSET('Hygiene Data'!$F$13,0,10*ROW('Hygiene Data'!F146))="","",OFFSET('Hygiene Data'!$F$13,0,10*ROW('Hygiene Data'!F146)))</f>
        <v/>
      </c>
      <c r="DX152" s="290" t="str">
        <f ca="true">+IF(OFFSET('Hygiene Data'!$G$11,0,10*ROW('Hygiene Data'!G146))="","",OFFSET('Hygiene Data'!$G$11,0,10*ROW('Hygiene Data'!G146)))</f>
        <v/>
      </c>
      <c r="DY152" s="290" t="str">
        <f ca="true">+IF(OFFSET('Hygiene Data'!$G$12,0,10*ROW('Hygiene Data'!G146))="","",OFFSET('Hygiene Data'!$G$12,0,10*ROW('Hygiene Data'!G146)))</f>
        <v/>
      </c>
      <c r="DZ152" s="290" t="str">
        <f ca="true">+IF(OFFSET('Hygiene Data'!$G$13,0,10*ROW('Hygiene Data'!G146))="","",OFFSET('Hygiene Data'!$G$13,0,10*ROW('Hygiene Data'!G146)))</f>
        <v/>
      </c>
      <c r="EA152" s="290" t="str">
        <f ca="true">+IF(OFFSET('Hygiene Data'!$H$11,0,10*ROW('Hygiene Data'!H146))="","",OFFSET('Hygiene Data'!$H$11,0,10*ROW('Hygiene Data'!H146)))</f>
        <v/>
      </c>
      <c r="EB152" s="290" t="str">
        <f ca="true">+IF(OFFSET('Hygiene Data'!$H$12,0,10*ROW('Hygiene Data'!H146))="","",OFFSET('Hygiene Data'!$H$12,0,10*ROW('Hygiene Data'!H146)))</f>
        <v/>
      </c>
      <c r="EC152" s="290" t="str">
        <f ca="true">+IF(OFFSET('Hygiene Data'!$H$13,0,10*ROW('Hygiene Data'!H146))="","",OFFSET('Hygiene Data'!$H$13,0,10*ROW('Hygiene Data'!H146)))</f>
        <v/>
      </c>
      <c r="ED152" s="290" t="str">
        <f ca="true">+IF(OFFSET('Hygiene Data'!$I$11,0,10*ROW('Hygiene Data'!I146))="","",OFFSET('Hygiene Data'!$I$11,0,10*ROW('Hygiene Data'!I146)))</f>
        <v/>
      </c>
      <c r="EE152" s="290" t="str">
        <f ca="true">+IF(OFFSET('Hygiene Data'!$I$12,0,10*ROW('Hygiene Data'!I146))="","",OFFSET('Hygiene Data'!$I$12,0,10*ROW('Hygiene Data'!I146)))</f>
        <v/>
      </c>
      <c r="EF152" s="290"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46"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90"/>
      <c r="BS153" s="290" t="str">
        <f ca="true">+IF(OFFSET('Water Data'!$D$27,0,10*ROW('Water Data'!D147))="","",OFFSET('Water Data'!$D$27,0,10*ROW('Water Data'!D147)))</f>
        <v/>
      </c>
      <c r="BT153" s="290" t="str">
        <f ca="true">+IF(OFFSET('Water Data'!$D$28,0,10*ROW('Water Data'!D147))="","",OFFSET('Water Data'!$D$28,0,10*ROW('Water Data'!D147)))</f>
        <v/>
      </c>
      <c r="BU153" s="290" t="str">
        <f ca="true">+IF(OFFSET('Water Data'!$D$29,0,10*ROW('Water Data'!D147))="","",OFFSET('Water Data'!$D$29,0,10*ROW('Water Data'!D147)))</f>
        <v/>
      </c>
      <c r="BV153" s="290" t="str">
        <f ca="true">+IF(OFFSET('Water Data'!$E$27,0,10*ROW('Water Data'!E147))="","",OFFSET('Water Data'!$E$27,0,10*ROW('Water Data'!E147)))</f>
        <v/>
      </c>
      <c r="BW153" s="290" t="str">
        <f ca="true">+IF(OFFSET('Water Data'!$E$28,0,10*ROW('Water Data'!E147))="","",OFFSET('Water Data'!$E$28,0,10*ROW('Water Data'!E147)))</f>
        <v/>
      </c>
      <c r="BX153" s="290" t="str">
        <f ca="true">+IF(OFFSET('Water Data'!$E$29,0,10*ROW('Water Data'!E147))="","",OFFSET('Water Data'!$E$29,0,10*ROW('Water Data'!E147)))</f>
        <v/>
      </c>
      <c r="BY153" s="290" t="str">
        <f ca="true">+IF(OFFSET('Water Data'!$F$27,0,10*ROW('Water Data'!F147))="","",OFFSET('Water Data'!$F$27,0,10*ROW('Water Data'!F147)))</f>
        <v/>
      </c>
      <c r="BZ153" s="290" t="str">
        <f ca="true">+IF(OFFSET('Water Data'!$F$28,0,10*ROW('Water Data'!F147))="","",OFFSET('Water Data'!$F$28,0,10*ROW('Water Data'!F147)))</f>
        <v/>
      </c>
      <c r="CA153" s="290" t="str">
        <f ca="true">+IF(OFFSET('Water Data'!$F$29,0,10*ROW('Water Data'!F147))="","",OFFSET('Water Data'!$F$29,0,10*ROW('Water Data'!F147)))</f>
        <v/>
      </c>
      <c r="CB153" s="290" t="str">
        <f ca="true">+IF(OFFSET('Water Data'!$G$27,0,10*ROW('Water Data'!G147))="","",OFFSET('Water Data'!$G$27,0,10*ROW('Water Data'!G147)))</f>
        <v/>
      </c>
      <c r="CC153" s="290" t="str">
        <f ca="true">+IF(OFFSET('Water Data'!$G$28,0,10*ROW('Water Data'!G147))="","",OFFSET('Water Data'!$G$28,0,10*ROW('Water Data'!G147)))</f>
        <v/>
      </c>
      <c r="CD153" s="290" t="str">
        <f ca="true">+IF(OFFSET('Water Data'!$G$29,0,10*ROW('Water Data'!G147))="","",OFFSET('Water Data'!$G$29,0,10*ROW('Water Data'!G147)))</f>
        <v/>
      </c>
      <c r="CE153" s="290" t="str">
        <f ca="true">+IF(OFFSET('Water Data'!$H$27,0,10*ROW('Water Data'!H147))="","",OFFSET('Water Data'!$H$27,0,10*ROW('Water Data'!H147)))</f>
        <v/>
      </c>
      <c r="CF153" s="290" t="str">
        <f ca="true">+IF(OFFSET('Water Data'!$H$28,0,10*ROW('Water Data'!H147))="","",OFFSET('Water Data'!$H$28,0,10*ROW('Water Data'!H147)))</f>
        <v/>
      </c>
      <c r="CG153" s="290" t="str">
        <f ca="true">+IF(OFFSET('Water Data'!$H$29,0,10*ROW('Water Data'!H147))="","",OFFSET('Water Data'!$H$29,0,10*ROW('Water Data'!H147)))</f>
        <v/>
      </c>
      <c r="CH153" s="290" t="str">
        <f ca="true">+IF(OFFSET('Water Data'!$I$27,0,10*ROW('Water Data'!I147))="","",OFFSET('Water Data'!$I$27,0,10*ROW('Water Data'!I147)))</f>
        <v/>
      </c>
      <c r="CI153" s="290" t="str">
        <f ca="true">+IF(OFFSET('Water Data'!$I$28,0,10*ROW('Water Data'!I147))="","",OFFSET('Water Data'!$I$28,0,10*ROW('Water Data'!I147)))</f>
        <v/>
      </c>
      <c r="CJ153" s="290" t="str">
        <f ca="true">+IF(OFFSET('Water Data'!$I$29,0,10*ROW('Water Data'!I147))="","",OFFSET('Water Data'!$I$29,0,10*ROW('Water Data'!I147)))</f>
        <v/>
      </c>
      <c r="CK153" s="290" t="str">
        <f ca="true">+IF(OFFSET('Sanitation Data'!$D$28,0,10*ROW('Sanitation Data'!D147))="","",OFFSET('Sanitation Data'!$D$28,0,10*ROW('Sanitation Data'!D147)))</f>
        <v/>
      </c>
      <c r="CL153" s="290" t="str">
        <f ca="true">+IF(OFFSET('Sanitation Data'!$D$29,0,10*ROW('Sanitation Data'!D147))="","",OFFSET('Sanitation Data'!$D$29,0,10*ROW('Sanitation Data'!D147)))</f>
        <v/>
      </c>
      <c r="CM153" s="290" t="str">
        <f ca="true">+IF(OFFSET('Sanitation Data'!$D$30,0,10*ROW('Sanitation Data'!D147))="","",OFFSET('Sanitation Data'!$D$30,0,10*ROW('Sanitation Data'!D147)))</f>
        <v/>
      </c>
      <c r="CN153" s="290" t="str">
        <f ca="true">+IF(OFFSET('Sanitation Data'!$D$31,0,10*ROW('Sanitation Data'!D147))="","",OFFSET('Sanitation Data'!$D$31,0,10*ROW('Sanitation Data'!D147)))</f>
        <v/>
      </c>
      <c r="CO153" s="290" t="str">
        <f ca="true">+IF(OFFSET('Sanitation Data'!$D$32,0,10*ROW('Sanitation Data'!D147))="","",OFFSET('Sanitation Data'!$D$32,0,10*ROW('Sanitation Data'!D147)))</f>
        <v/>
      </c>
      <c r="CP153" s="290" t="str">
        <f ca="true">+IF(OFFSET('Sanitation Data'!$E$28,0,10*ROW('Sanitation Data'!E147))="","",OFFSET('Sanitation Data'!$E$28,0,10*ROW('Sanitation Data'!E147)))</f>
        <v/>
      </c>
      <c r="CQ153" s="290" t="str">
        <f ca="true">+IF(OFFSET('Sanitation Data'!$E$29,0,10*ROW('Sanitation Data'!E147))="","",OFFSET('Sanitation Data'!$E$29,0,10*ROW('Sanitation Data'!E147)))</f>
        <v/>
      </c>
      <c r="CR153" s="290" t="str">
        <f ca="true">+IF(OFFSET('Sanitation Data'!$E$30,0,10*ROW('Sanitation Data'!E147))="","",OFFSET('Sanitation Data'!$E$30,0,10*ROW('Sanitation Data'!E147)))</f>
        <v/>
      </c>
      <c r="CS153" s="290" t="str">
        <f ca="true">+IF(OFFSET('Sanitation Data'!$E$31,0,10*ROW('Sanitation Data'!E147))="","",OFFSET('Sanitation Data'!$E$31,0,10*ROW('Sanitation Data'!E147)))</f>
        <v/>
      </c>
      <c r="CT153" s="290" t="str">
        <f ca="true">+IF(OFFSET('Sanitation Data'!$E$32,0,10*ROW('Sanitation Data'!E147))="","",OFFSET('Sanitation Data'!$E$32,0,10*ROW('Sanitation Data'!E147)))</f>
        <v/>
      </c>
      <c r="CU153" s="290" t="str">
        <f ca="true">+IF(OFFSET('Sanitation Data'!$F$28,0,10*ROW('Sanitation Data'!F147))="","",OFFSET('Sanitation Data'!$F$28,0,10*ROW('Sanitation Data'!F147)))</f>
        <v/>
      </c>
      <c r="CV153" s="290" t="str">
        <f ca="true">+IF(OFFSET('Sanitation Data'!$F$29,0,10*ROW('Sanitation Data'!F147))="","",OFFSET('Sanitation Data'!$F$29,0,10*ROW('Sanitation Data'!F147)))</f>
        <v/>
      </c>
      <c r="CW153" s="290" t="str">
        <f ca="true">+IF(OFFSET('Sanitation Data'!$F$30,0,10*ROW('Sanitation Data'!F147))="","",OFFSET('Sanitation Data'!$F$30,0,10*ROW('Sanitation Data'!F147)))</f>
        <v/>
      </c>
      <c r="CX153" s="290" t="str">
        <f ca="true">+IF(OFFSET('Sanitation Data'!$F$31,0,10*ROW('Sanitation Data'!F147))="","",OFFSET('Sanitation Data'!$F$31,0,10*ROW('Sanitation Data'!F147)))</f>
        <v/>
      </c>
      <c r="CY153" s="290" t="str">
        <f ca="true">+IF(OFFSET('Sanitation Data'!$F$32,0,10*ROW('Sanitation Data'!F147))="","",OFFSET('Sanitation Data'!$F$32,0,10*ROW('Sanitation Data'!F147)))</f>
        <v/>
      </c>
      <c r="CZ153" s="290" t="str">
        <f ca="true">+IF(OFFSET('Sanitation Data'!$G$28,0,10*ROW('Sanitation Data'!G147))="","",OFFSET('Sanitation Data'!$G$28,0,10*ROW('Sanitation Data'!G147)))</f>
        <v/>
      </c>
      <c r="DA153" s="290" t="str">
        <f ca="true">+IF(OFFSET('Sanitation Data'!$G$29,0,10*ROW('Sanitation Data'!G147))="","",OFFSET('Sanitation Data'!$G$29,0,10*ROW('Sanitation Data'!G147)))</f>
        <v/>
      </c>
      <c r="DB153" s="290" t="str">
        <f ca="true">+IF(OFFSET('Sanitation Data'!$G$30,0,10*ROW('Sanitation Data'!G147))="","",OFFSET('Sanitation Data'!$G$30,0,10*ROW('Sanitation Data'!G147)))</f>
        <v/>
      </c>
      <c r="DC153" s="290" t="str">
        <f ca="true">+IF(OFFSET('Sanitation Data'!$G$31,0,10*ROW('Sanitation Data'!G147))="","",OFFSET('Sanitation Data'!$G$31,0,10*ROW('Sanitation Data'!G147)))</f>
        <v/>
      </c>
      <c r="DD153" s="290" t="str">
        <f ca="true">+IF(OFFSET('Sanitation Data'!$G$32,0,10*ROW('Sanitation Data'!G147))="","",OFFSET('Sanitation Data'!$G$32,0,10*ROW('Sanitation Data'!G147)))</f>
        <v/>
      </c>
      <c r="DE153" s="290" t="str">
        <f ca="true">+IF(OFFSET('Sanitation Data'!$H$28,0,10*ROW('Sanitation Data'!H147))="","",OFFSET('Sanitation Data'!$H$28,0,10*ROW('Sanitation Data'!H147)))</f>
        <v/>
      </c>
      <c r="DF153" s="290" t="str">
        <f ca="true">+IF(OFFSET('Sanitation Data'!$H$29,0,10*ROW('Sanitation Data'!H147))="","",OFFSET('Sanitation Data'!$H$29,0,10*ROW('Sanitation Data'!H147)))</f>
        <v/>
      </c>
      <c r="DG153" s="290" t="str">
        <f ca="true">+IF(OFFSET('Sanitation Data'!$H$30,0,10*ROW('Sanitation Data'!H147))="","",OFFSET('Sanitation Data'!$H$30,0,10*ROW('Sanitation Data'!H147)))</f>
        <v/>
      </c>
      <c r="DH153" s="290" t="str">
        <f ca="true">+IF(OFFSET('Sanitation Data'!$H$31,0,10*ROW('Sanitation Data'!H147))="","",OFFSET('Sanitation Data'!$H$31,0,10*ROW('Sanitation Data'!H147)))</f>
        <v/>
      </c>
      <c r="DI153" s="290" t="str">
        <f ca="true">+IF(OFFSET('Sanitation Data'!$H$32,0,10*ROW('Sanitation Data'!H147))="","",OFFSET('Sanitation Data'!$H$32,0,10*ROW('Sanitation Data'!H147)))</f>
        <v/>
      </c>
      <c r="DJ153" s="290" t="str">
        <f ca="true">+IF(OFFSET('Sanitation Data'!$I$28,0,10*ROW('Sanitation Data'!I147))="","",OFFSET('Sanitation Data'!$I$28,0,10*ROW('Sanitation Data'!I147)))</f>
        <v/>
      </c>
      <c r="DK153" s="290" t="str">
        <f ca="true">+IF(OFFSET('Sanitation Data'!$I$29,0,10*ROW('Sanitation Data'!I147))="","",OFFSET('Sanitation Data'!$I$29,0,10*ROW('Sanitation Data'!I147)))</f>
        <v/>
      </c>
      <c r="DL153" s="290" t="str">
        <f ca="true">+IF(OFFSET('Sanitation Data'!$I$30,0,10*ROW('Sanitation Data'!I147))="","",OFFSET('Sanitation Data'!$I$30,0,10*ROW('Sanitation Data'!I147)))</f>
        <v/>
      </c>
      <c r="DM153" s="290" t="str">
        <f ca="true">+IF(OFFSET('Sanitation Data'!$I$31,0,10*ROW('Sanitation Data'!I147))="","",OFFSET('Sanitation Data'!$I$31,0,10*ROW('Sanitation Data'!I147)))</f>
        <v/>
      </c>
      <c r="DN153" s="290" t="str">
        <f ca="true">+IF(OFFSET('Sanitation Data'!$I$32,0,10*ROW('Sanitation Data'!I147))="","",OFFSET('Sanitation Data'!$I$32,0,10*ROW('Sanitation Data'!I147)))</f>
        <v/>
      </c>
      <c r="DO153" s="290" t="str">
        <f ca="true">+IF(OFFSET('Hygiene Data'!$D$11,0,10*ROW('Hygiene Data'!D147))="","",OFFSET('Hygiene Data'!$D$11,0,10*ROW('Hygiene Data'!D147)))</f>
        <v/>
      </c>
      <c r="DP153" s="290" t="str">
        <f ca="true">+IF(OFFSET('Hygiene Data'!$D$12,0,10*ROW('Hygiene Data'!D147))="","",OFFSET('Hygiene Data'!$D$12,0,10*ROW('Hygiene Data'!D147)))</f>
        <v/>
      </c>
      <c r="DQ153" s="290" t="str">
        <f ca="true">+IF(OFFSET('Hygiene Data'!$D$13,0,10*ROW('Hygiene Data'!D147))="","",OFFSET('Hygiene Data'!$D$13,0,10*ROW('Hygiene Data'!D147)))</f>
        <v/>
      </c>
      <c r="DR153" s="290" t="str">
        <f ca="true">+IF(OFFSET('Hygiene Data'!$E$11,0,10*ROW('Hygiene Data'!E147))="","",OFFSET('Hygiene Data'!$E$11,0,10*ROW('Hygiene Data'!E147)))</f>
        <v/>
      </c>
      <c r="DS153" s="290" t="str">
        <f ca="true">+IF(OFFSET('Hygiene Data'!$E$12,0,10*ROW('Hygiene Data'!E147))="","",OFFSET('Hygiene Data'!$E$12,0,10*ROW('Hygiene Data'!E147)))</f>
        <v/>
      </c>
      <c r="DT153" s="290" t="str">
        <f ca="true">+IF(OFFSET('Hygiene Data'!$E$13,0,10*ROW('Hygiene Data'!E147))="","",OFFSET('Hygiene Data'!$E$13,0,10*ROW('Hygiene Data'!E147)))</f>
        <v/>
      </c>
      <c r="DU153" s="290" t="str">
        <f ca="true">+IF(OFFSET('Hygiene Data'!$F$11,0,10*ROW('Hygiene Data'!F147))="","",OFFSET('Hygiene Data'!$F$11,0,10*ROW('Hygiene Data'!F147)))</f>
        <v/>
      </c>
      <c r="DV153" s="290" t="str">
        <f ca="true">+IF(OFFSET('Hygiene Data'!$F$12,0,10*ROW('Hygiene Data'!F147))="","",OFFSET('Hygiene Data'!$F$12,0,10*ROW('Hygiene Data'!F147)))</f>
        <v/>
      </c>
      <c r="DW153" s="290" t="str">
        <f ca="true">+IF(OFFSET('Hygiene Data'!$F$13,0,10*ROW('Hygiene Data'!F147))="","",OFFSET('Hygiene Data'!$F$13,0,10*ROW('Hygiene Data'!F147)))</f>
        <v/>
      </c>
      <c r="DX153" s="290" t="str">
        <f ca="true">+IF(OFFSET('Hygiene Data'!$G$11,0,10*ROW('Hygiene Data'!G147))="","",OFFSET('Hygiene Data'!$G$11,0,10*ROW('Hygiene Data'!G147)))</f>
        <v/>
      </c>
      <c r="DY153" s="290" t="str">
        <f ca="true">+IF(OFFSET('Hygiene Data'!$G$12,0,10*ROW('Hygiene Data'!G147))="","",OFFSET('Hygiene Data'!$G$12,0,10*ROW('Hygiene Data'!G147)))</f>
        <v/>
      </c>
      <c r="DZ153" s="290" t="str">
        <f ca="true">+IF(OFFSET('Hygiene Data'!$G$13,0,10*ROW('Hygiene Data'!G147))="","",OFFSET('Hygiene Data'!$G$13,0,10*ROW('Hygiene Data'!G147)))</f>
        <v/>
      </c>
      <c r="EA153" s="290" t="str">
        <f ca="true">+IF(OFFSET('Hygiene Data'!$H$11,0,10*ROW('Hygiene Data'!H147))="","",OFFSET('Hygiene Data'!$H$11,0,10*ROW('Hygiene Data'!H147)))</f>
        <v/>
      </c>
      <c r="EB153" s="290" t="str">
        <f ca="true">+IF(OFFSET('Hygiene Data'!$H$12,0,10*ROW('Hygiene Data'!H147))="","",OFFSET('Hygiene Data'!$H$12,0,10*ROW('Hygiene Data'!H147)))</f>
        <v/>
      </c>
      <c r="EC153" s="290" t="str">
        <f ca="true">+IF(OFFSET('Hygiene Data'!$H$13,0,10*ROW('Hygiene Data'!H147))="","",OFFSET('Hygiene Data'!$H$13,0,10*ROW('Hygiene Data'!H147)))</f>
        <v/>
      </c>
      <c r="ED153" s="290" t="str">
        <f ca="true">+IF(OFFSET('Hygiene Data'!$I$11,0,10*ROW('Hygiene Data'!I147))="","",OFFSET('Hygiene Data'!$I$11,0,10*ROW('Hygiene Data'!I147)))</f>
        <v/>
      </c>
      <c r="EE153" s="290" t="str">
        <f ca="true">+IF(OFFSET('Hygiene Data'!$I$12,0,10*ROW('Hygiene Data'!I147))="","",OFFSET('Hygiene Data'!$I$12,0,10*ROW('Hygiene Data'!I147)))</f>
        <v/>
      </c>
      <c r="EF153" s="290"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46"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90"/>
      <c r="BS154" s="290" t="str">
        <f ca="true">+IF(OFFSET('Water Data'!$D$27,0,10*ROW('Water Data'!D148))="","",OFFSET('Water Data'!$D$27,0,10*ROW('Water Data'!D148)))</f>
        <v/>
      </c>
      <c r="BT154" s="290" t="str">
        <f ca="true">+IF(OFFSET('Water Data'!$D$28,0,10*ROW('Water Data'!D148))="","",OFFSET('Water Data'!$D$28,0,10*ROW('Water Data'!D148)))</f>
        <v/>
      </c>
      <c r="BU154" s="290" t="str">
        <f ca="true">+IF(OFFSET('Water Data'!$D$29,0,10*ROW('Water Data'!D148))="","",OFFSET('Water Data'!$D$29,0,10*ROW('Water Data'!D148)))</f>
        <v/>
      </c>
      <c r="BV154" s="290" t="str">
        <f ca="true">+IF(OFFSET('Water Data'!$E$27,0,10*ROW('Water Data'!E148))="","",OFFSET('Water Data'!$E$27,0,10*ROW('Water Data'!E148)))</f>
        <v/>
      </c>
      <c r="BW154" s="290" t="str">
        <f ca="true">+IF(OFFSET('Water Data'!$E$28,0,10*ROW('Water Data'!E148))="","",OFFSET('Water Data'!$E$28,0,10*ROW('Water Data'!E148)))</f>
        <v/>
      </c>
      <c r="BX154" s="290" t="str">
        <f ca="true">+IF(OFFSET('Water Data'!$E$29,0,10*ROW('Water Data'!E148))="","",OFFSET('Water Data'!$E$29,0,10*ROW('Water Data'!E148)))</f>
        <v/>
      </c>
      <c r="BY154" s="290" t="str">
        <f ca="true">+IF(OFFSET('Water Data'!$F$27,0,10*ROW('Water Data'!F148))="","",OFFSET('Water Data'!$F$27,0,10*ROW('Water Data'!F148)))</f>
        <v/>
      </c>
      <c r="BZ154" s="290" t="str">
        <f ca="true">+IF(OFFSET('Water Data'!$F$28,0,10*ROW('Water Data'!F148))="","",OFFSET('Water Data'!$F$28,0,10*ROW('Water Data'!F148)))</f>
        <v/>
      </c>
      <c r="CA154" s="290" t="str">
        <f ca="true">+IF(OFFSET('Water Data'!$F$29,0,10*ROW('Water Data'!F148))="","",OFFSET('Water Data'!$F$29,0,10*ROW('Water Data'!F148)))</f>
        <v/>
      </c>
      <c r="CB154" s="290" t="str">
        <f ca="true">+IF(OFFSET('Water Data'!$G$27,0,10*ROW('Water Data'!G148))="","",OFFSET('Water Data'!$G$27,0,10*ROW('Water Data'!G148)))</f>
        <v/>
      </c>
      <c r="CC154" s="290" t="str">
        <f ca="true">+IF(OFFSET('Water Data'!$G$28,0,10*ROW('Water Data'!G148))="","",OFFSET('Water Data'!$G$28,0,10*ROW('Water Data'!G148)))</f>
        <v/>
      </c>
      <c r="CD154" s="290" t="str">
        <f ca="true">+IF(OFFSET('Water Data'!$G$29,0,10*ROW('Water Data'!G148))="","",OFFSET('Water Data'!$G$29,0,10*ROW('Water Data'!G148)))</f>
        <v/>
      </c>
      <c r="CE154" s="290" t="str">
        <f ca="true">+IF(OFFSET('Water Data'!$H$27,0,10*ROW('Water Data'!H148))="","",OFFSET('Water Data'!$H$27,0,10*ROW('Water Data'!H148)))</f>
        <v/>
      </c>
      <c r="CF154" s="290" t="str">
        <f ca="true">+IF(OFFSET('Water Data'!$H$28,0,10*ROW('Water Data'!H148))="","",OFFSET('Water Data'!$H$28,0,10*ROW('Water Data'!H148)))</f>
        <v/>
      </c>
      <c r="CG154" s="290" t="str">
        <f ca="true">+IF(OFFSET('Water Data'!$H$29,0,10*ROW('Water Data'!H148))="","",OFFSET('Water Data'!$H$29,0,10*ROW('Water Data'!H148)))</f>
        <v/>
      </c>
      <c r="CH154" s="290" t="str">
        <f ca="true">+IF(OFFSET('Water Data'!$I$27,0,10*ROW('Water Data'!I148))="","",OFFSET('Water Data'!$I$27,0,10*ROW('Water Data'!I148)))</f>
        <v/>
      </c>
      <c r="CI154" s="290" t="str">
        <f ca="true">+IF(OFFSET('Water Data'!$I$28,0,10*ROW('Water Data'!I148))="","",OFFSET('Water Data'!$I$28,0,10*ROW('Water Data'!I148)))</f>
        <v/>
      </c>
      <c r="CJ154" s="290" t="str">
        <f ca="true">+IF(OFFSET('Water Data'!$I$29,0,10*ROW('Water Data'!I148))="","",OFFSET('Water Data'!$I$29,0,10*ROW('Water Data'!I148)))</f>
        <v/>
      </c>
      <c r="CK154" s="290" t="str">
        <f ca="true">+IF(OFFSET('Sanitation Data'!$D$28,0,10*ROW('Sanitation Data'!D148))="","",OFFSET('Sanitation Data'!$D$28,0,10*ROW('Sanitation Data'!D148)))</f>
        <v/>
      </c>
      <c r="CL154" s="290" t="str">
        <f ca="true">+IF(OFFSET('Sanitation Data'!$D$29,0,10*ROW('Sanitation Data'!D148))="","",OFFSET('Sanitation Data'!$D$29,0,10*ROW('Sanitation Data'!D148)))</f>
        <v/>
      </c>
      <c r="CM154" s="290" t="str">
        <f ca="true">+IF(OFFSET('Sanitation Data'!$D$30,0,10*ROW('Sanitation Data'!D148))="","",OFFSET('Sanitation Data'!$D$30,0,10*ROW('Sanitation Data'!D148)))</f>
        <v/>
      </c>
      <c r="CN154" s="290" t="str">
        <f ca="true">+IF(OFFSET('Sanitation Data'!$D$31,0,10*ROW('Sanitation Data'!D148))="","",OFFSET('Sanitation Data'!$D$31,0,10*ROW('Sanitation Data'!D148)))</f>
        <v/>
      </c>
      <c r="CO154" s="290" t="str">
        <f ca="true">+IF(OFFSET('Sanitation Data'!$D$32,0,10*ROW('Sanitation Data'!D148))="","",OFFSET('Sanitation Data'!$D$32,0,10*ROW('Sanitation Data'!D148)))</f>
        <v/>
      </c>
      <c r="CP154" s="290" t="str">
        <f ca="true">+IF(OFFSET('Sanitation Data'!$E$28,0,10*ROW('Sanitation Data'!E148))="","",OFFSET('Sanitation Data'!$E$28,0,10*ROW('Sanitation Data'!E148)))</f>
        <v/>
      </c>
      <c r="CQ154" s="290" t="str">
        <f ca="true">+IF(OFFSET('Sanitation Data'!$E$29,0,10*ROW('Sanitation Data'!E148))="","",OFFSET('Sanitation Data'!$E$29,0,10*ROW('Sanitation Data'!E148)))</f>
        <v/>
      </c>
      <c r="CR154" s="290" t="str">
        <f ca="true">+IF(OFFSET('Sanitation Data'!$E$30,0,10*ROW('Sanitation Data'!E148))="","",OFFSET('Sanitation Data'!$E$30,0,10*ROW('Sanitation Data'!E148)))</f>
        <v/>
      </c>
      <c r="CS154" s="290" t="str">
        <f ca="true">+IF(OFFSET('Sanitation Data'!$E$31,0,10*ROW('Sanitation Data'!E148))="","",OFFSET('Sanitation Data'!$E$31,0,10*ROW('Sanitation Data'!E148)))</f>
        <v/>
      </c>
      <c r="CT154" s="290" t="str">
        <f ca="true">+IF(OFFSET('Sanitation Data'!$E$32,0,10*ROW('Sanitation Data'!E148))="","",OFFSET('Sanitation Data'!$E$32,0,10*ROW('Sanitation Data'!E148)))</f>
        <v/>
      </c>
      <c r="CU154" s="290" t="str">
        <f ca="true">+IF(OFFSET('Sanitation Data'!$F$28,0,10*ROW('Sanitation Data'!F148))="","",OFFSET('Sanitation Data'!$F$28,0,10*ROW('Sanitation Data'!F148)))</f>
        <v/>
      </c>
      <c r="CV154" s="290" t="str">
        <f ca="true">+IF(OFFSET('Sanitation Data'!$F$29,0,10*ROW('Sanitation Data'!F148))="","",OFFSET('Sanitation Data'!$F$29,0,10*ROW('Sanitation Data'!F148)))</f>
        <v/>
      </c>
      <c r="CW154" s="290" t="str">
        <f ca="true">+IF(OFFSET('Sanitation Data'!$F$30,0,10*ROW('Sanitation Data'!F148))="","",OFFSET('Sanitation Data'!$F$30,0,10*ROW('Sanitation Data'!F148)))</f>
        <v/>
      </c>
      <c r="CX154" s="290" t="str">
        <f ca="true">+IF(OFFSET('Sanitation Data'!$F$31,0,10*ROW('Sanitation Data'!F148))="","",OFFSET('Sanitation Data'!$F$31,0,10*ROW('Sanitation Data'!F148)))</f>
        <v/>
      </c>
      <c r="CY154" s="290" t="str">
        <f ca="true">+IF(OFFSET('Sanitation Data'!$F$32,0,10*ROW('Sanitation Data'!F148))="","",OFFSET('Sanitation Data'!$F$32,0,10*ROW('Sanitation Data'!F148)))</f>
        <v/>
      </c>
      <c r="CZ154" s="290" t="str">
        <f ca="true">+IF(OFFSET('Sanitation Data'!$G$28,0,10*ROW('Sanitation Data'!G148))="","",OFFSET('Sanitation Data'!$G$28,0,10*ROW('Sanitation Data'!G148)))</f>
        <v/>
      </c>
      <c r="DA154" s="290" t="str">
        <f ca="true">+IF(OFFSET('Sanitation Data'!$G$29,0,10*ROW('Sanitation Data'!G148))="","",OFFSET('Sanitation Data'!$G$29,0,10*ROW('Sanitation Data'!G148)))</f>
        <v/>
      </c>
      <c r="DB154" s="290" t="str">
        <f ca="true">+IF(OFFSET('Sanitation Data'!$G$30,0,10*ROW('Sanitation Data'!G148))="","",OFFSET('Sanitation Data'!$G$30,0,10*ROW('Sanitation Data'!G148)))</f>
        <v/>
      </c>
      <c r="DC154" s="290" t="str">
        <f ca="true">+IF(OFFSET('Sanitation Data'!$G$31,0,10*ROW('Sanitation Data'!G148))="","",OFFSET('Sanitation Data'!$G$31,0,10*ROW('Sanitation Data'!G148)))</f>
        <v/>
      </c>
      <c r="DD154" s="290" t="str">
        <f ca="true">+IF(OFFSET('Sanitation Data'!$G$32,0,10*ROW('Sanitation Data'!G148))="","",OFFSET('Sanitation Data'!$G$32,0,10*ROW('Sanitation Data'!G148)))</f>
        <v/>
      </c>
      <c r="DE154" s="290" t="str">
        <f ca="true">+IF(OFFSET('Sanitation Data'!$H$28,0,10*ROW('Sanitation Data'!H148))="","",OFFSET('Sanitation Data'!$H$28,0,10*ROW('Sanitation Data'!H148)))</f>
        <v/>
      </c>
      <c r="DF154" s="290" t="str">
        <f ca="true">+IF(OFFSET('Sanitation Data'!$H$29,0,10*ROW('Sanitation Data'!H148))="","",OFFSET('Sanitation Data'!$H$29,0,10*ROW('Sanitation Data'!H148)))</f>
        <v/>
      </c>
      <c r="DG154" s="290" t="str">
        <f ca="true">+IF(OFFSET('Sanitation Data'!$H$30,0,10*ROW('Sanitation Data'!H148))="","",OFFSET('Sanitation Data'!$H$30,0,10*ROW('Sanitation Data'!H148)))</f>
        <v/>
      </c>
      <c r="DH154" s="290" t="str">
        <f ca="true">+IF(OFFSET('Sanitation Data'!$H$31,0,10*ROW('Sanitation Data'!H148))="","",OFFSET('Sanitation Data'!$H$31,0,10*ROW('Sanitation Data'!H148)))</f>
        <v/>
      </c>
      <c r="DI154" s="290" t="str">
        <f ca="true">+IF(OFFSET('Sanitation Data'!$H$32,0,10*ROW('Sanitation Data'!H148))="","",OFFSET('Sanitation Data'!$H$32,0,10*ROW('Sanitation Data'!H148)))</f>
        <v/>
      </c>
      <c r="DJ154" s="290" t="str">
        <f ca="true">+IF(OFFSET('Sanitation Data'!$I$28,0,10*ROW('Sanitation Data'!I148))="","",OFFSET('Sanitation Data'!$I$28,0,10*ROW('Sanitation Data'!I148)))</f>
        <v/>
      </c>
      <c r="DK154" s="290" t="str">
        <f ca="true">+IF(OFFSET('Sanitation Data'!$I$29,0,10*ROW('Sanitation Data'!I148))="","",OFFSET('Sanitation Data'!$I$29,0,10*ROW('Sanitation Data'!I148)))</f>
        <v/>
      </c>
      <c r="DL154" s="290" t="str">
        <f ca="true">+IF(OFFSET('Sanitation Data'!$I$30,0,10*ROW('Sanitation Data'!I148))="","",OFFSET('Sanitation Data'!$I$30,0,10*ROW('Sanitation Data'!I148)))</f>
        <v/>
      </c>
      <c r="DM154" s="290" t="str">
        <f ca="true">+IF(OFFSET('Sanitation Data'!$I$31,0,10*ROW('Sanitation Data'!I148))="","",OFFSET('Sanitation Data'!$I$31,0,10*ROW('Sanitation Data'!I148)))</f>
        <v/>
      </c>
      <c r="DN154" s="290" t="str">
        <f ca="true">+IF(OFFSET('Sanitation Data'!$I$32,0,10*ROW('Sanitation Data'!I148))="","",OFFSET('Sanitation Data'!$I$32,0,10*ROW('Sanitation Data'!I148)))</f>
        <v/>
      </c>
      <c r="DO154" s="290" t="str">
        <f ca="true">+IF(OFFSET('Hygiene Data'!$D$11,0,10*ROW('Hygiene Data'!D148))="","",OFFSET('Hygiene Data'!$D$11,0,10*ROW('Hygiene Data'!D148)))</f>
        <v/>
      </c>
      <c r="DP154" s="290" t="str">
        <f ca="true">+IF(OFFSET('Hygiene Data'!$D$12,0,10*ROW('Hygiene Data'!D148))="","",OFFSET('Hygiene Data'!$D$12,0,10*ROW('Hygiene Data'!D148)))</f>
        <v/>
      </c>
      <c r="DQ154" s="290" t="str">
        <f ca="true">+IF(OFFSET('Hygiene Data'!$D$13,0,10*ROW('Hygiene Data'!D148))="","",OFFSET('Hygiene Data'!$D$13,0,10*ROW('Hygiene Data'!D148)))</f>
        <v/>
      </c>
      <c r="DR154" s="290" t="str">
        <f ca="true">+IF(OFFSET('Hygiene Data'!$E$11,0,10*ROW('Hygiene Data'!E148))="","",OFFSET('Hygiene Data'!$E$11,0,10*ROW('Hygiene Data'!E148)))</f>
        <v/>
      </c>
      <c r="DS154" s="290" t="str">
        <f ca="true">+IF(OFFSET('Hygiene Data'!$E$12,0,10*ROW('Hygiene Data'!E148))="","",OFFSET('Hygiene Data'!$E$12,0,10*ROW('Hygiene Data'!E148)))</f>
        <v/>
      </c>
      <c r="DT154" s="290" t="str">
        <f ca="true">+IF(OFFSET('Hygiene Data'!$E$13,0,10*ROW('Hygiene Data'!E148))="","",OFFSET('Hygiene Data'!$E$13,0,10*ROW('Hygiene Data'!E148)))</f>
        <v/>
      </c>
      <c r="DU154" s="290" t="str">
        <f ca="true">+IF(OFFSET('Hygiene Data'!$F$11,0,10*ROW('Hygiene Data'!F148))="","",OFFSET('Hygiene Data'!$F$11,0,10*ROW('Hygiene Data'!F148)))</f>
        <v/>
      </c>
      <c r="DV154" s="290" t="str">
        <f ca="true">+IF(OFFSET('Hygiene Data'!$F$12,0,10*ROW('Hygiene Data'!F148))="","",OFFSET('Hygiene Data'!$F$12,0,10*ROW('Hygiene Data'!F148)))</f>
        <v/>
      </c>
      <c r="DW154" s="290" t="str">
        <f ca="true">+IF(OFFSET('Hygiene Data'!$F$13,0,10*ROW('Hygiene Data'!F148))="","",OFFSET('Hygiene Data'!$F$13,0,10*ROW('Hygiene Data'!F148)))</f>
        <v/>
      </c>
      <c r="DX154" s="290" t="str">
        <f ca="true">+IF(OFFSET('Hygiene Data'!$G$11,0,10*ROW('Hygiene Data'!G148))="","",OFFSET('Hygiene Data'!$G$11,0,10*ROW('Hygiene Data'!G148)))</f>
        <v/>
      </c>
      <c r="DY154" s="290" t="str">
        <f ca="true">+IF(OFFSET('Hygiene Data'!$G$12,0,10*ROW('Hygiene Data'!G148))="","",OFFSET('Hygiene Data'!$G$12,0,10*ROW('Hygiene Data'!G148)))</f>
        <v/>
      </c>
      <c r="DZ154" s="290" t="str">
        <f ca="true">+IF(OFFSET('Hygiene Data'!$G$13,0,10*ROW('Hygiene Data'!G148))="","",OFFSET('Hygiene Data'!$G$13,0,10*ROW('Hygiene Data'!G148)))</f>
        <v/>
      </c>
      <c r="EA154" s="290" t="str">
        <f ca="true">+IF(OFFSET('Hygiene Data'!$H$11,0,10*ROW('Hygiene Data'!H148))="","",OFFSET('Hygiene Data'!$H$11,0,10*ROW('Hygiene Data'!H148)))</f>
        <v/>
      </c>
      <c r="EB154" s="290" t="str">
        <f ca="true">+IF(OFFSET('Hygiene Data'!$H$12,0,10*ROW('Hygiene Data'!H148))="","",OFFSET('Hygiene Data'!$H$12,0,10*ROW('Hygiene Data'!H148)))</f>
        <v/>
      </c>
      <c r="EC154" s="290" t="str">
        <f ca="true">+IF(OFFSET('Hygiene Data'!$H$13,0,10*ROW('Hygiene Data'!H148))="","",OFFSET('Hygiene Data'!$H$13,0,10*ROW('Hygiene Data'!H148)))</f>
        <v/>
      </c>
      <c r="ED154" s="290" t="str">
        <f ca="true">+IF(OFFSET('Hygiene Data'!$I$11,0,10*ROW('Hygiene Data'!I148))="","",OFFSET('Hygiene Data'!$I$11,0,10*ROW('Hygiene Data'!I148)))</f>
        <v/>
      </c>
      <c r="EE154" s="290" t="str">
        <f ca="true">+IF(OFFSET('Hygiene Data'!$I$12,0,10*ROW('Hygiene Data'!I148))="","",OFFSET('Hygiene Data'!$I$12,0,10*ROW('Hygiene Data'!I148)))</f>
        <v/>
      </c>
      <c r="EF154" s="290"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46"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90"/>
      <c r="BS155" s="290" t="str">
        <f ca="true">+IF(OFFSET('Water Data'!$D$27,0,10*ROW('Water Data'!D149))="","",OFFSET('Water Data'!$D$27,0,10*ROW('Water Data'!D149)))</f>
        <v/>
      </c>
      <c r="BT155" s="290" t="str">
        <f ca="true">+IF(OFFSET('Water Data'!$D$28,0,10*ROW('Water Data'!D149))="","",OFFSET('Water Data'!$D$28,0,10*ROW('Water Data'!D149)))</f>
        <v/>
      </c>
      <c r="BU155" s="290" t="str">
        <f ca="true">+IF(OFFSET('Water Data'!$D$29,0,10*ROW('Water Data'!D149))="","",OFFSET('Water Data'!$D$29,0,10*ROW('Water Data'!D149)))</f>
        <v/>
      </c>
      <c r="BV155" s="290" t="str">
        <f ca="true">+IF(OFFSET('Water Data'!$E$27,0,10*ROW('Water Data'!E149))="","",OFFSET('Water Data'!$E$27,0,10*ROW('Water Data'!E149)))</f>
        <v/>
      </c>
      <c r="BW155" s="290" t="str">
        <f ca="true">+IF(OFFSET('Water Data'!$E$28,0,10*ROW('Water Data'!E149))="","",OFFSET('Water Data'!$E$28,0,10*ROW('Water Data'!E149)))</f>
        <v/>
      </c>
      <c r="BX155" s="290" t="str">
        <f ca="true">+IF(OFFSET('Water Data'!$E$29,0,10*ROW('Water Data'!E149))="","",OFFSET('Water Data'!$E$29,0,10*ROW('Water Data'!E149)))</f>
        <v/>
      </c>
      <c r="BY155" s="290" t="str">
        <f ca="true">+IF(OFFSET('Water Data'!$F$27,0,10*ROW('Water Data'!F149))="","",OFFSET('Water Data'!$F$27,0,10*ROW('Water Data'!F149)))</f>
        <v/>
      </c>
      <c r="BZ155" s="290" t="str">
        <f ca="true">+IF(OFFSET('Water Data'!$F$28,0,10*ROW('Water Data'!F149))="","",OFFSET('Water Data'!$F$28,0,10*ROW('Water Data'!F149)))</f>
        <v/>
      </c>
      <c r="CA155" s="290" t="str">
        <f ca="true">+IF(OFFSET('Water Data'!$F$29,0,10*ROW('Water Data'!F149))="","",OFFSET('Water Data'!$F$29,0,10*ROW('Water Data'!F149)))</f>
        <v/>
      </c>
      <c r="CB155" s="290" t="str">
        <f ca="true">+IF(OFFSET('Water Data'!$G$27,0,10*ROW('Water Data'!G149))="","",OFFSET('Water Data'!$G$27,0,10*ROW('Water Data'!G149)))</f>
        <v/>
      </c>
      <c r="CC155" s="290" t="str">
        <f ca="true">+IF(OFFSET('Water Data'!$G$28,0,10*ROW('Water Data'!G149))="","",OFFSET('Water Data'!$G$28,0,10*ROW('Water Data'!G149)))</f>
        <v/>
      </c>
      <c r="CD155" s="290" t="str">
        <f ca="true">+IF(OFFSET('Water Data'!$G$29,0,10*ROW('Water Data'!G149))="","",OFFSET('Water Data'!$G$29,0,10*ROW('Water Data'!G149)))</f>
        <v/>
      </c>
      <c r="CE155" s="290" t="str">
        <f ca="true">+IF(OFFSET('Water Data'!$H$27,0,10*ROW('Water Data'!H149))="","",OFFSET('Water Data'!$H$27,0,10*ROW('Water Data'!H149)))</f>
        <v/>
      </c>
      <c r="CF155" s="290" t="str">
        <f ca="true">+IF(OFFSET('Water Data'!$H$28,0,10*ROW('Water Data'!H149))="","",OFFSET('Water Data'!$H$28,0,10*ROW('Water Data'!H149)))</f>
        <v/>
      </c>
      <c r="CG155" s="290" t="str">
        <f ca="true">+IF(OFFSET('Water Data'!$H$29,0,10*ROW('Water Data'!H149))="","",OFFSET('Water Data'!$H$29,0,10*ROW('Water Data'!H149)))</f>
        <v/>
      </c>
      <c r="CH155" s="290" t="str">
        <f ca="true">+IF(OFFSET('Water Data'!$I$27,0,10*ROW('Water Data'!I149))="","",OFFSET('Water Data'!$I$27,0,10*ROW('Water Data'!I149)))</f>
        <v/>
      </c>
      <c r="CI155" s="290" t="str">
        <f ca="true">+IF(OFFSET('Water Data'!$I$28,0,10*ROW('Water Data'!I149))="","",OFFSET('Water Data'!$I$28,0,10*ROW('Water Data'!I149)))</f>
        <v/>
      </c>
      <c r="CJ155" s="290" t="str">
        <f ca="true">+IF(OFFSET('Water Data'!$I$29,0,10*ROW('Water Data'!I149))="","",OFFSET('Water Data'!$I$29,0,10*ROW('Water Data'!I149)))</f>
        <v/>
      </c>
      <c r="CK155" s="290" t="str">
        <f ca="true">+IF(OFFSET('Sanitation Data'!$D$28,0,10*ROW('Sanitation Data'!D149))="","",OFFSET('Sanitation Data'!$D$28,0,10*ROW('Sanitation Data'!D149)))</f>
        <v/>
      </c>
      <c r="CL155" s="290" t="str">
        <f ca="true">+IF(OFFSET('Sanitation Data'!$D$29,0,10*ROW('Sanitation Data'!D149))="","",OFFSET('Sanitation Data'!$D$29,0,10*ROW('Sanitation Data'!D149)))</f>
        <v/>
      </c>
      <c r="CM155" s="290" t="str">
        <f ca="true">+IF(OFFSET('Sanitation Data'!$D$30,0,10*ROW('Sanitation Data'!D149))="","",OFFSET('Sanitation Data'!$D$30,0,10*ROW('Sanitation Data'!D149)))</f>
        <v/>
      </c>
      <c r="CN155" s="290" t="str">
        <f ca="true">+IF(OFFSET('Sanitation Data'!$D$31,0,10*ROW('Sanitation Data'!D149))="","",OFFSET('Sanitation Data'!$D$31,0,10*ROW('Sanitation Data'!D149)))</f>
        <v/>
      </c>
      <c r="CO155" s="290" t="str">
        <f ca="true">+IF(OFFSET('Sanitation Data'!$D$32,0,10*ROW('Sanitation Data'!D149))="","",OFFSET('Sanitation Data'!$D$32,0,10*ROW('Sanitation Data'!D149)))</f>
        <v/>
      </c>
      <c r="CP155" s="290" t="str">
        <f ca="true">+IF(OFFSET('Sanitation Data'!$E$28,0,10*ROW('Sanitation Data'!E149))="","",OFFSET('Sanitation Data'!$E$28,0,10*ROW('Sanitation Data'!E149)))</f>
        <v/>
      </c>
      <c r="CQ155" s="290" t="str">
        <f ca="true">+IF(OFFSET('Sanitation Data'!$E$29,0,10*ROW('Sanitation Data'!E149))="","",OFFSET('Sanitation Data'!$E$29,0,10*ROW('Sanitation Data'!E149)))</f>
        <v/>
      </c>
      <c r="CR155" s="290" t="str">
        <f ca="true">+IF(OFFSET('Sanitation Data'!$E$30,0,10*ROW('Sanitation Data'!E149))="","",OFFSET('Sanitation Data'!$E$30,0,10*ROW('Sanitation Data'!E149)))</f>
        <v/>
      </c>
      <c r="CS155" s="290" t="str">
        <f ca="true">+IF(OFFSET('Sanitation Data'!$E$31,0,10*ROW('Sanitation Data'!E149))="","",OFFSET('Sanitation Data'!$E$31,0,10*ROW('Sanitation Data'!E149)))</f>
        <v/>
      </c>
      <c r="CT155" s="290" t="str">
        <f ca="true">+IF(OFFSET('Sanitation Data'!$E$32,0,10*ROW('Sanitation Data'!E149))="","",OFFSET('Sanitation Data'!$E$32,0,10*ROW('Sanitation Data'!E149)))</f>
        <v/>
      </c>
      <c r="CU155" s="290" t="str">
        <f ca="true">+IF(OFFSET('Sanitation Data'!$F$28,0,10*ROW('Sanitation Data'!F149))="","",OFFSET('Sanitation Data'!$F$28,0,10*ROW('Sanitation Data'!F149)))</f>
        <v/>
      </c>
      <c r="CV155" s="290" t="str">
        <f ca="true">+IF(OFFSET('Sanitation Data'!$F$29,0,10*ROW('Sanitation Data'!F149))="","",OFFSET('Sanitation Data'!$F$29,0,10*ROW('Sanitation Data'!F149)))</f>
        <v/>
      </c>
      <c r="CW155" s="290" t="str">
        <f ca="true">+IF(OFFSET('Sanitation Data'!$F$30,0,10*ROW('Sanitation Data'!F149))="","",OFFSET('Sanitation Data'!$F$30,0,10*ROW('Sanitation Data'!F149)))</f>
        <v/>
      </c>
      <c r="CX155" s="290" t="str">
        <f ca="true">+IF(OFFSET('Sanitation Data'!$F$31,0,10*ROW('Sanitation Data'!F149))="","",OFFSET('Sanitation Data'!$F$31,0,10*ROW('Sanitation Data'!F149)))</f>
        <v/>
      </c>
      <c r="CY155" s="290" t="str">
        <f ca="true">+IF(OFFSET('Sanitation Data'!$F$32,0,10*ROW('Sanitation Data'!F149))="","",OFFSET('Sanitation Data'!$F$32,0,10*ROW('Sanitation Data'!F149)))</f>
        <v/>
      </c>
      <c r="CZ155" s="290" t="str">
        <f ca="true">+IF(OFFSET('Sanitation Data'!$G$28,0,10*ROW('Sanitation Data'!G149))="","",OFFSET('Sanitation Data'!$G$28,0,10*ROW('Sanitation Data'!G149)))</f>
        <v/>
      </c>
      <c r="DA155" s="290" t="str">
        <f ca="true">+IF(OFFSET('Sanitation Data'!$G$29,0,10*ROW('Sanitation Data'!G149))="","",OFFSET('Sanitation Data'!$G$29,0,10*ROW('Sanitation Data'!G149)))</f>
        <v/>
      </c>
      <c r="DB155" s="290" t="str">
        <f ca="true">+IF(OFFSET('Sanitation Data'!$G$30,0,10*ROW('Sanitation Data'!G149))="","",OFFSET('Sanitation Data'!$G$30,0,10*ROW('Sanitation Data'!G149)))</f>
        <v/>
      </c>
      <c r="DC155" s="290" t="str">
        <f ca="true">+IF(OFFSET('Sanitation Data'!$G$31,0,10*ROW('Sanitation Data'!G149))="","",OFFSET('Sanitation Data'!$G$31,0,10*ROW('Sanitation Data'!G149)))</f>
        <v/>
      </c>
      <c r="DD155" s="290" t="str">
        <f ca="true">+IF(OFFSET('Sanitation Data'!$G$32,0,10*ROW('Sanitation Data'!G149))="","",OFFSET('Sanitation Data'!$G$32,0,10*ROW('Sanitation Data'!G149)))</f>
        <v/>
      </c>
      <c r="DE155" s="290" t="str">
        <f ca="true">+IF(OFFSET('Sanitation Data'!$H$28,0,10*ROW('Sanitation Data'!H149))="","",OFFSET('Sanitation Data'!$H$28,0,10*ROW('Sanitation Data'!H149)))</f>
        <v/>
      </c>
      <c r="DF155" s="290" t="str">
        <f ca="true">+IF(OFFSET('Sanitation Data'!$H$29,0,10*ROW('Sanitation Data'!H149))="","",OFFSET('Sanitation Data'!$H$29,0,10*ROW('Sanitation Data'!H149)))</f>
        <v/>
      </c>
      <c r="DG155" s="290" t="str">
        <f ca="true">+IF(OFFSET('Sanitation Data'!$H$30,0,10*ROW('Sanitation Data'!H149))="","",OFFSET('Sanitation Data'!$H$30,0,10*ROW('Sanitation Data'!H149)))</f>
        <v/>
      </c>
      <c r="DH155" s="290" t="str">
        <f ca="true">+IF(OFFSET('Sanitation Data'!$H$31,0,10*ROW('Sanitation Data'!H149))="","",OFFSET('Sanitation Data'!$H$31,0,10*ROW('Sanitation Data'!H149)))</f>
        <v/>
      </c>
      <c r="DI155" s="290" t="str">
        <f ca="true">+IF(OFFSET('Sanitation Data'!$H$32,0,10*ROW('Sanitation Data'!H149))="","",OFFSET('Sanitation Data'!$H$32,0,10*ROW('Sanitation Data'!H149)))</f>
        <v/>
      </c>
      <c r="DJ155" s="290" t="str">
        <f ca="true">+IF(OFFSET('Sanitation Data'!$I$28,0,10*ROW('Sanitation Data'!I149))="","",OFFSET('Sanitation Data'!$I$28,0,10*ROW('Sanitation Data'!I149)))</f>
        <v/>
      </c>
      <c r="DK155" s="290" t="str">
        <f ca="true">+IF(OFFSET('Sanitation Data'!$I$29,0,10*ROW('Sanitation Data'!I149))="","",OFFSET('Sanitation Data'!$I$29,0,10*ROW('Sanitation Data'!I149)))</f>
        <v/>
      </c>
      <c r="DL155" s="290" t="str">
        <f ca="true">+IF(OFFSET('Sanitation Data'!$I$30,0,10*ROW('Sanitation Data'!I149))="","",OFFSET('Sanitation Data'!$I$30,0,10*ROW('Sanitation Data'!I149)))</f>
        <v/>
      </c>
      <c r="DM155" s="290" t="str">
        <f ca="true">+IF(OFFSET('Sanitation Data'!$I$31,0,10*ROW('Sanitation Data'!I149))="","",OFFSET('Sanitation Data'!$I$31,0,10*ROW('Sanitation Data'!I149)))</f>
        <v/>
      </c>
      <c r="DN155" s="290" t="str">
        <f ca="true">+IF(OFFSET('Sanitation Data'!$I$32,0,10*ROW('Sanitation Data'!I149))="","",OFFSET('Sanitation Data'!$I$32,0,10*ROW('Sanitation Data'!I149)))</f>
        <v/>
      </c>
      <c r="DO155" s="290" t="str">
        <f ca="true">+IF(OFFSET('Hygiene Data'!$D$11,0,10*ROW('Hygiene Data'!D149))="","",OFFSET('Hygiene Data'!$D$11,0,10*ROW('Hygiene Data'!D149)))</f>
        <v/>
      </c>
      <c r="DP155" s="290" t="str">
        <f ca="true">+IF(OFFSET('Hygiene Data'!$D$12,0,10*ROW('Hygiene Data'!D149))="","",OFFSET('Hygiene Data'!$D$12,0,10*ROW('Hygiene Data'!D149)))</f>
        <v/>
      </c>
      <c r="DQ155" s="290" t="str">
        <f ca="true">+IF(OFFSET('Hygiene Data'!$D$13,0,10*ROW('Hygiene Data'!D149))="","",OFFSET('Hygiene Data'!$D$13,0,10*ROW('Hygiene Data'!D149)))</f>
        <v/>
      </c>
      <c r="DR155" s="290" t="str">
        <f ca="true">+IF(OFFSET('Hygiene Data'!$E$11,0,10*ROW('Hygiene Data'!E149))="","",OFFSET('Hygiene Data'!$E$11,0,10*ROW('Hygiene Data'!E149)))</f>
        <v/>
      </c>
      <c r="DS155" s="290" t="str">
        <f ca="true">+IF(OFFSET('Hygiene Data'!$E$12,0,10*ROW('Hygiene Data'!E149))="","",OFFSET('Hygiene Data'!$E$12,0,10*ROW('Hygiene Data'!E149)))</f>
        <v/>
      </c>
      <c r="DT155" s="290" t="str">
        <f ca="true">+IF(OFFSET('Hygiene Data'!$E$13,0,10*ROW('Hygiene Data'!E149))="","",OFFSET('Hygiene Data'!$E$13,0,10*ROW('Hygiene Data'!E149)))</f>
        <v/>
      </c>
      <c r="DU155" s="290" t="str">
        <f ca="true">+IF(OFFSET('Hygiene Data'!$F$11,0,10*ROW('Hygiene Data'!F149))="","",OFFSET('Hygiene Data'!$F$11,0,10*ROW('Hygiene Data'!F149)))</f>
        <v/>
      </c>
      <c r="DV155" s="290" t="str">
        <f ca="true">+IF(OFFSET('Hygiene Data'!$F$12,0,10*ROW('Hygiene Data'!F149))="","",OFFSET('Hygiene Data'!$F$12,0,10*ROW('Hygiene Data'!F149)))</f>
        <v/>
      </c>
      <c r="DW155" s="290" t="str">
        <f ca="true">+IF(OFFSET('Hygiene Data'!$F$13,0,10*ROW('Hygiene Data'!F149))="","",OFFSET('Hygiene Data'!$F$13,0,10*ROW('Hygiene Data'!F149)))</f>
        <v/>
      </c>
      <c r="DX155" s="290" t="str">
        <f ca="true">+IF(OFFSET('Hygiene Data'!$G$11,0,10*ROW('Hygiene Data'!G149))="","",OFFSET('Hygiene Data'!$G$11,0,10*ROW('Hygiene Data'!G149)))</f>
        <v/>
      </c>
      <c r="DY155" s="290" t="str">
        <f ca="true">+IF(OFFSET('Hygiene Data'!$G$12,0,10*ROW('Hygiene Data'!G149))="","",OFFSET('Hygiene Data'!$G$12,0,10*ROW('Hygiene Data'!G149)))</f>
        <v/>
      </c>
      <c r="DZ155" s="290" t="str">
        <f ca="true">+IF(OFFSET('Hygiene Data'!$G$13,0,10*ROW('Hygiene Data'!G149))="","",OFFSET('Hygiene Data'!$G$13,0,10*ROW('Hygiene Data'!G149)))</f>
        <v/>
      </c>
      <c r="EA155" s="290" t="str">
        <f ca="true">+IF(OFFSET('Hygiene Data'!$H$11,0,10*ROW('Hygiene Data'!H149))="","",OFFSET('Hygiene Data'!$H$11,0,10*ROW('Hygiene Data'!H149)))</f>
        <v/>
      </c>
      <c r="EB155" s="290" t="str">
        <f ca="true">+IF(OFFSET('Hygiene Data'!$H$12,0,10*ROW('Hygiene Data'!H149))="","",OFFSET('Hygiene Data'!$H$12,0,10*ROW('Hygiene Data'!H149)))</f>
        <v/>
      </c>
      <c r="EC155" s="290" t="str">
        <f ca="true">+IF(OFFSET('Hygiene Data'!$H$13,0,10*ROW('Hygiene Data'!H149))="","",OFFSET('Hygiene Data'!$H$13,0,10*ROW('Hygiene Data'!H149)))</f>
        <v/>
      </c>
      <c r="ED155" s="290" t="str">
        <f ca="true">+IF(OFFSET('Hygiene Data'!$I$11,0,10*ROW('Hygiene Data'!I149))="","",OFFSET('Hygiene Data'!$I$11,0,10*ROW('Hygiene Data'!I149)))</f>
        <v/>
      </c>
      <c r="EE155" s="290" t="str">
        <f ca="true">+IF(OFFSET('Hygiene Data'!$I$12,0,10*ROW('Hygiene Data'!I149))="","",OFFSET('Hygiene Data'!$I$12,0,10*ROW('Hygiene Data'!I149)))</f>
        <v/>
      </c>
      <c r="EF155" s="290"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46"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90"/>
      <c r="BS156" s="290" t="str">
        <f ca="true">+IF(OFFSET('Water Data'!$D$27,0,10*ROW('Water Data'!D150))="","",OFFSET('Water Data'!$D$27,0,10*ROW('Water Data'!D150)))</f>
        <v/>
      </c>
      <c r="BT156" s="290" t="str">
        <f ca="true">+IF(OFFSET('Water Data'!$D$28,0,10*ROW('Water Data'!D150))="","",OFFSET('Water Data'!$D$28,0,10*ROW('Water Data'!D150)))</f>
        <v/>
      </c>
      <c r="BU156" s="290" t="str">
        <f ca="true">+IF(OFFSET('Water Data'!$D$29,0,10*ROW('Water Data'!D150))="","",OFFSET('Water Data'!$D$29,0,10*ROW('Water Data'!D150)))</f>
        <v/>
      </c>
      <c r="BV156" s="290" t="str">
        <f ca="true">+IF(OFFSET('Water Data'!$E$27,0,10*ROW('Water Data'!E150))="","",OFFSET('Water Data'!$E$27,0,10*ROW('Water Data'!E150)))</f>
        <v/>
      </c>
      <c r="BW156" s="290" t="str">
        <f ca="true">+IF(OFFSET('Water Data'!$E$28,0,10*ROW('Water Data'!E150))="","",OFFSET('Water Data'!$E$28,0,10*ROW('Water Data'!E150)))</f>
        <v/>
      </c>
      <c r="BX156" s="290" t="str">
        <f ca="true">+IF(OFFSET('Water Data'!$E$29,0,10*ROW('Water Data'!E150))="","",OFFSET('Water Data'!$E$29,0,10*ROW('Water Data'!E150)))</f>
        <v/>
      </c>
      <c r="BY156" s="290" t="str">
        <f ca="true">+IF(OFFSET('Water Data'!$F$27,0,10*ROW('Water Data'!F150))="","",OFFSET('Water Data'!$F$27,0,10*ROW('Water Data'!F150)))</f>
        <v/>
      </c>
      <c r="BZ156" s="290" t="str">
        <f ca="true">+IF(OFFSET('Water Data'!$F$28,0,10*ROW('Water Data'!F150))="","",OFFSET('Water Data'!$F$28,0,10*ROW('Water Data'!F150)))</f>
        <v/>
      </c>
      <c r="CA156" s="290" t="str">
        <f ca="true">+IF(OFFSET('Water Data'!$F$29,0,10*ROW('Water Data'!F150))="","",OFFSET('Water Data'!$F$29,0,10*ROW('Water Data'!F150)))</f>
        <v/>
      </c>
      <c r="CB156" s="290" t="str">
        <f ca="true">+IF(OFFSET('Water Data'!$G$27,0,10*ROW('Water Data'!G150))="","",OFFSET('Water Data'!$G$27,0,10*ROW('Water Data'!G150)))</f>
        <v/>
      </c>
      <c r="CC156" s="290" t="str">
        <f ca="true">+IF(OFFSET('Water Data'!$G$28,0,10*ROW('Water Data'!G150))="","",OFFSET('Water Data'!$G$28,0,10*ROW('Water Data'!G150)))</f>
        <v/>
      </c>
      <c r="CD156" s="290" t="str">
        <f ca="true">+IF(OFFSET('Water Data'!$G$29,0,10*ROW('Water Data'!G150))="","",OFFSET('Water Data'!$G$29,0,10*ROW('Water Data'!G150)))</f>
        <v/>
      </c>
      <c r="CE156" s="290" t="str">
        <f ca="true">+IF(OFFSET('Water Data'!$H$27,0,10*ROW('Water Data'!H150))="","",OFFSET('Water Data'!$H$27,0,10*ROW('Water Data'!H150)))</f>
        <v/>
      </c>
      <c r="CF156" s="290" t="str">
        <f ca="true">+IF(OFFSET('Water Data'!$H$28,0,10*ROW('Water Data'!H150))="","",OFFSET('Water Data'!$H$28,0,10*ROW('Water Data'!H150)))</f>
        <v/>
      </c>
      <c r="CG156" s="290" t="str">
        <f ca="true">+IF(OFFSET('Water Data'!$H$29,0,10*ROW('Water Data'!H150))="","",OFFSET('Water Data'!$H$29,0,10*ROW('Water Data'!H150)))</f>
        <v/>
      </c>
      <c r="CH156" s="290" t="str">
        <f ca="true">+IF(OFFSET('Water Data'!$I$27,0,10*ROW('Water Data'!I150))="","",OFFSET('Water Data'!$I$27,0,10*ROW('Water Data'!I150)))</f>
        <v/>
      </c>
      <c r="CI156" s="290" t="str">
        <f ca="true">+IF(OFFSET('Water Data'!$I$28,0,10*ROW('Water Data'!I150))="","",OFFSET('Water Data'!$I$28,0,10*ROW('Water Data'!I150)))</f>
        <v/>
      </c>
      <c r="CJ156" s="290" t="str">
        <f ca="true">+IF(OFFSET('Water Data'!$I$29,0,10*ROW('Water Data'!I150))="","",OFFSET('Water Data'!$I$29,0,10*ROW('Water Data'!I150)))</f>
        <v/>
      </c>
      <c r="CK156" s="290" t="str">
        <f ca="true">+IF(OFFSET('Sanitation Data'!$D$28,0,10*ROW('Sanitation Data'!D150))="","",OFFSET('Sanitation Data'!$D$28,0,10*ROW('Sanitation Data'!D150)))</f>
        <v/>
      </c>
      <c r="CL156" s="290" t="str">
        <f ca="true">+IF(OFFSET('Sanitation Data'!$D$29,0,10*ROW('Sanitation Data'!D150))="","",OFFSET('Sanitation Data'!$D$29,0,10*ROW('Sanitation Data'!D150)))</f>
        <v/>
      </c>
      <c r="CM156" s="290" t="str">
        <f ca="true">+IF(OFFSET('Sanitation Data'!$D$30,0,10*ROW('Sanitation Data'!D150))="","",OFFSET('Sanitation Data'!$D$30,0,10*ROW('Sanitation Data'!D150)))</f>
        <v/>
      </c>
      <c r="CN156" s="290" t="str">
        <f ca="true">+IF(OFFSET('Sanitation Data'!$D$31,0,10*ROW('Sanitation Data'!D150))="","",OFFSET('Sanitation Data'!$D$31,0,10*ROW('Sanitation Data'!D150)))</f>
        <v/>
      </c>
      <c r="CO156" s="290" t="str">
        <f ca="true">+IF(OFFSET('Sanitation Data'!$D$32,0,10*ROW('Sanitation Data'!D150))="","",OFFSET('Sanitation Data'!$D$32,0,10*ROW('Sanitation Data'!D150)))</f>
        <v/>
      </c>
      <c r="CP156" s="290" t="str">
        <f ca="true">+IF(OFFSET('Sanitation Data'!$E$28,0,10*ROW('Sanitation Data'!E150))="","",OFFSET('Sanitation Data'!$E$28,0,10*ROW('Sanitation Data'!E150)))</f>
        <v/>
      </c>
      <c r="CQ156" s="290" t="str">
        <f ca="true">+IF(OFFSET('Sanitation Data'!$E$29,0,10*ROW('Sanitation Data'!E150))="","",OFFSET('Sanitation Data'!$E$29,0,10*ROW('Sanitation Data'!E150)))</f>
        <v/>
      </c>
      <c r="CR156" s="290" t="str">
        <f ca="true">+IF(OFFSET('Sanitation Data'!$E$30,0,10*ROW('Sanitation Data'!E150))="","",OFFSET('Sanitation Data'!$E$30,0,10*ROW('Sanitation Data'!E150)))</f>
        <v/>
      </c>
      <c r="CS156" s="290" t="str">
        <f ca="true">+IF(OFFSET('Sanitation Data'!$E$31,0,10*ROW('Sanitation Data'!E150))="","",OFFSET('Sanitation Data'!$E$31,0,10*ROW('Sanitation Data'!E150)))</f>
        <v/>
      </c>
      <c r="CT156" s="290" t="str">
        <f ca="true">+IF(OFFSET('Sanitation Data'!$E$32,0,10*ROW('Sanitation Data'!E150))="","",OFFSET('Sanitation Data'!$E$32,0,10*ROW('Sanitation Data'!E150)))</f>
        <v/>
      </c>
      <c r="CU156" s="290" t="str">
        <f ca="true">+IF(OFFSET('Sanitation Data'!$F$28,0,10*ROW('Sanitation Data'!F150))="","",OFFSET('Sanitation Data'!$F$28,0,10*ROW('Sanitation Data'!F150)))</f>
        <v/>
      </c>
      <c r="CV156" s="290" t="str">
        <f ca="true">+IF(OFFSET('Sanitation Data'!$F$29,0,10*ROW('Sanitation Data'!F150))="","",OFFSET('Sanitation Data'!$F$29,0,10*ROW('Sanitation Data'!F150)))</f>
        <v/>
      </c>
      <c r="CW156" s="290" t="str">
        <f ca="true">+IF(OFFSET('Sanitation Data'!$F$30,0,10*ROW('Sanitation Data'!F150))="","",OFFSET('Sanitation Data'!$F$30,0,10*ROW('Sanitation Data'!F150)))</f>
        <v/>
      </c>
      <c r="CX156" s="290" t="str">
        <f ca="true">+IF(OFFSET('Sanitation Data'!$F$31,0,10*ROW('Sanitation Data'!F150))="","",OFFSET('Sanitation Data'!$F$31,0,10*ROW('Sanitation Data'!F150)))</f>
        <v/>
      </c>
      <c r="CY156" s="290" t="str">
        <f ca="true">+IF(OFFSET('Sanitation Data'!$F$32,0,10*ROW('Sanitation Data'!F150))="","",OFFSET('Sanitation Data'!$F$32,0,10*ROW('Sanitation Data'!F150)))</f>
        <v/>
      </c>
      <c r="CZ156" s="290" t="str">
        <f ca="true">+IF(OFFSET('Sanitation Data'!$G$28,0,10*ROW('Sanitation Data'!G150))="","",OFFSET('Sanitation Data'!$G$28,0,10*ROW('Sanitation Data'!G150)))</f>
        <v/>
      </c>
      <c r="DA156" s="290" t="str">
        <f ca="true">+IF(OFFSET('Sanitation Data'!$G$29,0,10*ROW('Sanitation Data'!G150))="","",OFFSET('Sanitation Data'!$G$29,0,10*ROW('Sanitation Data'!G150)))</f>
        <v/>
      </c>
      <c r="DB156" s="290" t="str">
        <f ca="true">+IF(OFFSET('Sanitation Data'!$G$30,0,10*ROW('Sanitation Data'!G150))="","",OFFSET('Sanitation Data'!$G$30,0,10*ROW('Sanitation Data'!G150)))</f>
        <v/>
      </c>
      <c r="DC156" s="290" t="str">
        <f ca="true">+IF(OFFSET('Sanitation Data'!$G$31,0,10*ROW('Sanitation Data'!G150))="","",OFFSET('Sanitation Data'!$G$31,0,10*ROW('Sanitation Data'!G150)))</f>
        <v/>
      </c>
      <c r="DD156" s="290" t="str">
        <f ca="true">+IF(OFFSET('Sanitation Data'!$G$32,0,10*ROW('Sanitation Data'!G150))="","",OFFSET('Sanitation Data'!$G$32,0,10*ROW('Sanitation Data'!G150)))</f>
        <v/>
      </c>
      <c r="DE156" s="290" t="str">
        <f ca="true">+IF(OFFSET('Sanitation Data'!$H$28,0,10*ROW('Sanitation Data'!H150))="","",OFFSET('Sanitation Data'!$H$28,0,10*ROW('Sanitation Data'!H150)))</f>
        <v/>
      </c>
      <c r="DF156" s="290" t="str">
        <f ca="true">+IF(OFFSET('Sanitation Data'!$H$29,0,10*ROW('Sanitation Data'!H150))="","",OFFSET('Sanitation Data'!$H$29,0,10*ROW('Sanitation Data'!H150)))</f>
        <v/>
      </c>
      <c r="DG156" s="290" t="str">
        <f ca="true">+IF(OFFSET('Sanitation Data'!$H$30,0,10*ROW('Sanitation Data'!H150))="","",OFFSET('Sanitation Data'!$H$30,0,10*ROW('Sanitation Data'!H150)))</f>
        <v/>
      </c>
      <c r="DH156" s="290" t="str">
        <f ca="true">+IF(OFFSET('Sanitation Data'!$H$31,0,10*ROW('Sanitation Data'!H150))="","",OFFSET('Sanitation Data'!$H$31,0,10*ROW('Sanitation Data'!H150)))</f>
        <v/>
      </c>
      <c r="DI156" s="290" t="str">
        <f ca="true">+IF(OFFSET('Sanitation Data'!$H$32,0,10*ROW('Sanitation Data'!H150))="","",OFFSET('Sanitation Data'!$H$32,0,10*ROW('Sanitation Data'!H150)))</f>
        <v/>
      </c>
      <c r="DJ156" s="290" t="str">
        <f ca="true">+IF(OFFSET('Sanitation Data'!$I$28,0,10*ROW('Sanitation Data'!I150))="","",OFFSET('Sanitation Data'!$I$28,0,10*ROW('Sanitation Data'!I150)))</f>
        <v/>
      </c>
      <c r="DK156" s="290" t="str">
        <f ca="true">+IF(OFFSET('Sanitation Data'!$I$29,0,10*ROW('Sanitation Data'!I150))="","",OFFSET('Sanitation Data'!$I$29,0,10*ROW('Sanitation Data'!I150)))</f>
        <v/>
      </c>
      <c r="DL156" s="290" t="str">
        <f ca="true">+IF(OFFSET('Sanitation Data'!$I$30,0,10*ROW('Sanitation Data'!I150))="","",OFFSET('Sanitation Data'!$I$30,0,10*ROW('Sanitation Data'!I150)))</f>
        <v/>
      </c>
      <c r="DM156" s="290" t="str">
        <f ca="true">+IF(OFFSET('Sanitation Data'!$I$31,0,10*ROW('Sanitation Data'!I150))="","",OFFSET('Sanitation Data'!$I$31,0,10*ROW('Sanitation Data'!I150)))</f>
        <v/>
      </c>
      <c r="DN156" s="290" t="str">
        <f ca="true">+IF(OFFSET('Sanitation Data'!$I$32,0,10*ROW('Sanitation Data'!I150))="","",OFFSET('Sanitation Data'!$I$32,0,10*ROW('Sanitation Data'!I150)))</f>
        <v/>
      </c>
      <c r="DO156" s="290" t="str">
        <f ca="true">+IF(OFFSET('Hygiene Data'!$D$11,0,10*ROW('Hygiene Data'!D150))="","",OFFSET('Hygiene Data'!$D$11,0,10*ROW('Hygiene Data'!D150)))</f>
        <v/>
      </c>
      <c r="DP156" s="290" t="str">
        <f ca="true">+IF(OFFSET('Hygiene Data'!$D$12,0,10*ROW('Hygiene Data'!D150))="","",OFFSET('Hygiene Data'!$D$12,0,10*ROW('Hygiene Data'!D150)))</f>
        <v/>
      </c>
      <c r="DQ156" s="290" t="str">
        <f ca="true">+IF(OFFSET('Hygiene Data'!$D$13,0,10*ROW('Hygiene Data'!D150))="","",OFFSET('Hygiene Data'!$D$13,0,10*ROW('Hygiene Data'!D150)))</f>
        <v/>
      </c>
      <c r="DR156" s="290" t="str">
        <f ca="true">+IF(OFFSET('Hygiene Data'!$E$11,0,10*ROW('Hygiene Data'!E150))="","",OFFSET('Hygiene Data'!$E$11,0,10*ROW('Hygiene Data'!E150)))</f>
        <v/>
      </c>
      <c r="DS156" s="290" t="str">
        <f ca="true">+IF(OFFSET('Hygiene Data'!$E$12,0,10*ROW('Hygiene Data'!E150))="","",OFFSET('Hygiene Data'!$E$12,0,10*ROW('Hygiene Data'!E150)))</f>
        <v/>
      </c>
      <c r="DT156" s="290" t="str">
        <f ca="true">+IF(OFFSET('Hygiene Data'!$E$13,0,10*ROW('Hygiene Data'!E150))="","",OFFSET('Hygiene Data'!$E$13,0,10*ROW('Hygiene Data'!E150)))</f>
        <v/>
      </c>
      <c r="DU156" s="290" t="str">
        <f ca="true">+IF(OFFSET('Hygiene Data'!$F$11,0,10*ROW('Hygiene Data'!F150))="","",OFFSET('Hygiene Data'!$F$11,0,10*ROW('Hygiene Data'!F150)))</f>
        <v/>
      </c>
      <c r="DV156" s="290" t="str">
        <f ca="true">+IF(OFFSET('Hygiene Data'!$F$12,0,10*ROW('Hygiene Data'!F150))="","",OFFSET('Hygiene Data'!$F$12,0,10*ROW('Hygiene Data'!F150)))</f>
        <v/>
      </c>
      <c r="DW156" s="290" t="str">
        <f ca="true">+IF(OFFSET('Hygiene Data'!$F$13,0,10*ROW('Hygiene Data'!F150))="","",OFFSET('Hygiene Data'!$F$13,0,10*ROW('Hygiene Data'!F150)))</f>
        <v/>
      </c>
      <c r="DX156" s="290" t="str">
        <f ca="true">+IF(OFFSET('Hygiene Data'!$G$11,0,10*ROW('Hygiene Data'!G150))="","",OFFSET('Hygiene Data'!$G$11,0,10*ROW('Hygiene Data'!G150)))</f>
        <v/>
      </c>
      <c r="DY156" s="290" t="str">
        <f ca="true">+IF(OFFSET('Hygiene Data'!$G$12,0,10*ROW('Hygiene Data'!G150))="","",OFFSET('Hygiene Data'!$G$12,0,10*ROW('Hygiene Data'!G150)))</f>
        <v/>
      </c>
      <c r="DZ156" s="290" t="str">
        <f ca="true">+IF(OFFSET('Hygiene Data'!$G$13,0,10*ROW('Hygiene Data'!G150))="","",OFFSET('Hygiene Data'!$G$13,0,10*ROW('Hygiene Data'!G150)))</f>
        <v/>
      </c>
      <c r="EA156" s="290" t="str">
        <f ca="true">+IF(OFFSET('Hygiene Data'!$H$11,0,10*ROW('Hygiene Data'!H150))="","",OFFSET('Hygiene Data'!$H$11,0,10*ROW('Hygiene Data'!H150)))</f>
        <v/>
      </c>
      <c r="EB156" s="290" t="str">
        <f ca="true">+IF(OFFSET('Hygiene Data'!$H$12,0,10*ROW('Hygiene Data'!H150))="","",OFFSET('Hygiene Data'!$H$12,0,10*ROW('Hygiene Data'!H150)))</f>
        <v/>
      </c>
      <c r="EC156" s="290" t="str">
        <f ca="true">+IF(OFFSET('Hygiene Data'!$H$13,0,10*ROW('Hygiene Data'!H150))="","",OFFSET('Hygiene Data'!$H$13,0,10*ROW('Hygiene Data'!H150)))</f>
        <v/>
      </c>
      <c r="ED156" s="290" t="str">
        <f ca="true">+IF(OFFSET('Hygiene Data'!$I$11,0,10*ROW('Hygiene Data'!I150))="","",OFFSET('Hygiene Data'!$I$11,0,10*ROW('Hygiene Data'!I150)))</f>
        <v/>
      </c>
      <c r="EE156" s="290" t="str">
        <f ca="true">+IF(OFFSET('Hygiene Data'!$I$12,0,10*ROW('Hygiene Data'!I150))="","",OFFSET('Hygiene Data'!$I$12,0,10*ROW('Hygiene Data'!I150)))</f>
        <v/>
      </c>
      <c r="EF156" s="290"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46"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90"/>
      <c r="BS157" s="290" t="str">
        <f ca="true">+IF(OFFSET('Water Data'!$D$27,0,10*ROW('Water Data'!D151))="","",OFFSET('Water Data'!$D$27,0,10*ROW('Water Data'!D151)))</f>
        <v/>
      </c>
      <c r="BT157" s="290" t="str">
        <f ca="true">+IF(OFFSET('Water Data'!$D$28,0,10*ROW('Water Data'!D151))="","",OFFSET('Water Data'!$D$28,0,10*ROW('Water Data'!D151)))</f>
        <v/>
      </c>
      <c r="BU157" s="290" t="str">
        <f ca="true">+IF(OFFSET('Water Data'!$D$29,0,10*ROW('Water Data'!D151))="","",OFFSET('Water Data'!$D$29,0,10*ROW('Water Data'!D151)))</f>
        <v/>
      </c>
      <c r="BV157" s="290" t="str">
        <f ca="true">+IF(OFFSET('Water Data'!$E$27,0,10*ROW('Water Data'!E151))="","",OFFSET('Water Data'!$E$27,0,10*ROW('Water Data'!E151)))</f>
        <v/>
      </c>
      <c r="BW157" s="290" t="str">
        <f ca="true">+IF(OFFSET('Water Data'!$E$28,0,10*ROW('Water Data'!E151))="","",OFFSET('Water Data'!$E$28,0,10*ROW('Water Data'!E151)))</f>
        <v/>
      </c>
      <c r="BX157" s="290" t="str">
        <f ca="true">+IF(OFFSET('Water Data'!$E$29,0,10*ROW('Water Data'!E151))="","",OFFSET('Water Data'!$E$29,0,10*ROW('Water Data'!E151)))</f>
        <v/>
      </c>
      <c r="BY157" s="290" t="str">
        <f ca="true">+IF(OFFSET('Water Data'!$F$27,0,10*ROW('Water Data'!F151))="","",OFFSET('Water Data'!$F$27,0,10*ROW('Water Data'!F151)))</f>
        <v/>
      </c>
      <c r="BZ157" s="290" t="str">
        <f ca="true">+IF(OFFSET('Water Data'!$F$28,0,10*ROW('Water Data'!F151))="","",OFFSET('Water Data'!$F$28,0,10*ROW('Water Data'!F151)))</f>
        <v/>
      </c>
      <c r="CA157" s="290" t="str">
        <f ca="true">+IF(OFFSET('Water Data'!$F$29,0,10*ROW('Water Data'!F151))="","",OFFSET('Water Data'!$F$29,0,10*ROW('Water Data'!F151)))</f>
        <v/>
      </c>
      <c r="CB157" s="290" t="str">
        <f ca="true">+IF(OFFSET('Water Data'!$G$27,0,10*ROW('Water Data'!G151))="","",OFFSET('Water Data'!$G$27,0,10*ROW('Water Data'!G151)))</f>
        <v/>
      </c>
      <c r="CC157" s="290" t="str">
        <f ca="true">+IF(OFFSET('Water Data'!$G$28,0,10*ROW('Water Data'!G151))="","",OFFSET('Water Data'!$G$28,0,10*ROW('Water Data'!G151)))</f>
        <v/>
      </c>
      <c r="CD157" s="290" t="str">
        <f ca="true">+IF(OFFSET('Water Data'!$G$29,0,10*ROW('Water Data'!G151))="","",OFFSET('Water Data'!$G$29,0,10*ROW('Water Data'!G151)))</f>
        <v/>
      </c>
      <c r="CE157" s="290" t="str">
        <f ca="true">+IF(OFFSET('Water Data'!$H$27,0,10*ROW('Water Data'!H151))="","",OFFSET('Water Data'!$H$27,0,10*ROW('Water Data'!H151)))</f>
        <v/>
      </c>
      <c r="CF157" s="290" t="str">
        <f ca="true">+IF(OFFSET('Water Data'!$H$28,0,10*ROW('Water Data'!H151))="","",OFFSET('Water Data'!$H$28,0,10*ROW('Water Data'!H151)))</f>
        <v/>
      </c>
      <c r="CG157" s="290" t="str">
        <f ca="true">+IF(OFFSET('Water Data'!$H$29,0,10*ROW('Water Data'!H151))="","",OFFSET('Water Data'!$H$29,0,10*ROW('Water Data'!H151)))</f>
        <v/>
      </c>
      <c r="CH157" s="290" t="str">
        <f ca="true">+IF(OFFSET('Water Data'!$I$27,0,10*ROW('Water Data'!I151))="","",OFFSET('Water Data'!$I$27,0,10*ROW('Water Data'!I151)))</f>
        <v/>
      </c>
      <c r="CI157" s="290" t="str">
        <f ca="true">+IF(OFFSET('Water Data'!$I$28,0,10*ROW('Water Data'!I151))="","",OFFSET('Water Data'!$I$28,0,10*ROW('Water Data'!I151)))</f>
        <v/>
      </c>
      <c r="CJ157" s="290" t="str">
        <f ca="true">+IF(OFFSET('Water Data'!$I$29,0,10*ROW('Water Data'!I151))="","",OFFSET('Water Data'!$I$29,0,10*ROW('Water Data'!I151)))</f>
        <v/>
      </c>
      <c r="CK157" s="290" t="str">
        <f ca="true">+IF(OFFSET('Sanitation Data'!$D$28,0,10*ROW('Sanitation Data'!D151))="","",OFFSET('Sanitation Data'!$D$28,0,10*ROW('Sanitation Data'!D151)))</f>
        <v/>
      </c>
      <c r="CL157" s="290" t="str">
        <f ca="true">+IF(OFFSET('Sanitation Data'!$D$29,0,10*ROW('Sanitation Data'!D151))="","",OFFSET('Sanitation Data'!$D$29,0,10*ROW('Sanitation Data'!D151)))</f>
        <v/>
      </c>
      <c r="CM157" s="290" t="str">
        <f ca="true">+IF(OFFSET('Sanitation Data'!$D$30,0,10*ROW('Sanitation Data'!D151))="","",OFFSET('Sanitation Data'!$D$30,0,10*ROW('Sanitation Data'!D151)))</f>
        <v/>
      </c>
      <c r="CN157" s="290" t="str">
        <f ca="true">+IF(OFFSET('Sanitation Data'!$D$31,0,10*ROW('Sanitation Data'!D151))="","",OFFSET('Sanitation Data'!$D$31,0,10*ROW('Sanitation Data'!D151)))</f>
        <v/>
      </c>
      <c r="CO157" s="290" t="str">
        <f ca="true">+IF(OFFSET('Sanitation Data'!$D$32,0,10*ROW('Sanitation Data'!D151))="","",OFFSET('Sanitation Data'!$D$32,0,10*ROW('Sanitation Data'!D151)))</f>
        <v/>
      </c>
      <c r="CP157" s="290" t="str">
        <f ca="true">+IF(OFFSET('Sanitation Data'!$E$28,0,10*ROW('Sanitation Data'!E151))="","",OFFSET('Sanitation Data'!$E$28,0,10*ROW('Sanitation Data'!E151)))</f>
        <v/>
      </c>
      <c r="CQ157" s="290" t="str">
        <f ca="true">+IF(OFFSET('Sanitation Data'!$E$29,0,10*ROW('Sanitation Data'!E151))="","",OFFSET('Sanitation Data'!$E$29,0,10*ROW('Sanitation Data'!E151)))</f>
        <v/>
      </c>
      <c r="CR157" s="290" t="str">
        <f ca="true">+IF(OFFSET('Sanitation Data'!$E$30,0,10*ROW('Sanitation Data'!E151))="","",OFFSET('Sanitation Data'!$E$30,0,10*ROW('Sanitation Data'!E151)))</f>
        <v/>
      </c>
      <c r="CS157" s="290" t="str">
        <f ca="true">+IF(OFFSET('Sanitation Data'!$E$31,0,10*ROW('Sanitation Data'!E151))="","",OFFSET('Sanitation Data'!$E$31,0,10*ROW('Sanitation Data'!E151)))</f>
        <v/>
      </c>
      <c r="CT157" s="290" t="str">
        <f ca="true">+IF(OFFSET('Sanitation Data'!$E$32,0,10*ROW('Sanitation Data'!E151))="","",OFFSET('Sanitation Data'!$E$32,0,10*ROW('Sanitation Data'!E151)))</f>
        <v/>
      </c>
      <c r="CU157" s="290" t="str">
        <f ca="true">+IF(OFFSET('Sanitation Data'!$F$28,0,10*ROW('Sanitation Data'!F151))="","",OFFSET('Sanitation Data'!$F$28,0,10*ROW('Sanitation Data'!F151)))</f>
        <v/>
      </c>
      <c r="CV157" s="290" t="str">
        <f ca="true">+IF(OFFSET('Sanitation Data'!$F$29,0,10*ROW('Sanitation Data'!F151))="","",OFFSET('Sanitation Data'!$F$29,0,10*ROW('Sanitation Data'!F151)))</f>
        <v/>
      </c>
      <c r="CW157" s="290" t="str">
        <f ca="true">+IF(OFFSET('Sanitation Data'!$F$30,0,10*ROW('Sanitation Data'!F151))="","",OFFSET('Sanitation Data'!$F$30,0,10*ROW('Sanitation Data'!F151)))</f>
        <v/>
      </c>
      <c r="CX157" s="290" t="str">
        <f ca="true">+IF(OFFSET('Sanitation Data'!$F$31,0,10*ROW('Sanitation Data'!F151))="","",OFFSET('Sanitation Data'!$F$31,0,10*ROW('Sanitation Data'!F151)))</f>
        <v/>
      </c>
      <c r="CY157" s="290" t="str">
        <f ca="true">+IF(OFFSET('Sanitation Data'!$F$32,0,10*ROW('Sanitation Data'!F151))="","",OFFSET('Sanitation Data'!$F$32,0,10*ROW('Sanitation Data'!F151)))</f>
        <v/>
      </c>
      <c r="CZ157" s="290" t="str">
        <f ca="true">+IF(OFFSET('Sanitation Data'!$G$28,0,10*ROW('Sanitation Data'!G151))="","",OFFSET('Sanitation Data'!$G$28,0,10*ROW('Sanitation Data'!G151)))</f>
        <v/>
      </c>
      <c r="DA157" s="290" t="str">
        <f ca="true">+IF(OFFSET('Sanitation Data'!$G$29,0,10*ROW('Sanitation Data'!G151))="","",OFFSET('Sanitation Data'!$G$29,0,10*ROW('Sanitation Data'!G151)))</f>
        <v/>
      </c>
      <c r="DB157" s="290" t="str">
        <f ca="true">+IF(OFFSET('Sanitation Data'!$G$30,0,10*ROW('Sanitation Data'!G151))="","",OFFSET('Sanitation Data'!$G$30,0,10*ROW('Sanitation Data'!G151)))</f>
        <v/>
      </c>
      <c r="DC157" s="290" t="str">
        <f ca="true">+IF(OFFSET('Sanitation Data'!$G$31,0,10*ROW('Sanitation Data'!G151))="","",OFFSET('Sanitation Data'!$G$31,0,10*ROW('Sanitation Data'!G151)))</f>
        <v/>
      </c>
      <c r="DD157" s="290" t="str">
        <f ca="true">+IF(OFFSET('Sanitation Data'!$G$32,0,10*ROW('Sanitation Data'!G151))="","",OFFSET('Sanitation Data'!$G$32,0,10*ROW('Sanitation Data'!G151)))</f>
        <v/>
      </c>
      <c r="DE157" s="290" t="str">
        <f ca="true">+IF(OFFSET('Sanitation Data'!$H$28,0,10*ROW('Sanitation Data'!H151))="","",OFFSET('Sanitation Data'!$H$28,0,10*ROW('Sanitation Data'!H151)))</f>
        <v/>
      </c>
      <c r="DF157" s="290" t="str">
        <f ca="true">+IF(OFFSET('Sanitation Data'!$H$29,0,10*ROW('Sanitation Data'!H151))="","",OFFSET('Sanitation Data'!$H$29,0,10*ROW('Sanitation Data'!H151)))</f>
        <v/>
      </c>
      <c r="DG157" s="290" t="str">
        <f ca="true">+IF(OFFSET('Sanitation Data'!$H$30,0,10*ROW('Sanitation Data'!H151))="","",OFFSET('Sanitation Data'!$H$30,0,10*ROW('Sanitation Data'!H151)))</f>
        <v/>
      </c>
      <c r="DH157" s="290" t="str">
        <f ca="true">+IF(OFFSET('Sanitation Data'!$H$31,0,10*ROW('Sanitation Data'!H151))="","",OFFSET('Sanitation Data'!$H$31,0,10*ROW('Sanitation Data'!H151)))</f>
        <v/>
      </c>
      <c r="DI157" s="290" t="str">
        <f ca="true">+IF(OFFSET('Sanitation Data'!$H$32,0,10*ROW('Sanitation Data'!H151))="","",OFFSET('Sanitation Data'!$H$32,0,10*ROW('Sanitation Data'!H151)))</f>
        <v/>
      </c>
      <c r="DJ157" s="290" t="str">
        <f ca="true">+IF(OFFSET('Sanitation Data'!$I$28,0,10*ROW('Sanitation Data'!I151))="","",OFFSET('Sanitation Data'!$I$28,0,10*ROW('Sanitation Data'!I151)))</f>
        <v/>
      </c>
      <c r="DK157" s="290" t="str">
        <f ca="true">+IF(OFFSET('Sanitation Data'!$I$29,0,10*ROW('Sanitation Data'!I151))="","",OFFSET('Sanitation Data'!$I$29,0,10*ROW('Sanitation Data'!I151)))</f>
        <v/>
      </c>
      <c r="DL157" s="290" t="str">
        <f ca="true">+IF(OFFSET('Sanitation Data'!$I$30,0,10*ROW('Sanitation Data'!I151))="","",OFFSET('Sanitation Data'!$I$30,0,10*ROW('Sanitation Data'!I151)))</f>
        <v/>
      </c>
      <c r="DM157" s="290" t="str">
        <f ca="true">+IF(OFFSET('Sanitation Data'!$I$31,0,10*ROW('Sanitation Data'!I151))="","",OFFSET('Sanitation Data'!$I$31,0,10*ROW('Sanitation Data'!I151)))</f>
        <v/>
      </c>
      <c r="DN157" s="290" t="str">
        <f ca="true">+IF(OFFSET('Sanitation Data'!$I$32,0,10*ROW('Sanitation Data'!I151))="","",OFFSET('Sanitation Data'!$I$32,0,10*ROW('Sanitation Data'!I151)))</f>
        <v/>
      </c>
      <c r="DO157" s="290" t="str">
        <f ca="true">+IF(OFFSET('Hygiene Data'!$D$11,0,10*ROW('Hygiene Data'!D151))="","",OFFSET('Hygiene Data'!$D$11,0,10*ROW('Hygiene Data'!D151)))</f>
        <v/>
      </c>
      <c r="DP157" s="290" t="str">
        <f ca="true">+IF(OFFSET('Hygiene Data'!$D$12,0,10*ROW('Hygiene Data'!D151))="","",OFFSET('Hygiene Data'!$D$12,0,10*ROW('Hygiene Data'!D151)))</f>
        <v/>
      </c>
      <c r="DQ157" s="290" t="str">
        <f ca="true">+IF(OFFSET('Hygiene Data'!$D$13,0,10*ROW('Hygiene Data'!D151))="","",OFFSET('Hygiene Data'!$D$13,0,10*ROW('Hygiene Data'!D151)))</f>
        <v/>
      </c>
      <c r="DR157" s="290" t="str">
        <f ca="true">+IF(OFFSET('Hygiene Data'!$E$11,0,10*ROW('Hygiene Data'!E151))="","",OFFSET('Hygiene Data'!$E$11,0,10*ROW('Hygiene Data'!E151)))</f>
        <v/>
      </c>
      <c r="DS157" s="290" t="str">
        <f ca="true">+IF(OFFSET('Hygiene Data'!$E$12,0,10*ROW('Hygiene Data'!E151))="","",OFFSET('Hygiene Data'!$E$12,0,10*ROW('Hygiene Data'!E151)))</f>
        <v/>
      </c>
      <c r="DT157" s="290" t="str">
        <f ca="true">+IF(OFFSET('Hygiene Data'!$E$13,0,10*ROW('Hygiene Data'!E151))="","",OFFSET('Hygiene Data'!$E$13,0,10*ROW('Hygiene Data'!E151)))</f>
        <v/>
      </c>
      <c r="DU157" s="290" t="str">
        <f ca="true">+IF(OFFSET('Hygiene Data'!$F$11,0,10*ROW('Hygiene Data'!F151))="","",OFFSET('Hygiene Data'!$F$11,0,10*ROW('Hygiene Data'!F151)))</f>
        <v/>
      </c>
      <c r="DV157" s="290" t="str">
        <f ca="true">+IF(OFFSET('Hygiene Data'!$F$12,0,10*ROW('Hygiene Data'!F151))="","",OFFSET('Hygiene Data'!$F$12,0,10*ROW('Hygiene Data'!F151)))</f>
        <v/>
      </c>
      <c r="DW157" s="290" t="str">
        <f ca="true">+IF(OFFSET('Hygiene Data'!$F$13,0,10*ROW('Hygiene Data'!F151))="","",OFFSET('Hygiene Data'!$F$13,0,10*ROW('Hygiene Data'!F151)))</f>
        <v/>
      </c>
      <c r="DX157" s="290" t="str">
        <f ca="true">+IF(OFFSET('Hygiene Data'!$G$11,0,10*ROW('Hygiene Data'!G151))="","",OFFSET('Hygiene Data'!$G$11,0,10*ROW('Hygiene Data'!G151)))</f>
        <v/>
      </c>
      <c r="DY157" s="290" t="str">
        <f ca="true">+IF(OFFSET('Hygiene Data'!$G$12,0,10*ROW('Hygiene Data'!G151))="","",OFFSET('Hygiene Data'!$G$12,0,10*ROW('Hygiene Data'!G151)))</f>
        <v/>
      </c>
      <c r="DZ157" s="290" t="str">
        <f ca="true">+IF(OFFSET('Hygiene Data'!$G$13,0,10*ROW('Hygiene Data'!G151))="","",OFFSET('Hygiene Data'!$G$13,0,10*ROW('Hygiene Data'!G151)))</f>
        <v/>
      </c>
      <c r="EA157" s="290" t="str">
        <f ca="true">+IF(OFFSET('Hygiene Data'!$H$11,0,10*ROW('Hygiene Data'!H151))="","",OFFSET('Hygiene Data'!$H$11,0,10*ROW('Hygiene Data'!H151)))</f>
        <v/>
      </c>
      <c r="EB157" s="290" t="str">
        <f ca="true">+IF(OFFSET('Hygiene Data'!$H$12,0,10*ROW('Hygiene Data'!H151))="","",OFFSET('Hygiene Data'!$H$12,0,10*ROW('Hygiene Data'!H151)))</f>
        <v/>
      </c>
      <c r="EC157" s="290" t="str">
        <f ca="true">+IF(OFFSET('Hygiene Data'!$H$13,0,10*ROW('Hygiene Data'!H151))="","",OFFSET('Hygiene Data'!$H$13,0,10*ROW('Hygiene Data'!H151)))</f>
        <v/>
      </c>
      <c r="ED157" s="290" t="str">
        <f ca="true">+IF(OFFSET('Hygiene Data'!$I$11,0,10*ROW('Hygiene Data'!I151))="","",OFFSET('Hygiene Data'!$I$11,0,10*ROW('Hygiene Data'!I151)))</f>
        <v/>
      </c>
      <c r="EE157" s="290" t="str">
        <f ca="true">+IF(OFFSET('Hygiene Data'!$I$12,0,10*ROW('Hygiene Data'!I151))="","",OFFSET('Hygiene Data'!$I$12,0,10*ROW('Hygiene Data'!I151)))</f>
        <v/>
      </c>
      <c r="EF157" s="290"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46"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90"/>
      <c r="BS158" s="290" t="str">
        <f ca="true">+IF(OFFSET('Water Data'!$D$27,0,10*ROW('Water Data'!D152))="","",OFFSET('Water Data'!$D$27,0,10*ROW('Water Data'!D152)))</f>
        <v/>
      </c>
      <c r="BT158" s="290" t="str">
        <f ca="true">+IF(OFFSET('Water Data'!$D$28,0,10*ROW('Water Data'!D152))="","",OFFSET('Water Data'!$D$28,0,10*ROW('Water Data'!D152)))</f>
        <v/>
      </c>
      <c r="BU158" s="290" t="str">
        <f ca="true">+IF(OFFSET('Water Data'!$D$29,0,10*ROW('Water Data'!D152))="","",OFFSET('Water Data'!$D$29,0,10*ROW('Water Data'!D152)))</f>
        <v/>
      </c>
      <c r="BV158" s="290" t="str">
        <f ca="true">+IF(OFFSET('Water Data'!$E$27,0,10*ROW('Water Data'!E152))="","",OFFSET('Water Data'!$E$27,0,10*ROW('Water Data'!E152)))</f>
        <v/>
      </c>
      <c r="BW158" s="290" t="str">
        <f ca="true">+IF(OFFSET('Water Data'!$E$28,0,10*ROW('Water Data'!E152))="","",OFFSET('Water Data'!$E$28,0,10*ROW('Water Data'!E152)))</f>
        <v/>
      </c>
      <c r="BX158" s="290" t="str">
        <f ca="true">+IF(OFFSET('Water Data'!$E$29,0,10*ROW('Water Data'!E152))="","",OFFSET('Water Data'!$E$29,0,10*ROW('Water Data'!E152)))</f>
        <v/>
      </c>
      <c r="BY158" s="290" t="str">
        <f ca="true">+IF(OFFSET('Water Data'!$F$27,0,10*ROW('Water Data'!F152))="","",OFFSET('Water Data'!$F$27,0,10*ROW('Water Data'!F152)))</f>
        <v/>
      </c>
      <c r="BZ158" s="290" t="str">
        <f ca="true">+IF(OFFSET('Water Data'!$F$28,0,10*ROW('Water Data'!F152))="","",OFFSET('Water Data'!$F$28,0,10*ROW('Water Data'!F152)))</f>
        <v/>
      </c>
      <c r="CA158" s="290" t="str">
        <f ca="true">+IF(OFFSET('Water Data'!$F$29,0,10*ROW('Water Data'!F152))="","",OFFSET('Water Data'!$F$29,0,10*ROW('Water Data'!F152)))</f>
        <v/>
      </c>
      <c r="CB158" s="290" t="str">
        <f ca="true">+IF(OFFSET('Water Data'!$G$27,0,10*ROW('Water Data'!G152))="","",OFFSET('Water Data'!$G$27,0,10*ROW('Water Data'!G152)))</f>
        <v/>
      </c>
      <c r="CC158" s="290" t="str">
        <f ca="true">+IF(OFFSET('Water Data'!$G$28,0,10*ROW('Water Data'!G152))="","",OFFSET('Water Data'!$G$28,0,10*ROW('Water Data'!G152)))</f>
        <v/>
      </c>
      <c r="CD158" s="290" t="str">
        <f ca="true">+IF(OFFSET('Water Data'!$G$29,0,10*ROW('Water Data'!G152))="","",OFFSET('Water Data'!$G$29,0,10*ROW('Water Data'!G152)))</f>
        <v/>
      </c>
      <c r="CE158" s="290" t="str">
        <f ca="true">+IF(OFFSET('Water Data'!$H$27,0,10*ROW('Water Data'!H152))="","",OFFSET('Water Data'!$H$27,0,10*ROW('Water Data'!H152)))</f>
        <v/>
      </c>
      <c r="CF158" s="290" t="str">
        <f ca="true">+IF(OFFSET('Water Data'!$H$28,0,10*ROW('Water Data'!H152))="","",OFFSET('Water Data'!$H$28,0,10*ROW('Water Data'!H152)))</f>
        <v/>
      </c>
      <c r="CG158" s="290" t="str">
        <f ca="true">+IF(OFFSET('Water Data'!$H$29,0,10*ROW('Water Data'!H152))="","",OFFSET('Water Data'!$H$29,0,10*ROW('Water Data'!H152)))</f>
        <v/>
      </c>
      <c r="CH158" s="290" t="str">
        <f ca="true">+IF(OFFSET('Water Data'!$I$27,0,10*ROW('Water Data'!I152))="","",OFFSET('Water Data'!$I$27,0,10*ROW('Water Data'!I152)))</f>
        <v/>
      </c>
      <c r="CI158" s="290" t="str">
        <f ca="true">+IF(OFFSET('Water Data'!$I$28,0,10*ROW('Water Data'!I152))="","",OFFSET('Water Data'!$I$28,0,10*ROW('Water Data'!I152)))</f>
        <v/>
      </c>
      <c r="CJ158" s="290" t="str">
        <f ca="true">+IF(OFFSET('Water Data'!$I$29,0,10*ROW('Water Data'!I152))="","",OFFSET('Water Data'!$I$29,0,10*ROW('Water Data'!I152)))</f>
        <v/>
      </c>
      <c r="CK158" s="290" t="str">
        <f ca="true">+IF(OFFSET('Sanitation Data'!$D$28,0,10*ROW('Sanitation Data'!D152))="","",OFFSET('Sanitation Data'!$D$28,0,10*ROW('Sanitation Data'!D152)))</f>
        <v/>
      </c>
      <c r="CL158" s="290" t="str">
        <f ca="true">+IF(OFFSET('Sanitation Data'!$D$29,0,10*ROW('Sanitation Data'!D152))="","",OFFSET('Sanitation Data'!$D$29,0,10*ROW('Sanitation Data'!D152)))</f>
        <v/>
      </c>
      <c r="CM158" s="290" t="str">
        <f ca="true">+IF(OFFSET('Sanitation Data'!$D$30,0,10*ROW('Sanitation Data'!D152))="","",OFFSET('Sanitation Data'!$D$30,0,10*ROW('Sanitation Data'!D152)))</f>
        <v/>
      </c>
      <c r="CN158" s="290" t="str">
        <f ca="true">+IF(OFFSET('Sanitation Data'!$D$31,0,10*ROW('Sanitation Data'!D152))="","",OFFSET('Sanitation Data'!$D$31,0,10*ROW('Sanitation Data'!D152)))</f>
        <v/>
      </c>
      <c r="CO158" s="290" t="str">
        <f ca="true">+IF(OFFSET('Sanitation Data'!$D$32,0,10*ROW('Sanitation Data'!D152))="","",OFFSET('Sanitation Data'!$D$32,0,10*ROW('Sanitation Data'!D152)))</f>
        <v/>
      </c>
      <c r="CP158" s="290" t="str">
        <f ca="true">+IF(OFFSET('Sanitation Data'!$E$28,0,10*ROW('Sanitation Data'!E152))="","",OFFSET('Sanitation Data'!$E$28,0,10*ROW('Sanitation Data'!E152)))</f>
        <v/>
      </c>
      <c r="CQ158" s="290" t="str">
        <f ca="true">+IF(OFFSET('Sanitation Data'!$E$29,0,10*ROW('Sanitation Data'!E152))="","",OFFSET('Sanitation Data'!$E$29,0,10*ROW('Sanitation Data'!E152)))</f>
        <v/>
      </c>
      <c r="CR158" s="290" t="str">
        <f ca="true">+IF(OFFSET('Sanitation Data'!$E$30,0,10*ROW('Sanitation Data'!E152))="","",OFFSET('Sanitation Data'!$E$30,0,10*ROW('Sanitation Data'!E152)))</f>
        <v/>
      </c>
      <c r="CS158" s="290" t="str">
        <f ca="true">+IF(OFFSET('Sanitation Data'!$E$31,0,10*ROW('Sanitation Data'!E152))="","",OFFSET('Sanitation Data'!$E$31,0,10*ROW('Sanitation Data'!E152)))</f>
        <v/>
      </c>
      <c r="CT158" s="290" t="str">
        <f ca="true">+IF(OFFSET('Sanitation Data'!$E$32,0,10*ROW('Sanitation Data'!E152))="","",OFFSET('Sanitation Data'!$E$32,0,10*ROW('Sanitation Data'!E152)))</f>
        <v/>
      </c>
      <c r="CU158" s="290" t="str">
        <f ca="true">+IF(OFFSET('Sanitation Data'!$F$28,0,10*ROW('Sanitation Data'!F152))="","",OFFSET('Sanitation Data'!$F$28,0,10*ROW('Sanitation Data'!F152)))</f>
        <v/>
      </c>
      <c r="CV158" s="290" t="str">
        <f ca="true">+IF(OFFSET('Sanitation Data'!$F$29,0,10*ROW('Sanitation Data'!F152))="","",OFFSET('Sanitation Data'!$F$29,0,10*ROW('Sanitation Data'!F152)))</f>
        <v/>
      </c>
      <c r="CW158" s="290" t="str">
        <f ca="true">+IF(OFFSET('Sanitation Data'!$F$30,0,10*ROW('Sanitation Data'!F152))="","",OFFSET('Sanitation Data'!$F$30,0,10*ROW('Sanitation Data'!F152)))</f>
        <v/>
      </c>
      <c r="CX158" s="290" t="str">
        <f ca="true">+IF(OFFSET('Sanitation Data'!$F$31,0,10*ROW('Sanitation Data'!F152))="","",OFFSET('Sanitation Data'!$F$31,0,10*ROW('Sanitation Data'!F152)))</f>
        <v/>
      </c>
      <c r="CY158" s="290" t="str">
        <f ca="true">+IF(OFFSET('Sanitation Data'!$F$32,0,10*ROW('Sanitation Data'!F152))="","",OFFSET('Sanitation Data'!$F$32,0,10*ROW('Sanitation Data'!F152)))</f>
        <v/>
      </c>
      <c r="CZ158" s="290" t="str">
        <f ca="true">+IF(OFFSET('Sanitation Data'!$G$28,0,10*ROW('Sanitation Data'!G152))="","",OFFSET('Sanitation Data'!$G$28,0,10*ROW('Sanitation Data'!G152)))</f>
        <v/>
      </c>
      <c r="DA158" s="290" t="str">
        <f ca="true">+IF(OFFSET('Sanitation Data'!$G$29,0,10*ROW('Sanitation Data'!G152))="","",OFFSET('Sanitation Data'!$G$29,0,10*ROW('Sanitation Data'!G152)))</f>
        <v/>
      </c>
      <c r="DB158" s="290" t="str">
        <f ca="true">+IF(OFFSET('Sanitation Data'!$G$30,0,10*ROW('Sanitation Data'!G152))="","",OFFSET('Sanitation Data'!$G$30,0,10*ROW('Sanitation Data'!G152)))</f>
        <v/>
      </c>
      <c r="DC158" s="290" t="str">
        <f ca="true">+IF(OFFSET('Sanitation Data'!$G$31,0,10*ROW('Sanitation Data'!G152))="","",OFFSET('Sanitation Data'!$G$31,0,10*ROW('Sanitation Data'!G152)))</f>
        <v/>
      </c>
      <c r="DD158" s="290" t="str">
        <f ca="true">+IF(OFFSET('Sanitation Data'!$G$32,0,10*ROW('Sanitation Data'!G152))="","",OFFSET('Sanitation Data'!$G$32,0,10*ROW('Sanitation Data'!G152)))</f>
        <v/>
      </c>
      <c r="DE158" s="290" t="str">
        <f ca="true">+IF(OFFSET('Sanitation Data'!$H$28,0,10*ROW('Sanitation Data'!H152))="","",OFFSET('Sanitation Data'!$H$28,0,10*ROW('Sanitation Data'!H152)))</f>
        <v/>
      </c>
      <c r="DF158" s="290" t="str">
        <f ca="true">+IF(OFFSET('Sanitation Data'!$H$29,0,10*ROW('Sanitation Data'!H152))="","",OFFSET('Sanitation Data'!$H$29,0,10*ROW('Sanitation Data'!H152)))</f>
        <v/>
      </c>
      <c r="DG158" s="290" t="str">
        <f ca="true">+IF(OFFSET('Sanitation Data'!$H$30,0,10*ROW('Sanitation Data'!H152))="","",OFFSET('Sanitation Data'!$H$30,0,10*ROW('Sanitation Data'!H152)))</f>
        <v/>
      </c>
      <c r="DH158" s="290" t="str">
        <f ca="true">+IF(OFFSET('Sanitation Data'!$H$31,0,10*ROW('Sanitation Data'!H152))="","",OFFSET('Sanitation Data'!$H$31,0,10*ROW('Sanitation Data'!H152)))</f>
        <v/>
      </c>
      <c r="DI158" s="290" t="str">
        <f ca="true">+IF(OFFSET('Sanitation Data'!$H$32,0,10*ROW('Sanitation Data'!H152))="","",OFFSET('Sanitation Data'!$H$32,0,10*ROW('Sanitation Data'!H152)))</f>
        <v/>
      </c>
      <c r="DJ158" s="290" t="str">
        <f ca="true">+IF(OFFSET('Sanitation Data'!$I$28,0,10*ROW('Sanitation Data'!I152))="","",OFFSET('Sanitation Data'!$I$28,0,10*ROW('Sanitation Data'!I152)))</f>
        <v/>
      </c>
      <c r="DK158" s="290" t="str">
        <f ca="true">+IF(OFFSET('Sanitation Data'!$I$29,0,10*ROW('Sanitation Data'!I152))="","",OFFSET('Sanitation Data'!$I$29,0,10*ROW('Sanitation Data'!I152)))</f>
        <v/>
      </c>
      <c r="DL158" s="290" t="str">
        <f ca="true">+IF(OFFSET('Sanitation Data'!$I$30,0,10*ROW('Sanitation Data'!I152))="","",OFFSET('Sanitation Data'!$I$30,0,10*ROW('Sanitation Data'!I152)))</f>
        <v/>
      </c>
      <c r="DM158" s="290" t="str">
        <f ca="true">+IF(OFFSET('Sanitation Data'!$I$31,0,10*ROW('Sanitation Data'!I152))="","",OFFSET('Sanitation Data'!$I$31,0,10*ROW('Sanitation Data'!I152)))</f>
        <v/>
      </c>
      <c r="DN158" s="290" t="str">
        <f ca="true">+IF(OFFSET('Sanitation Data'!$I$32,0,10*ROW('Sanitation Data'!I152))="","",OFFSET('Sanitation Data'!$I$32,0,10*ROW('Sanitation Data'!I152)))</f>
        <v/>
      </c>
      <c r="DO158" s="290" t="str">
        <f ca="true">+IF(OFFSET('Hygiene Data'!$D$11,0,10*ROW('Hygiene Data'!D152))="","",OFFSET('Hygiene Data'!$D$11,0,10*ROW('Hygiene Data'!D152)))</f>
        <v/>
      </c>
      <c r="DP158" s="290" t="str">
        <f ca="true">+IF(OFFSET('Hygiene Data'!$D$12,0,10*ROW('Hygiene Data'!D152))="","",OFFSET('Hygiene Data'!$D$12,0,10*ROW('Hygiene Data'!D152)))</f>
        <v/>
      </c>
      <c r="DQ158" s="290" t="str">
        <f ca="true">+IF(OFFSET('Hygiene Data'!$D$13,0,10*ROW('Hygiene Data'!D152))="","",OFFSET('Hygiene Data'!$D$13,0,10*ROW('Hygiene Data'!D152)))</f>
        <v/>
      </c>
      <c r="DR158" s="290" t="str">
        <f ca="true">+IF(OFFSET('Hygiene Data'!$E$11,0,10*ROW('Hygiene Data'!E152))="","",OFFSET('Hygiene Data'!$E$11,0,10*ROW('Hygiene Data'!E152)))</f>
        <v/>
      </c>
      <c r="DS158" s="290" t="str">
        <f ca="true">+IF(OFFSET('Hygiene Data'!$E$12,0,10*ROW('Hygiene Data'!E152))="","",OFFSET('Hygiene Data'!$E$12,0,10*ROW('Hygiene Data'!E152)))</f>
        <v/>
      </c>
      <c r="DT158" s="290" t="str">
        <f ca="true">+IF(OFFSET('Hygiene Data'!$E$13,0,10*ROW('Hygiene Data'!E152))="","",OFFSET('Hygiene Data'!$E$13,0,10*ROW('Hygiene Data'!E152)))</f>
        <v/>
      </c>
      <c r="DU158" s="290" t="str">
        <f ca="true">+IF(OFFSET('Hygiene Data'!$F$11,0,10*ROW('Hygiene Data'!F152))="","",OFFSET('Hygiene Data'!$F$11,0,10*ROW('Hygiene Data'!F152)))</f>
        <v/>
      </c>
      <c r="DV158" s="290" t="str">
        <f ca="true">+IF(OFFSET('Hygiene Data'!$F$12,0,10*ROW('Hygiene Data'!F152))="","",OFFSET('Hygiene Data'!$F$12,0,10*ROW('Hygiene Data'!F152)))</f>
        <v/>
      </c>
      <c r="DW158" s="290" t="str">
        <f ca="true">+IF(OFFSET('Hygiene Data'!$F$13,0,10*ROW('Hygiene Data'!F152))="","",OFFSET('Hygiene Data'!$F$13,0,10*ROW('Hygiene Data'!F152)))</f>
        <v/>
      </c>
      <c r="DX158" s="290" t="str">
        <f ca="true">+IF(OFFSET('Hygiene Data'!$G$11,0,10*ROW('Hygiene Data'!G152))="","",OFFSET('Hygiene Data'!$G$11,0,10*ROW('Hygiene Data'!G152)))</f>
        <v/>
      </c>
      <c r="DY158" s="290" t="str">
        <f ca="true">+IF(OFFSET('Hygiene Data'!$G$12,0,10*ROW('Hygiene Data'!G152))="","",OFFSET('Hygiene Data'!$G$12,0,10*ROW('Hygiene Data'!G152)))</f>
        <v/>
      </c>
      <c r="DZ158" s="290" t="str">
        <f ca="true">+IF(OFFSET('Hygiene Data'!$G$13,0,10*ROW('Hygiene Data'!G152))="","",OFFSET('Hygiene Data'!$G$13,0,10*ROW('Hygiene Data'!G152)))</f>
        <v/>
      </c>
      <c r="EA158" s="290" t="str">
        <f ca="true">+IF(OFFSET('Hygiene Data'!$H$11,0,10*ROW('Hygiene Data'!H152))="","",OFFSET('Hygiene Data'!$H$11,0,10*ROW('Hygiene Data'!H152)))</f>
        <v/>
      </c>
      <c r="EB158" s="290" t="str">
        <f ca="true">+IF(OFFSET('Hygiene Data'!$H$12,0,10*ROW('Hygiene Data'!H152))="","",OFFSET('Hygiene Data'!$H$12,0,10*ROW('Hygiene Data'!H152)))</f>
        <v/>
      </c>
      <c r="EC158" s="290" t="str">
        <f ca="true">+IF(OFFSET('Hygiene Data'!$H$13,0,10*ROW('Hygiene Data'!H152))="","",OFFSET('Hygiene Data'!$H$13,0,10*ROW('Hygiene Data'!H152)))</f>
        <v/>
      </c>
      <c r="ED158" s="290" t="str">
        <f ca="true">+IF(OFFSET('Hygiene Data'!$I$11,0,10*ROW('Hygiene Data'!I152))="","",OFFSET('Hygiene Data'!$I$11,0,10*ROW('Hygiene Data'!I152)))</f>
        <v/>
      </c>
      <c r="EE158" s="290" t="str">
        <f ca="true">+IF(OFFSET('Hygiene Data'!$I$12,0,10*ROW('Hygiene Data'!I152))="","",OFFSET('Hygiene Data'!$I$12,0,10*ROW('Hygiene Data'!I152)))</f>
        <v/>
      </c>
      <c r="EF158" s="290"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46"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90"/>
      <c r="BS159" s="290" t="str">
        <f ca="true">+IF(OFFSET('Water Data'!$D$27,0,10*ROW('Water Data'!D153))="","",OFFSET('Water Data'!$D$27,0,10*ROW('Water Data'!D153)))</f>
        <v/>
      </c>
      <c r="BT159" s="290" t="str">
        <f ca="true">+IF(OFFSET('Water Data'!$D$28,0,10*ROW('Water Data'!D153))="","",OFFSET('Water Data'!$D$28,0,10*ROW('Water Data'!D153)))</f>
        <v/>
      </c>
      <c r="BU159" s="290" t="str">
        <f ca="true">+IF(OFFSET('Water Data'!$D$29,0,10*ROW('Water Data'!D153))="","",OFFSET('Water Data'!$D$29,0,10*ROW('Water Data'!D153)))</f>
        <v/>
      </c>
      <c r="BV159" s="290" t="str">
        <f ca="true">+IF(OFFSET('Water Data'!$E$27,0,10*ROW('Water Data'!E153))="","",OFFSET('Water Data'!$E$27,0,10*ROW('Water Data'!E153)))</f>
        <v/>
      </c>
      <c r="BW159" s="290" t="str">
        <f ca="true">+IF(OFFSET('Water Data'!$E$28,0,10*ROW('Water Data'!E153))="","",OFFSET('Water Data'!$E$28,0,10*ROW('Water Data'!E153)))</f>
        <v/>
      </c>
      <c r="BX159" s="290" t="str">
        <f ca="true">+IF(OFFSET('Water Data'!$E$29,0,10*ROW('Water Data'!E153))="","",OFFSET('Water Data'!$E$29,0,10*ROW('Water Data'!E153)))</f>
        <v/>
      </c>
      <c r="BY159" s="290" t="str">
        <f ca="true">+IF(OFFSET('Water Data'!$F$27,0,10*ROW('Water Data'!F153))="","",OFFSET('Water Data'!$F$27,0,10*ROW('Water Data'!F153)))</f>
        <v/>
      </c>
      <c r="BZ159" s="290" t="str">
        <f ca="true">+IF(OFFSET('Water Data'!$F$28,0,10*ROW('Water Data'!F153))="","",OFFSET('Water Data'!$F$28,0,10*ROW('Water Data'!F153)))</f>
        <v/>
      </c>
      <c r="CA159" s="290" t="str">
        <f ca="true">+IF(OFFSET('Water Data'!$F$29,0,10*ROW('Water Data'!F153))="","",OFFSET('Water Data'!$F$29,0,10*ROW('Water Data'!F153)))</f>
        <v/>
      </c>
      <c r="CB159" s="290" t="str">
        <f ca="true">+IF(OFFSET('Water Data'!$G$27,0,10*ROW('Water Data'!G153))="","",OFFSET('Water Data'!$G$27,0,10*ROW('Water Data'!G153)))</f>
        <v/>
      </c>
      <c r="CC159" s="290" t="str">
        <f ca="true">+IF(OFFSET('Water Data'!$G$28,0,10*ROW('Water Data'!G153))="","",OFFSET('Water Data'!$G$28,0,10*ROW('Water Data'!G153)))</f>
        <v/>
      </c>
      <c r="CD159" s="290" t="str">
        <f ca="true">+IF(OFFSET('Water Data'!$G$29,0,10*ROW('Water Data'!G153))="","",OFFSET('Water Data'!$G$29,0,10*ROW('Water Data'!G153)))</f>
        <v/>
      </c>
      <c r="CE159" s="290" t="str">
        <f ca="true">+IF(OFFSET('Water Data'!$H$27,0,10*ROW('Water Data'!H153))="","",OFFSET('Water Data'!$H$27,0,10*ROW('Water Data'!H153)))</f>
        <v/>
      </c>
      <c r="CF159" s="290" t="str">
        <f ca="true">+IF(OFFSET('Water Data'!$H$28,0,10*ROW('Water Data'!H153))="","",OFFSET('Water Data'!$H$28,0,10*ROW('Water Data'!H153)))</f>
        <v/>
      </c>
      <c r="CG159" s="290" t="str">
        <f ca="true">+IF(OFFSET('Water Data'!$H$29,0,10*ROW('Water Data'!H153))="","",OFFSET('Water Data'!$H$29,0,10*ROW('Water Data'!H153)))</f>
        <v/>
      </c>
      <c r="CH159" s="290" t="str">
        <f ca="true">+IF(OFFSET('Water Data'!$I$27,0,10*ROW('Water Data'!I153))="","",OFFSET('Water Data'!$I$27,0,10*ROW('Water Data'!I153)))</f>
        <v/>
      </c>
      <c r="CI159" s="290" t="str">
        <f ca="true">+IF(OFFSET('Water Data'!$I$28,0,10*ROW('Water Data'!I153))="","",OFFSET('Water Data'!$I$28,0,10*ROW('Water Data'!I153)))</f>
        <v/>
      </c>
      <c r="CJ159" s="290" t="str">
        <f ca="true">+IF(OFFSET('Water Data'!$I$29,0,10*ROW('Water Data'!I153))="","",OFFSET('Water Data'!$I$29,0,10*ROW('Water Data'!I153)))</f>
        <v/>
      </c>
      <c r="CK159" s="290" t="str">
        <f ca="true">+IF(OFFSET('Sanitation Data'!$D$28,0,10*ROW('Sanitation Data'!D153))="","",OFFSET('Sanitation Data'!$D$28,0,10*ROW('Sanitation Data'!D153)))</f>
        <v/>
      </c>
      <c r="CL159" s="290" t="str">
        <f ca="true">+IF(OFFSET('Sanitation Data'!$D$29,0,10*ROW('Sanitation Data'!D153))="","",OFFSET('Sanitation Data'!$D$29,0,10*ROW('Sanitation Data'!D153)))</f>
        <v/>
      </c>
      <c r="CM159" s="290" t="str">
        <f ca="true">+IF(OFFSET('Sanitation Data'!$D$30,0,10*ROW('Sanitation Data'!D153))="","",OFFSET('Sanitation Data'!$D$30,0,10*ROW('Sanitation Data'!D153)))</f>
        <v/>
      </c>
      <c r="CN159" s="290" t="str">
        <f ca="true">+IF(OFFSET('Sanitation Data'!$D$31,0,10*ROW('Sanitation Data'!D153))="","",OFFSET('Sanitation Data'!$D$31,0,10*ROW('Sanitation Data'!D153)))</f>
        <v/>
      </c>
      <c r="CO159" s="290" t="str">
        <f ca="true">+IF(OFFSET('Sanitation Data'!$D$32,0,10*ROW('Sanitation Data'!D153))="","",OFFSET('Sanitation Data'!$D$32,0,10*ROW('Sanitation Data'!D153)))</f>
        <v/>
      </c>
      <c r="CP159" s="290" t="str">
        <f ca="true">+IF(OFFSET('Sanitation Data'!$E$28,0,10*ROW('Sanitation Data'!E153))="","",OFFSET('Sanitation Data'!$E$28,0,10*ROW('Sanitation Data'!E153)))</f>
        <v/>
      </c>
      <c r="CQ159" s="290" t="str">
        <f ca="true">+IF(OFFSET('Sanitation Data'!$E$29,0,10*ROW('Sanitation Data'!E153))="","",OFFSET('Sanitation Data'!$E$29,0,10*ROW('Sanitation Data'!E153)))</f>
        <v/>
      </c>
      <c r="CR159" s="290" t="str">
        <f ca="true">+IF(OFFSET('Sanitation Data'!$E$30,0,10*ROW('Sanitation Data'!E153))="","",OFFSET('Sanitation Data'!$E$30,0,10*ROW('Sanitation Data'!E153)))</f>
        <v/>
      </c>
      <c r="CS159" s="290" t="str">
        <f ca="true">+IF(OFFSET('Sanitation Data'!$E$31,0,10*ROW('Sanitation Data'!E153))="","",OFFSET('Sanitation Data'!$E$31,0,10*ROW('Sanitation Data'!E153)))</f>
        <v/>
      </c>
      <c r="CT159" s="290" t="str">
        <f ca="true">+IF(OFFSET('Sanitation Data'!$E$32,0,10*ROW('Sanitation Data'!E153))="","",OFFSET('Sanitation Data'!$E$32,0,10*ROW('Sanitation Data'!E153)))</f>
        <v/>
      </c>
      <c r="CU159" s="290" t="str">
        <f ca="true">+IF(OFFSET('Sanitation Data'!$F$28,0,10*ROW('Sanitation Data'!F153))="","",OFFSET('Sanitation Data'!$F$28,0,10*ROW('Sanitation Data'!F153)))</f>
        <v/>
      </c>
      <c r="CV159" s="290" t="str">
        <f ca="true">+IF(OFFSET('Sanitation Data'!$F$29,0,10*ROW('Sanitation Data'!F153))="","",OFFSET('Sanitation Data'!$F$29,0,10*ROW('Sanitation Data'!F153)))</f>
        <v/>
      </c>
      <c r="CW159" s="290" t="str">
        <f ca="true">+IF(OFFSET('Sanitation Data'!$F$30,0,10*ROW('Sanitation Data'!F153))="","",OFFSET('Sanitation Data'!$F$30,0,10*ROW('Sanitation Data'!F153)))</f>
        <v/>
      </c>
      <c r="CX159" s="290" t="str">
        <f ca="true">+IF(OFFSET('Sanitation Data'!$F$31,0,10*ROW('Sanitation Data'!F153))="","",OFFSET('Sanitation Data'!$F$31,0,10*ROW('Sanitation Data'!F153)))</f>
        <v/>
      </c>
      <c r="CY159" s="290" t="str">
        <f ca="true">+IF(OFFSET('Sanitation Data'!$F$32,0,10*ROW('Sanitation Data'!F153))="","",OFFSET('Sanitation Data'!$F$32,0,10*ROW('Sanitation Data'!F153)))</f>
        <v/>
      </c>
      <c r="CZ159" s="290" t="str">
        <f ca="true">+IF(OFFSET('Sanitation Data'!$G$28,0,10*ROW('Sanitation Data'!G153))="","",OFFSET('Sanitation Data'!$G$28,0,10*ROW('Sanitation Data'!G153)))</f>
        <v/>
      </c>
      <c r="DA159" s="290" t="str">
        <f ca="true">+IF(OFFSET('Sanitation Data'!$G$29,0,10*ROW('Sanitation Data'!G153))="","",OFFSET('Sanitation Data'!$G$29,0,10*ROW('Sanitation Data'!G153)))</f>
        <v/>
      </c>
      <c r="DB159" s="290" t="str">
        <f ca="true">+IF(OFFSET('Sanitation Data'!$G$30,0,10*ROW('Sanitation Data'!G153))="","",OFFSET('Sanitation Data'!$G$30,0,10*ROW('Sanitation Data'!G153)))</f>
        <v/>
      </c>
      <c r="DC159" s="290" t="str">
        <f ca="true">+IF(OFFSET('Sanitation Data'!$G$31,0,10*ROW('Sanitation Data'!G153))="","",OFFSET('Sanitation Data'!$G$31,0,10*ROW('Sanitation Data'!G153)))</f>
        <v/>
      </c>
      <c r="DD159" s="290" t="str">
        <f ca="true">+IF(OFFSET('Sanitation Data'!$G$32,0,10*ROW('Sanitation Data'!G153))="","",OFFSET('Sanitation Data'!$G$32,0,10*ROW('Sanitation Data'!G153)))</f>
        <v/>
      </c>
      <c r="DE159" s="290" t="str">
        <f ca="true">+IF(OFFSET('Sanitation Data'!$H$28,0,10*ROW('Sanitation Data'!H153))="","",OFFSET('Sanitation Data'!$H$28,0,10*ROW('Sanitation Data'!H153)))</f>
        <v/>
      </c>
      <c r="DF159" s="290" t="str">
        <f ca="true">+IF(OFFSET('Sanitation Data'!$H$29,0,10*ROW('Sanitation Data'!H153))="","",OFFSET('Sanitation Data'!$H$29,0,10*ROW('Sanitation Data'!H153)))</f>
        <v/>
      </c>
      <c r="DG159" s="290" t="str">
        <f ca="true">+IF(OFFSET('Sanitation Data'!$H$30,0,10*ROW('Sanitation Data'!H153))="","",OFFSET('Sanitation Data'!$H$30,0,10*ROW('Sanitation Data'!H153)))</f>
        <v/>
      </c>
      <c r="DH159" s="290" t="str">
        <f ca="true">+IF(OFFSET('Sanitation Data'!$H$31,0,10*ROW('Sanitation Data'!H153))="","",OFFSET('Sanitation Data'!$H$31,0,10*ROW('Sanitation Data'!H153)))</f>
        <v/>
      </c>
      <c r="DI159" s="290" t="str">
        <f ca="true">+IF(OFFSET('Sanitation Data'!$H$32,0,10*ROW('Sanitation Data'!H153))="","",OFFSET('Sanitation Data'!$H$32,0,10*ROW('Sanitation Data'!H153)))</f>
        <v/>
      </c>
      <c r="DJ159" s="290" t="str">
        <f ca="true">+IF(OFFSET('Sanitation Data'!$I$28,0,10*ROW('Sanitation Data'!I153))="","",OFFSET('Sanitation Data'!$I$28,0,10*ROW('Sanitation Data'!I153)))</f>
        <v/>
      </c>
      <c r="DK159" s="290" t="str">
        <f ca="true">+IF(OFFSET('Sanitation Data'!$I$29,0,10*ROW('Sanitation Data'!I153))="","",OFFSET('Sanitation Data'!$I$29,0,10*ROW('Sanitation Data'!I153)))</f>
        <v/>
      </c>
      <c r="DL159" s="290" t="str">
        <f ca="true">+IF(OFFSET('Sanitation Data'!$I$30,0,10*ROW('Sanitation Data'!I153))="","",OFFSET('Sanitation Data'!$I$30,0,10*ROW('Sanitation Data'!I153)))</f>
        <v/>
      </c>
      <c r="DM159" s="290" t="str">
        <f ca="true">+IF(OFFSET('Sanitation Data'!$I$31,0,10*ROW('Sanitation Data'!I153))="","",OFFSET('Sanitation Data'!$I$31,0,10*ROW('Sanitation Data'!I153)))</f>
        <v/>
      </c>
      <c r="DN159" s="290" t="str">
        <f ca="true">+IF(OFFSET('Sanitation Data'!$I$32,0,10*ROW('Sanitation Data'!I153))="","",OFFSET('Sanitation Data'!$I$32,0,10*ROW('Sanitation Data'!I153)))</f>
        <v/>
      </c>
      <c r="DO159" s="290" t="str">
        <f ca="true">+IF(OFFSET('Hygiene Data'!$D$11,0,10*ROW('Hygiene Data'!D153))="","",OFFSET('Hygiene Data'!$D$11,0,10*ROW('Hygiene Data'!D153)))</f>
        <v/>
      </c>
      <c r="DP159" s="290" t="str">
        <f ca="true">+IF(OFFSET('Hygiene Data'!$D$12,0,10*ROW('Hygiene Data'!D153))="","",OFFSET('Hygiene Data'!$D$12,0,10*ROW('Hygiene Data'!D153)))</f>
        <v/>
      </c>
      <c r="DQ159" s="290" t="str">
        <f ca="true">+IF(OFFSET('Hygiene Data'!$D$13,0,10*ROW('Hygiene Data'!D153))="","",OFFSET('Hygiene Data'!$D$13,0,10*ROW('Hygiene Data'!D153)))</f>
        <v/>
      </c>
      <c r="DR159" s="290" t="str">
        <f ca="true">+IF(OFFSET('Hygiene Data'!$E$11,0,10*ROW('Hygiene Data'!E153))="","",OFFSET('Hygiene Data'!$E$11,0,10*ROW('Hygiene Data'!E153)))</f>
        <v/>
      </c>
      <c r="DS159" s="290" t="str">
        <f ca="true">+IF(OFFSET('Hygiene Data'!$E$12,0,10*ROW('Hygiene Data'!E153))="","",OFFSET('Hygiene Data'!$E$12,0,10*ROW('Hygiene Data'!E153)))</f>
        <v/>
      </c>
      <c r="DT159" s="290" t="str">
        <f ca="true">+IF(OFFSET('Hygiene Data'!$E$13,0,10*ROW('Hygiene Data'!E153))="","",OFFSET('Hygiene Data'!$E$13,0,10*ROW('Hygiene Data'!E153)))</f>
        <v/>
      </c>
      <c r="DU159" s="290" t="str">
        <f ca="true">+IF(OFFSET('Hygiene Data'!$F$11,0,10*ROW('Hygiene Data'!F153))="","",OFFSET('Hygiene Data'!$F$11,0,10*ROW('Hygiene Data'!F153)))</f>
        <v/>
      </c>
      <c r="DV159" s="290" t="str">
        <f ca="true">+IF(OFFSET('Hygiene Data'!$F$12,0,10*ROW('Hygiene Data'!F153))="","",OFFSET('Hygiene Data'!$F$12,0,10*ROW('Hygiene Data'!F153)))</f>
        <v/>
      </c>
      <c r="DW159" s="290" t="str">
        <f ca="true">+IF(OFFSET('Hygiene Data'!$F$13,0,10*ROW('Hygiene Data'!F153))="","",OFFSET('Hygiene Data'!$F$13,0,10*ROW('Hygiene Data'!F153)))</f>
        <v/>
      </c>
      <c r="DX159" s="290" t="str">
        <f ca="true">+IF(OFFSET('Hygiene Data'!$G$11,0,10*ROW('Hygiene Data'!G153))="","",OFFSET('Hygiene Data'!$G$11,0,10*ROW('Hygiene Data'!G153)))</f>
        <v/>
      </c>
      <c r="DY159" s="290" t="str">
        <f ca="true">+IF(OFFSET('Hygiene Data'!$G$12,0,10*ROW('Hygiene Data'!G153))="","",OFFSET('Hygiene Data'!$G$12,0,10*ROW('Hygiene Data'!G153)))</f>
        <v/>
      </c>
      <c r="DZ159" s="290" t="str">
        <f ca="true">+IF(OFFSET('Hygiene Data'!$G$13,0,10*ROW('Hygiene Data'!G153))="","",OFFSET('Hygiene Data'!$G$13,0,10*ROW('Hygiene Data'!G153)))</f>
        <v/>
      </c>
      <c r="EA159" s="290" t="str">
        <f ca="true">+IF(OFFSET('Hygiene Data'!$H$11,0,10*ROW('Hygiene Data'!H153))="","",OFFSET('Hygiene Data'!$H$11,0,10*ROW('Hygiene Data'!H153)))</f>
        <v/>
      </c>
      <c r="EB159" s="290" t="str">
        <f ca="true">+IF(OFFSET('Hygiene Data'!$H$12,0,10*ROW('Hygiene Data'!H153))="","",OFFSET('Hygiene Data'!$H$12,0,10*ROW('Hygiene Data'!H153)))</f>
        <v/>
      </c>
      <c r="EC159" s="290" t="str">
        <f ca="true">+IF(OFFSET('Hygiene Data'!$H$13,0,10*ROW('Hygiene Data'!H153))="","",OFFSET('Hygiene Data'!$H$13,0,10*ROW('Hygiene Data'!H153)))</f>
        <v/>
      </c>
      <c r="ED159" s="290" t="str">
        <f ca="true">+IF(OFFSET('Hygiene Data'!$I$11,0,10*ROW('Hygiene Data'!I153))="","",OFFSET('Hygiene Data'!$I$11,0,10*ROW('Hygiene Data'!I153)))</f>
        <v/>
      </c>
      <c r="EE159" s="290" t="str">
        <f ca="true">+IF(OFFSET('Hygiene Data'!$I$12,0,10*ROW('Hygiene Data'!I153))="","",OFFSET('Hygiene Data'!$I$12,0,10*ROW('Hygiene Data'!I153)))</f>
        <v/>
      </c>
      <c r="EF159" s="290"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46"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90"/>
      <c r="BS160" s="290" t="str">
        <f ca="true">+IF(OFFSET('Water Data'!$D$27,0,10*ROW('Water Data'!D154))="","",OFFSET('Water Data'!$D$27,0,10*ROW('Water Data'!D154)))</f>
        <v/>
      </c>
      <c r="BT160" s="290" t="str">
        <f ca="true">+IF(OFFSET('Water Data'!$D$28,0,10*ROW('Water Data'!D154))="","",OFFSET('Water Data'!$D$28,0,10*ROW('Water Data'!D154)))</f>
        <v/>
      </c>
      <c r="BU160" s="290" t="str">
        <f ca="true">+IF(OFFSET('Water Data'!$D$29,0,10*ROW('Water Data'!D154))="","",OFFSET('Water Data'!$D$29,0,10*ROW('Water Data'!D154)))</f>
        <v/>
      </c>
      <c r="BV160" s="290" t="str">
        <f ca="true">+IF(OFFSET('Water Data'!$E$27,0,10*ROW('Water Data'!E154))="","",OFFSET('Water Data'!$E$27,0,10*ROW('Water Data'!E154)))</f>
        <v/>
      </c>
      <c r="BW160" s="290" t="str">
        <f ca="true">+IF(OFFSET('Water Data'!$E$28,0,10*ROW('Water Data'!E154))="","",OFFSET('Water Data'!$E$28,0,10*ROW('Water Data'!E154)))</f>
        <v/>
      </c>
      <c r="BX160" s="290" t="str">
        <f ca="true">+IF(OFFSET('Water Data'!$E$29,0,10*ROW('Water Data'!E154))="","",OFFSET('Water Data'!$E$29,0,10*ROW('Water Data'!E154)))</f>
        <v/>
      </c>
      <c r="BY160" s="290" t="str">
        <f ca="true">+IF(OFFSET('Water Data'!$F$27,0,10*ROW('Water Data'!F154))="","",OFFSET('Water Data'!$F$27,0,10*ROW('Water Data'!F154)))</f>
        <v/>
      </c>
      <c r="BZ160" s="290" t="str">
        <f ca="true">+IF(OFFSET('Water Data'!$F$28,0,10*ROW('Water Data'!F154))="","",OFFSET('Water Data'!$F$28,0,10*ROW('Water Data'!F154)))</f>
        <v/>
      </c>
      <c r="CA160" s="290" t="str">
        <f ca="true">+IF(OFFSET('Water Data'!$F$29,0,10*ROW('Water Data'!F154))="","",OFFSET('Water Data'!$F$29,0,10*ROW('Water Data'!F154)))</f>
        <v/>
      </c>
      <c r="CB160" s="290" t="str">
        <f ca="true">+IF(OFFSET('Water Data'!$G$27,0,10*ROW('Water Data'!G154))="","",OFFSET('Water Data'!$G$27,0,10*ROW('Water Data'!G154)))</f>
        <v/>
      </c>
      <c r="CC160" s="290" t="str">
        <f ca="true">+IF(OFFSET('Water Data'!$G$28,0,10*ROW('Water Data'!G154))="","",OFFSET('Water Data'!$G$28,0,10*ROW('Water Data'!G154)))</f>
        <v/>
      </c>
      <c r="CD160" s="290" t="str">
        <f ca="true">+IF(OFFSET('Water Data'!$G$29,0,10*ROW('Water Data'!G154))="","",OFFSET('Water Data'!$G$29,0,10*ROW('Water Data'!G154)))</f>
        <v/>
      </c>
      <c r="CE160" s="290" t="str">
        <f ca="true">+IF(OFFSET('Water Data'!$H$27,0,10*ROW('Water Data'!H154))="","",OFFSET('Water Data'!$H$27,0,10*ROW('Water Data'!H154)))</f>
        <v/>
      </c>
      <c r="CF160" s="290" t="str">
        <f ca="true">+IF(OFFSET('Water Data'!$H$28,0,10*ROW('Water Data'!H154))="","",OFFSET('Water Data'!$H$28,0,10*ROW('Water Data'!H154)))</f>
        <v/>
      </c>
      <c r="CG160" s="290" t="str">
        <f ca="true">+IF(OFFSET('Water Data'!$H$29,0,10*ROW('Water Data'!H154))="","",OFFSET('Water Data'!$H$29,0,10*ROW('Water Data'!H154)))</f>
        <v/>
      </c>
      <c r="CH160" s="290" t="str">
        <f ca="true">+IF(OFFSET('Water Data'!$I$27,0,10*ROW('Water Data'!I154))="","",OFFSET('Water Data'!$I$27,0,10*ROW('Water Data'!I154)))</f>
        <v/>
      </c>
      <c r="CI160" s="290" t="str">
        <f ca="true">+IF(OFFSET('Water Data'!$I$28,0,10*ROW('Water Data'!I154))="","",OFFSET('Water Data'!$I$28,0,10*ROW('Water Data'!I154)))</f>
        <v/>
      </c>
      <c r="CJ160" s="290" t="str">
        <f ca="true">+IF(OFFSET('Water Data'!$I$29,0,10*ROW('Water Data'!I154))="","",OFFSET('Water Data'!$I$29,0,10*ROW('Water Data'!I154)))</f>
        <v/>
      </c>
      <c r="CK160" s="290" t="str">
        <f ca="true">+IF(OFFSET('Sanitation Data'!$D$28,0,10*ROW('Sanitation Data'!D154))="","",OFFSET('Sanitation Data'!$D$28,0,10*ROW('Sanitation Data'!D154)))</f>
        <v/>
      </c>
      <c r="CL160" s="290" t="str">
        <f ca="true">+IF(OFFSET('Sanitation Data'!$D$29,0,10*ROW('Sanitation Data'!D154))="","",OFFSET('Sanitation Data'!$D$29,0,10*ROW('Sanitation Data'!D154)))</f>
        <v/>
      </c>
      <c r="CM160" s="290" t="str">
        <f ca="true">+IF(OFFSET('Sanitation Data'!$D$30,0,10*ROW('Sanitation Data'!D154))="","",OFFSET('Sanitation Data'!$D$30,0,10*ROW('Sanitation Data'!D154)))</f>
        <v/>
      </c>
      <c r="CN160" s="290" t="str">
        <f ca="true">+IF(OFFSET('Sanitation Data'!$D$31,0,10*ROW('Sanitation Data'!D154))="","",OFFSET('Sanitation Data'!$D$31,0,10*ROW('Sanitation Data'!D154)))</f>
        <v/>
      </c>
      <c r="CO160" s="290" t="str">
        <f ca="true">+IF(OFFSET('Sanitation Data'!$D$32,0,10*ROW('Sanitation Data'!D154))="","",OFFSET('Sanitation Data'!$D$32,0,10*ROW('Sanitation Data'!D154)))</f>
        <v/>
      </c>
      <c r="CP160" s="290" t="str">
        <f ca="true">+IF(OFFSET('Sanitation Data'!$E$28,0,10*ROW('Sanitation Data'!E154))="","",OFFSET('Sanitation Data'!$E$28,0,10*ROW('Sanitation Data'!E154)))</f>
        <v/>
      </c>
      <c r="CQ160" s="290" t="str">
        <f ca="true">+IF(OFFSET('Sanitation Data'!$E$29,0,10*ROW('Sanitation Data'!E154))="","",OFFSET('Sanitation Data'!$E$29,0,10*ROW('Sanitation Data'!E154)))</f>
        <v/>
      </c>
      <c r="CR160" s="290" t="str">
        <f ca="true">+IF(OFFSET('Sanitation Data'!$E$30,0,10*ROW('Sanitation Data'!E154))="","",OFFSET('Sanitation Data'!$E$30,0,10*ROW('Sanitation Data'!E154)))</f>
        <v/>
      </c>
      <c r="CS160" s="290" t="str">
        <f ca="true">+IF(OFFSET('Sanitation Data'!$E$31,0,10*ROW('Sanitation Data'!E154))="","",OFFSET('Sanitation Data'!$E$31,0,10*ROW('Sanitation Data'!E154)))</f>
        <v/>
      </c>
      <c r="CT160" s="290" t="str">
        <f ca="true">+IF(OFFSET('Sanitation Data'!$E$32,0,10*ROW('Sanitation Data'!E154))="","",OFFSET('Sanitation Data'!$E$32,0,10*ROW('Sanitation Data'!E154)))</f>
        <v/>
      </c>
      <c r="CU160" s="290" t="str">
        <f ca="true">+IF(OFFSET('Sanitation Data'!$F$28,0,10*ROW('Sanitation Data'!F154))="","",OFFSET('Sanitation Data'!$F$28,0,10*ROW('Sanitation Data'!F154)))</f>
        <v/>
      </c>
      <c r="CV160" s="290" t="str">
        <f ca="true">+IF(OFFSET('Sanitation Data'!$F$29,0,10*ROW('Sanitation Data'!F154))="","",OFFSET('Sanitation Data'!$F$29,0,10*ROW('Sanitation Data'!F154)))</f>
        <v/>
      </c>
      <c r="CW160" s="290" t="str">
        <f ca="true">+IF(OFFSET('Sanitation Data'!$F$30,0,10*ROW('Sanitation Data'!F154))="","",OFFSET('Sanitation Data'!$F$30,0,10*ROW('Sanitation Data'!F154)))</f>
        <v/>
      </c>
      <c r="CX160" s="290" t="str">
        <f ca="true">+IF(OFFSET('Sanitation Data'!$F$31,0,10*ROW('Sanitation Data'!F154))="","",OFFSET('Sanitation Data'!$F$31,0,10*ROW('Sanitation Data'!F154)))</f>
        <v/>
      </c>
      <c r="CY160" s="290" t="str">
        <f ca="true">+IF(OFFSET('Sanitation Data'!$F$32,0,10*ROW('Sanitation Data'!F154))="","",OFFSET('Sanitation Data'!$F$32,0,10*ROW('Sanitation Data'!F154)))</f>
        <v/>
      </c>
      <c r="CZ160" s="290" t="str">
        <f ca="true">+IF(OFFSET('Sanitation Data'!$G$28,0,10*ROW('Sanitation Data'!G154))="","",OFFSET('Sanitation Data'!$G$28,0,10*ROW('Sanitation Data'!G154)))</f>
        <v/>
      </c>
      <c r="DA160" s="290" t="str">
        <f ca="true">+IF(OFFSET('Sanitation Data'!$G$29,0,10*ROW('Sanitation Data'!G154))="","",OFFSET('Sanitation Data'!$G$29,0,10*ROW('Sanitation Data'!G154)))</f>
        <v/>
      </c>
      <c r="DB160" s="290" t="str">
        <f ca="true">+IF(OFFSET('Sanitation Data'!$G$30,0,10*ROW('Sanitation Data'!G154))="","",OFFSET('Sanitation Data'!$G$30,0,10*ROW('Sanitation Data'!G154)))</f>
        <v/>
      </c>
      <c r="DC160" s="290" t="str">
        <f ca="true">+IF(OFFSET('Sanitation Data'!$G$31,0,10*ROW('Sanitation Data'!G154))="","",OFFSET('Sanitation Data'!$G$31,0,10*ROW('Sanitation Data'!G154)))</f>
        <v/>
      </c>
      <c r="DD160" s="290" t="str">
        <f ca="true">+IF(OFFSET('Sanitation Data'!$G$32,0,10*ROW('Sanitation Data'!G154))="","",OFFSET('Sanitation Data'!$G$32,0,10*ROW('Sanitation Data'!G154)))</f>
        <v/>
      </c>
      <c r="DE160" s="290" t="str">
        <f ca="true">+IF(OFFSET('Sanitation Data'!$H$28,0,10*ROW('Sanitation Data'!H154))="","",OFFSET('Sanitation Data'!$H$28,0,10*ROW('Sanitation Data'!H154)))</f>
        <v/>
      </c>
      <c r="DF160" s="290" t="str">
        <f ca="true">+IF(OFFSET('Sanitation Data'!$H$29,0,10*ROW('Sanitation Data'!H154))="","",OFFSET('Sanitation Data'!$H$29,0,10*ROW('Sanitation Data'!H154)))</f>
        <v/>
      </c>
      <c r="DG160" s="290" t="str">
        <f ca="true">+IF(OFFSET('Sanitation Data'!$H$30,0,10*ROW('Sanitation Data'!H154))="","",OFFSET('Sanitation Data'!$H$30,0,10*ROW('Sanitation Data'!H154)))</f>
        <v/>
      </c>
      <c r="DH160" s="290" t="str">
        <f ca="true">+IF(OFFSET('Sanitation Data'!$H$31,0,10*ROW('Sanitation Data'!H154))="","",OFFSET('Sanitation Data'!$H$31,0,10*ROW('Sanitation Data'!H154)))</f>
        <v/>
      </c>
      <c r="DI160" s="290" t="str">
        <f ca="true">+IF(OFFSET('Sanitation Data'!$H$32,0,10*ROW('Sanitation Data'!H154))="","",OFFSET('Sanitation Data'!$H$32,0,10*ROW('Sanitation Data'!H154)))</f>
        <v/>
      </c>
      <c r="DJ160" s="290" t="str">
        <f ca="true">+IF(OFFSET('Sanitation Data'!$I$28,0,10*ROW('Sanitation Data'!I154))="","",OFFSET('Sanitation Data'!$I$28,0,10*ROW('Sanitation Data'!I154)))</f>
        <v/>
      </c>
      <c r="DK160" s="290" t="str">
        <f ca="true">+IF(OFFSET('Sanitation Data'!$I$29,0,10*ROW('Sanitation Data'!I154))="","",OFFSET('Sanitation Data'!$I$29,0,10*ROW('Sanitation Data'!I154)))</f>
        <v/>
      </c>
      <c r="DL160" s="290" t="str">
        <f ca="true">+IF(OFFSET('Sanitation Data'!$I$30,0,10*ROW('Sanitation Data'!I154))="","",OFFSET('Sanitation Data'!$I$30,0,10*ROW('Sanitation Data'!I154)))</f>
        <v/>
      </c>
      <c r="DM160" s="290" t="str">
        <f ca="true">+IF(OFFSET('Sanitation Data'!$I$31,0,10*ROW('Sanitation Data'!I154))="","",OFFSET('Sanitation Data'!$I$31,0,10*ROW('Sanitation Data'!I154)))</f>
        <v/>
      </c>
      <c r="DN160" s="290" t="str">
        <f ca="true">+IF(OFFSET('Sanitation Data'!$I$32,0,10*ROW('Sanitation Data'!I154))="","",OFFSET('Sanitation Data'!$I$32,0,10*ROW('Sanitation Data'!I154)))</f>
        <v/>
      </c>
      <c r="DO160" s="290" t="str">
        <f ca="true">+IF(OFFSET('Hygiene Data'!$D$11,0,10*ROW('Hygiene Data'!D154))="","",OFFSET('Hygiene Data'!$D$11,0,10*ROW('Hygiene Data'!D154)))</f>
        <v/>
      </c>
      <c r="DP160" s="290" t="str">
        <f ca="true">+IF(OFFSET('Hygiene Data'!$D$12,0,10*ROW('Hygiene Data'!D154))="","",OFFSET('Hygiene Data'!$D$12,0,10*ROW('Hygiene Data'!D154)))</f>
        <v/>
      </c>
      <c r="DQ160" s="290" t="str">
        <f ca="true">+IF(OFFSET('Hygiene Data'!$D$13,0,10*ROW('Hygiene Data'!D154))="","",OFFSET('Hygiene Data'!$D$13,0,10*ROW('Hygiene Data'!D154)))</f>
        <v/>
      </c>
      <c r="DR160" s="290" t="str">
        <f ca="true">+IF(OFFSET('Hygiene Data'!$E$11,0,10*ROW('Hygiene Data'!E154))="","",OFFSET('Hygiene Data'!$E$11,0,10*ROW('Hygiene Data'!E154)))</f>
        <v/>
      </c>
      <c r="DS160" s="290" t="str">
        <f ca="true">+IF(OFFSET('Hygiene Data'!$E$12,0,10*ROW('Hygiene Data'!E154))="","",OFFSET('Hygiene Data'!$E$12,0,10*ROW('Hygiene Data'!E154)))</f>
        <v/>
      </c>
      <c r="DT160" s="290" t="str">
        <f ca="true">+IF(OFFSET('Hygiene Data'!$E$13,0,10*ROW('Hygiene Data'!E154))="","",OFFSET('Hygiene Data'!$E$13,0,10*ROW('Hygiene Data'!E154)))</f>
        <v/>
      </c>
      <c r="DU160" s="290" t="str">
        <f ca="true">+IF(OFFSET('Hygiene Data'!$F$11,0,10*ROW('Hygiene Data'!F154))="","",OFFSET('Hygiene Data'!$F$11,0,10*ROW('Hygiene Data'!F154)))</f>
        <v/>
      </c>
      <c r="DV160" s="290" t="str">
        <f ca="true">+IF(OFFSET('Hygiene Data'!$F$12,0,10*ROW('Hygiene Data'!F154))="","",OFFSET('Hygiene Data'!$F$12,0,10*ROW('Hygiene Data'!F154)))</f>
        <v/>
      </c>
      <c r="DW160" s="290" t="str">
        <f ca="true">+IF(OFFSET('Hygiene Data'!$F$13,0,10*ROW('Hygiene Data'!F154))="","",OFFSET('Hygiene Data'!$F$13,0,10*ROW('Hygiene Data'!F154)))</f>
        <v/>
      </c>
      <c r="DX160" s="290" t="str">
        <f ca="true">+IF(OFFSET('Hygiene Data'!$G$11,0,10*ROW('Hygiene Data'!G154))="","",OFFSET('Hygiene Data'!$G$11,0,10*ROW('Hygiene Data'!G154)))</f>
        <v/>
      </c>
      <c r="DY160" s="290" t="str">
        <f ca="true">+IF(OFFSET('Hygiene Data'!$G$12,0,10*ROW('Hygiene Data'!G154))="","",OFFSET('Hygiene Data'!$G$12,0,10*ROW('Hygiene Data'!G154)))</f>
        <v/>
      </c>
      <c r="DZ160" s="290" t="str">
        <f ca="true">+IF(OFFSET('Hygiene Data'!$G$13,0,10*ROW('Hygiene Data'!G154))="","",OFFSET('Hygiene Data'!$G$13,0,10*ROW('Hygiene Data'!G154)))</f>
        <v/>
      </c>
      <c r="EA160" s="290" t="str">
        <f ca="true">+IF(OFFSET('Hygiene Data'!$H$11,0,10*ROW('Hygiene Data'!H154))="","",OFFSET('Hygiene Data'!$H$11,0,10*ROW('Hygiene Data'!H154)))</f>
        <v/>
      </c>
      <c r="EB160" s="290" t="str">
        <f ca="true">+IF(OFFSET('Hygiene Data'!$H$12,0,10*ROW('Hygiene Data'!H154))="","",OFFSET('Hygiene Data'!$H$12,0,10*ROW('Hygiene Data'!H154)))</f>
        <v/>
      </c>
      <c r="EC160" s="290" t="str">
        <f ca="true">+IF(OFFSET('Hygiene Data'!$H$13,0,10*ROW('Hygiene Data'!H154))="","",OFFSET('Hygiene Data'!$H$13,0,10*ROW('Hygiene Data'!H154)))</f>
        <v/>
      </c>
      <c r="ED160" s="290" t="str">
        <f ca="true">+IF(OFFSET('Hygiene Data'!$I$11,0,10*ROW('Hygiene Data'!I154))="","",OFFSET('Hygiene Data'!$I$11,0,10*ROW('Hygiene Data'!I154)))</f>
        <v/>
      </c>
      <c r="EE160" s="290" t="str">
        <f ca="true">+IF(OFFSET('Hygiene Data'!$I$12,0,10*ROW('Hygiene Data'!I154))="","",OFFSET('Hygiene Data'!$I$12,0,10*ROW('Hygiene Data'!I154)))</f>
        <v/>
      </c>
      <c r="EF160" s="290"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46"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90"/>
      <c r="BS161" s="290" t="str">
        <f ca="true">+IF(OFFSET('Water Data'!$D$27,0,10*ROW('Water Data'!D155))="","",OFFSET('Water Data'!$D$27,0,10*ROW('Water Data'!D155)))</f>
        <v/>
      </c>
      <c r="BT161" s="290" t="str">
        <f ca="true">+IF(OFFSET('Water Data'!$D$28,0,10*ROW('Water Data'!D155))="","",OFFSET('Water Data'!$D$28,0,10*ROW('Water Data'!D155)))</f>
        <v/>
      </c>
      <c r="BU161" s="290" t="str">
        <f ca="true">+IF(OFFSET('Water Data'!$D$29,0,10*ROW('Water Data'!D155))="","",OFFSET('Water Data'!$D$29,0,10*ROW('Water Data'!D155)))</f>
        <v/>
      </c>
      <c r="BV161" s="290" t="str">
        <f ca="true">+IF(OFFSET('Water Data'!$E$27,0,10*ROW('Water Data'!E155))="","",OFFSET('Water Data'!$E$27,0,10*ROW('Water Data'!E155)))</f>
        <v/>
      </c>
      <c r="BW161" s="290" t="str">
        <f ca="true">+IF(OFFSET('Water Data'!$E$28,0,10*ROW('Water Data'!E155))="","",OFFSET('Water Data'!$E$28,0,10*ROW('Water Data'!E155)))</f>
        <v/>
      </c>
      <c r="BX161" s="290" t="str">
        <f ca="true">+IF(OFFSET('Water Data'!$E$29,0,10*ROW('Water Data'!E155))="","",OFFSET('Water Data'!$E$29,0,10*ROW('Water Data'!E155)))</f>
        <v/>
      </c>
      <c r="BY161" s="290" t="str">
        <f ca="true">+IF(OFFSET('Water Data'!$F$27,0,10*ROW('Water Data'!F155))="","",OFFSET('Water Data'!$F$27,0,10*ROW('Water Data'!F155)))</f>
        <v/>
      </c>
      <c r="BZ161" s="290" t="str">
        <f ca="true">+IF(OFFSET('Water Data'!$F$28,0,10*ROW('Water Data'!F155))="","",OFFSET('Water Data'!$F$28,0,10*ROW('Water Data'!F155)))</f>
        <v/>
      </c>
      <c r="CA161" s="290" t="str">
        <f ca="true">+IF(OFFSET('Water Data'!$F$29,0,10*ROW('Water Data'!F155))="","",OFFSET('Water Data'!$F$29,0,10*ROW('Water Data'!F155)))</f>
        <v/>
      </c>
      <c r="CB161" s="290" t="str">
        <f ca="true">+IF(OFFSET('Water Data'!$G$27,0,10*ROW('Water Data'!G155))="","",OFFSET('Water Data'!$G$27,0,10*ROW('Water Data'!G155)))</f>
        <v/>
      </c>
      <c r="CC161" s="290" t="str">
        <f ca="true">+IF(OFFSET('Water Data'!$G$28,0,10*ROW('Water Data'!G155))="","",OFFSET('Water Data'!$G$28,0,10*ROW('Water Data'!G155)))</f>
        <v/>
      </c>
      <c r="CD161" s="290" t="str">
        <f ca="true">+IF(OFFSET('Water Data'!$G$29,0,10*ROW('Water Data'!G155))="","",OFFSET('Water Data'!$G$29,0,10*ROW('Water Data'!G155)))</f>
        <v/>
      </c>
      <c r="CE161" s="290" t="str">
        <f ca="true">+IF(OFFSET('Water Data'!$H$27,0,10*ROW('Water Data'!H155))="","",OFFSET('Water Data'!$H$27,0,10*ROW('Water Data'!H155)))</f>
        <v/>
      </c>
      <c r="CF161" s="290" t="str">
        <f ca="true">+IF(OFFSET('Water Data'!$H$28,0,10*ROW('Water Data'!H155))="","",OFFSET('Water Data'!$H$28,0,10*ROW('Water Data'!H155)))</f>
        <v/>
      </c>
      <c r="CG161" s="290" t="str">
        <f ca="true">+IF(OFFSET('Water Data'!$H$29,0,10*ROW('Water Data'!H155))="","",OFFSET('Water Data'!$H$29,0,10*ROW('Water Data'!H155)))</f>
        <v/>
      </c>
      <c r="CH161" s="290" t="str">
        <f ca="true">+IF(OFFSET('Water Data'!$I$27,0,10*ROW('Water Data'!I155))="","",OFFSET('Water Data'!$I$27,0,10*ROW('Water Data'!I155)))</f>
        <v/>
      </c>
      <c r="CI161" s="290" t="str">
        <f ca="true">+IF(OFFSET('Water Data'!$I$28,0,10*ROW('Water Data'!I155))="","",OFFSET('Water Data'!$I$28,0,10*ROW('Water Data'!I155)))</f>
        <v/>
      </c>
      <c r="CJ161" s="290" t="str">
        <f ca="true">+IF(OFFSET('Water Data'!$I$29,0,10*ROW('Water Data'!I155))="","",OFFSET('Water Data'!$I$29,0,10*ROW('Water Data'!I155)))</f>
        <v/>
      </c>
      <c r="CK161" s="290" t="str">
        <f ca="true">+IF(OFFSET('Sanitation Data'!$D$28,0,10*ROW('Sanitation Data'!D155))="","",OFFSET('Sanitation Data'!$D$28,0,10*ROW('Sanitation Data'!D155)))</f>
        <v/>
      </c>
      <c r="CL161" s="290" t="str">
        <f ca="true">+IF(OFFSET('Sanitation Data'!$D$29,0,10*ROW('Sanitation Data'!D155))="","",OFFSET('Sanitation Data'!$D$29,0,10*ROW('Sanitation Data'!D155)))</f>
        <v/>
      </c>
      <c r="CM161" s="290" t="str">
        <f ca="true">+IF(OFFSET('Sanitation Data'!$D$30,0,10*ROW('Sanitation Data'!D155))="","",OFFSET('Sanitation Data'!$D$30,0,10*ROW('Sanitation Data'!D155)))</f>
        <v/>
      </c>
      <c r="CN161" s="290" t="str">
        <f ca="true">+IF(OFFSET('Sanitation Data'!$D$31,0,10*ROW('Sanitation Data'!D155))="","",OFFSET('Sanitation Data'!$D$31,0,10*ROW('Sanitation Data'!D155)))</f>
        <v/>
      </c>
      <c r="CO161" s="290" t="str">
        <f ca="true">+IF(OFFSET('Sanitation Data'!$D$32,0,10*ROW('Sanitation Data'!D155))="","",OFFSET('Sanitation Data'!$D$32,0,10*ROW('Sanitation Data'!D155)))</f>
        <v/>
      </c>
      <c r="CP161" s="290" t="str">
        <f ca="true">+IF(OFFSET('Sanitation Data'!$E$28,0,10*ROW('Sanitation Data'!E155))="","",OFFSET('Sanitation Data'!$E$28,0,10*ROW('Sanitation Data'!E155)))</f>
        <v/>
      </c>
      <c r="CQ161" s="290" t="str">
        <f ca="true">+IF(OFFSET('Sanitation Data'!$E$29,0,10*ROW('Sanitation Data'!E155))="","",OFFSET('Sanitation Data'!$E$29,0,10*ROW('Sanitation Data'!E155)))</f>
        <v/>
      </c>
      <c r="CR161" s="290" t="str">
        <f ca="true">+IF(OFFSET('Sanitation Data'!$E$30,0,10*ROW('Sanitation Data'!E155))="","",OFFSET('Sanitation Data'!$E$30,0,10*ROW('Sanitation Data'!E155)))</f>
        <v/>
      </c>
      <c r="CS161" s="290" t="str">
        <f ca="true">+IF(OFFSET('Sanitation Data'!$E$31,0,10*ROW('Sanitation Data'!E155))="","",OFFSET('Sanitation Data'!$E$31,0,10*ROW('Sanitation Data'!E155)))</f>
        <v/>
      </c>
      <c r="CT161" s="290" t="str">
        <f ca="true">+IF(OFFSET('Sanitation Data'!$E$32,0,10*ROW('Sanitation Data'!E155))="","",OFFSET('Sanitation Data'!$E$32,0,10*ROW('Sanitation Data'!E155)))</f>
        <v/>
      </c>
      <c r="CU161" s="290" t="str">
        <f ca="true">+IF(OFFSET('Sanitation Data'!$F$28,0,10*ROW('Sanitation Data'!F155))="","",OFFSET('Sanitation Data'!$F$28,0,10*ROW('Sanitation Data'!F155)))</f>
        <v/>
      </c>
      <c r="CV161" s="290" t="str">
        <f ca="true">+IF(OFFSET('Sanitation Data'!$F$29,0,10*ROW('Sanitation Data'!F155))="","",OFFSET('Sanitation Data'!$F$29,0,10*ROW('Sanitation Data'!F155)))</f>
        <v/>
      </c>
      <c r="CW161" s="290" t="str">
        <f ca="true">+IF(OFFSET('Sanitation Data'!$F$30,0,10*ROW('Sanitation Data'!F155))="","",OFFSET('Sanitation Data'!$F$30,0,10*ROW('Sanitation Data'!F155)))</f>
        <v/>
      </c>
      <c r="CX161" s="290" t="str">
        <f ca="true">+IF(OFFSET('Sanitation Data'!$F$31,0,10*ROW('Sanitation Data'!F155))="","",OFFSET('Sanitation Data'!$F$31,0,10*ROW('Sanitation Data'!F155)))</f>
        <v/>
      </c>
      <c r="CY161" s="290" t="str">
        <f ca="true">+IF(OFFSET('Sanitation Data'!$F$32,0,10*ROW('Sanitation Data'!F155))="","",OFFSET('Sanitation Data'!$F$32,0,10*ROW('Sanitation Data'!F155)))</f>
        <v/>
      </c>
      <c r="CZ161" s="290" t="str">
        <f ca="true">+IF(OFFSET('Sanitation Data'!$G$28,0,10*ROW('Sanitation Data'!G155))="","",OFFSET('Sanitation Data'!$G$28,0,10*ROW('Sanitation Data'!G155)))</f>
        <v/>
      </c>
      <c r="DA161" s="290" t="str">
        <f ca="true">+IF(OFFSET('Sanitation Data'!$G$29,0,10*ROW('Sanitation Data'!G155))="","",OFFSET('Sanitation Data'!$G$29,0,10*ROW('Sanitation Data'!G155)))</f>
        <v/>
      </c>
      <c r="DB161" s="290" t="str">
        <f ca="true">+IF(OFFSET('Sanitation Data'!$G$30,0,10*ROW('Sanitation Data'!G155))="","",OFFSET('Sanitation Data'!$G$30,0,10*ROW('Sanitation Data'!G155)))</f>
        <v/>
      </c>
      <c r="DC161" s="290" t="str">
        <f ca="true">+IF(OFFSET('Sanitation Data'!$G$31,0,10*ROW('Sanitation Data'!G155))="","",OFFSET('Sanitation Data'!$G$31,0,10*ROW('Sanitation Data'!G155)))</f>
        <v/>
      </c>
      <c r="DD161" s="290" t="str">
        <f ca="true">+IF(OFFSET('Sanitation Data'!$G$32,0,10*ROW('Sanitation Data'!G155))="","",OFFSET('Sanitation Data'!$G$32,0,10*ROW('Sanitation Data'!G155)))</f>
        <v/>
      </c>
      <c r="DE161" s="290" t="str">
        <f ca="true">+IF(OFFSET('Sanitation Data'!$H$28,0,10*ROW('Sanitation Data'!H155))="","",OFFSET('Sanitation Data'!$H$28,0,10*ROW('Sanitation Data'!H155)))</f>
        <v/>
      </c>
      <c r="DF161" s="290" t="str">
        <f ca="true">+IF(OFFSET('Sanitation Data'!$H$29,0,10*ROW('Sanitation Data'!H155))="","",OFFSET('Sanitation Data'!$H$29,0,10*ROW('Sanitation Data'!H155)))</f>
        <v/>
      </c>
      <c r="DG161" s="290" t="str">
        <f ca="true">+IF(OFFSET('Sanitation Data'!$H$30,0,10*ROW('Sanitation Data'!H155))="","",OFFSET('Sanitation Data'!$H$30,0,10*ROW('Sanitation Data'!H155)))</f>
        <v/>
      </c>
      <c r="DH161" s="290" t="str">
        <f ca="true">+IF(OFFSET('Sanitation Data'!$H$31,0,10*ROW('Sanitation Data'!H155))="","",OFFSET('Sanitation Data'!$H$31,0,10*ROW('Sanitation Data'!H155)))</f>
        <v/>
      </c>
      <c r="DI161" s="290" t="str">
        <f ca="true">+IF(OFFSET('Sanitation Data'!$H$32,0,10*ROW('Sanitation Data'!H155))="","",OFFSET('Sanitation Data'!$H$32,0,10*ROW('Sanitation Data'!H155)))</f>
        <v/>
      </c>
      <c r="DJ161" s="290" t="str">
        <f ca="true">+IF(OFFSET('Sanitation Data'!$I$28,0,10*ROW('Sanitation Data'!I155))="","",OFFSET('Sanitation Data'!$I$28,0,10*ROW('Sanitation Data'!I155)))</f>
        <v/>
      </c>
      <c r="DK161" s="290" t="str">
        <f ca="true">+IF(OFFSET('Sanitation Data'!$I$29,0,10*ROW('Sanitation Data'!I155))="","",OFFSET('Sanitation Data'!$I$29,0,10*ROW('Sanitation Data'!I155)))</f>
        <v/>
      </c>
      <c r="DL161" s="290" t="str">
        <f ca="true">+IF(OFFSET('Sanitation Data'!$I$30,0,10*ROW('Sanitation Data'!I155))="","",OFFSET('Sanitation Data'!$I$30,0,10*ROW('Sanitation Data'!I155)))</f>
        <v/>
      </c>
      <c r="DM161" s="290" t="str">
        <f ca="true">+IF(OFFSET('Sanitation Data'!$I$31,0,10*ROW('Sanitation Data'!I155))="","",OFFSET('Sanitation Data'!$I$31,0,10*ROW('Sanitation Data'!I155)))</f>
        <v/>
      </c>
      <c r="DN161" s="290" t="str">
        <f ca="true">+IF(OFFSET('Sanitation Data'!$I$32,0,10*ROW('Sanitation Data'!I155))="","",OFFSET('Sanitation Data'!$I$32,0,10*ROW('Sanitation Data'!I155)))</f>
        <v/>
      </c>
      <c r="DO161" s="290" t="str">
        <f ca="true">+IF(OFFSET('Hygiene Data'!$D$11,0,10*ROW('Hygiene Data'!D155))="","",OFFSET('Hygiene Data'!$D$11,0,10*ROW('Hygiene Data'!D155)))</f>
        <v/>
      </c>
      <c r="DP161" s="290" t="str">
        <f ca="true">+IF(OFFSET('Hygiene Data'!$D$12,0,10*ROW('Hygiene Data'!D155))="","",OFFSET('Hygiene Data'!$D$12,0,10*ROW('Hygiene Data'!D155)))</f>
        <v/>
      </c>
      <c r="DQ161" s="290" t="str">
        <f ca="true">+IF(OFFSET('Hygiene Data'!$D$13,0,10*ROW('Hygiene Data'!D155))="","",OFFSET('Hygiene Data'!$D$13,0,10*ROW('Hygiene Data'!D155)))</f>
        <v/>
      </c>
      <c r="DR161" s="290" t="str">
        <f ca="true">+IF(OFFSET('Hygiene Data'!$E$11,0,10*ROW('Hygiene Data'!E155))="","",OFFSET('Hygiene Data'!$E$11,0,10*ROW('Hygiene Data'!E155)))</f>
        <v/>
      </c>
      <c r="DS161" s="290" t="str">
        <f ca="true">+IF(OFFSET('Hygiene Data'!$E$12,0,10*ROW('Hygiene Data'!E155))="","",OFFSET('Hygiene Data'!$E$12,0,10*ROW('Hygiene Data'!E155)))</f>
        <v/>
      </c>
      <c r="DT161" s="290" t="str">
        <f ca="true">+IF(OFFSET('Hygiene Data'!$E$13,0,10*ROW('Hygiene Data'!E155))="","",OFFSET('Hygiene Data'!$E$13,0,10*ROW('Hygiene Data'!E155)))</f>
        <v/>
      </c>
      <c r="DU161" s="290" t="str">
        <f ca="true">+IF(OFFSET('Hygiene Data'!$F$11,0,10*ROW('Hygiene Data'!F155))="","",OFFSET('Hygiene Data'!$F$11,0,10*ROW('Hygiene Data'!F155)))</f>
        <v/>
      </c>
      <c r="DV161" s="290" t="str">
        <f ca="true">+IF(OFFSET('Hygiene Data'!$F$12,0,10*ROW('Hygiene Data'!F155))="","",OFFSET('Hygiene Data'!$F$12,0,10*ROW('Hygiene Data'!F155)))</f>
        <v/>
      </c>
      <c r="DW161" s="290" t="str">
        <f ca="true">+IF(OFFSET('Hygiene Data'!$F$13,0,10*ROW('Hygiene Data'!F155))="","",OFFSET('Hygiene Data'!$F$13,0,10*ROW('Hygiene Data'!F155)))</f>
        <v/>
      </c>
      <c r="DX161" s="290" t="str">
        <f ca="true">+IF(OFFSET('Hygiene Data'!$G$11,0,10*ROW('Hygiene Data'!G155))="","",OFFSET('Hygiene Data'!$G$11,0,10*ROW('Hygiene Data'!G155)))</f>
        <v/>
      </c>
      <c r="DY161" s="290" t="str">
        <f ca="true">+IF(OFFSET('Hygiene Data'!$G$12,0,10*ROW('Hygiene Data'!G155))="","",OFFSET('Hygiene Data'!$G$12,0,10*ROW('Hygiene Data'!G155)))</f>
        <v/>
      </c>
      <c r="DZ161" s="290" t="str">
        <f ca="true">+IF(OFFSET('Hygiene Data'!$G$13,0,10*ROW('Hygiene Data'!G155))="","",OFFSET('Hygiene Data'!$G$13,0,10*ROW('Hygiene Data'!G155)))</f>
        <v/>
      </c>
      <c r="EA161" s="290" t="str">
        <f ca="true">+IF(OFFSET('Hygiene Data'!$H$11,0,10*ROW('Hygiene Data'!H155))="","",OFFSET('Hygiene Data'!$H$11,0,10*ROW('Hygiene Data'!H155)))</f>
        <v/>
      </c>
      <c r="EB161" s="290" t="str">
        <f ca="true">+IF(OFFSET('Hygiene Data'!$H$12,0,10*ROW('Hygiene Data'!H155))="","",OFFSET('Hygiene Data'!$H$12,0,10*ROW('Hygiene Data'!H155)))</f>
        <v/>
      </c>
      <c r="EC161" s="290" t="str">
        <f ca="true">+IF(OFFSET('Hygiene Data'!$H$13,0,10*ROW('Hygiene Data'!H155))="","",OFFSET('Hygiene Data'!$H$13,0,10*ROW('Hygiene Data'!H155)))</f>
        <v/>
      </c>
      <c r="ED161" s="290" t="str">
        <f ca="true">+IF(OFFSET('Hygiene Data'!$I$11,0,10*ROW('Hygiene Data'!I155))="","",OFFSET('Hygiene Data'!$I$11,0,10*ROW('Hygiene Data'!I155)))</f>
        <v/>
      </c>
      <c r="EE161" s="290" t="str">
        <f ca="true">+IF(OFFSET('Hygiene Data'!$I$12,0,10*ROW('Hygiene Data'!I155))="","",OFFSET('Hygiene Data'!$I$12,0,10*ROW('Hygiene Data'!I155)))</f>
        <v/>
      </c>
      <c r="EF161" s="290"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46"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90"/>
      <c r="BS162" s="290" t="str">
        <f ca="true">+IF(OFFSET('Water Data'!$D$27,0,10*ROW('Water Data'!D156))="","",OFFSET('Water Data'!$D$27,0,10*ROW('Water Data'!D156)))</f>
        <v/>
      </c>
      <c r="BT162" s="290" t="str">
        <f ca="true">+IF(OFFSET('Water Data'!$D$28,0,10*ROW('Water Data'!D156))="","",OFFSET('Water Data'!$D$28,0,10*ROW('Water Data'!D156)))</f>
        <v/>
      </c>
      <c r="BU162" s="290" t="str">
        <f ca="true">+IF(OFFSET('Water Data'!$D$29,0,10*ROW('Water Data'!D156))="","",OFFSET('Water Data'!$D$29,0,10*ROW('Water Data'!D156)))</f>
        <v/>
      </c>
      <c r="BV162" s="290" t="str">
        <f ca="true">+IF(OFFSET('Water Data'!$E$27,0,10*ROW('Water Data'!E156))="","",OFFSET('Water Data'!$E$27,0,10*ROW('Water Data'!E156)))</f>
        <v/>
      </c>
      <c r="BW162" s="290" t="str">
        <f ca="true">+IF(OFFSET('Water Data'!$E$28,0,10*ROW('Water Data'!E156))="","",OFFSET('Water Data'!$E$28,0,10*ROW('Water Data'!E156)))</f>
        <v/>
      </c>
      <c r="BX162" s="290" t="str">
        <f ca="true">+IF(OFFSET('Water Data'!$E$29,0,10*ROW('Water Data'!E156))="","",OFFSET('Water Data'!$E$29,0,10*ROW('Water Data'!E156)))</f>
        <v/>
      </c>
      <c r="BY162" s="290" t="str">
        <f ca="true">+IF(OFFSET('Water Data'!$F$27,0,10*ROW('Water Data'!F156))="","",OFFSET('Water Data'!$F$27,0,10*ROW('Water Data'!F156)))</f>
        <v/>
      </c>
      <c r="BZ162" s="290" t="str">
        <f ca="true">+IF(OFFSET('Water Data'!$F$28,0,10*ROW('Water Data'!F156))="","",OFFSET('Water Data'!$F$28,0,10*ROW('Water Data'!F156)))</f>
        <v/>
      </c>
      <c r="CA162" s="290" t="str">
        <f ca="true">+IF(OFFSET('Water Data'!$F$29,0,10*ROW('Water Data'!F156))="","",OFFSET('Water Data'!$F$29,0,10*ROW('Water Data'!F156)))</f>
        <v/>
      </c>
      <c r="CB162" s="290" t="str">
        <f ca="true">+IF(OFFSET('Water Data'!$G$27,0,10*ROW('Water Data'!G156))="","",OFFSET('Water Data'!$G$27,0,10*ROW('Water Data'!G156)))</f>
        <v/>
      </c>
      <c r="CC162" s="290" t="str">
        <f ca="true">+IF(OFFSET('Water Data'!$G$28,0,10*ROW('Water Data'!G156))="","",OFFSET('Water Data'!$G$28,0,10*ROW('Water Data'!G156)))</f>
        <v/>
      </c>
      <c r="CD162" s="290" t="str">
        <f ca="true">+IF(OFFSET('Water Data'!$G$29,0,10*ROW('Water Data'!G156))="","",OFFSET('Water Data'!$G$29,0,10*ROW('Water Data'!G156)))</f>
        <v/>
      </c>
      <c r="CE162" s="290" t="str">
        <f ca="true">+IF(OFFSET('Water Data'!$H$27,0,10*ROW('Water Data'!H156))="","",OFFSET('Water Data'!$H$27,0,10*ROW('Water Data'!H156)))</f>
        <v/>
      </c>
      <c r="CF162" s="290" t="str">
        <f ca="true">+IF(OFFSET('Water Data'!$H$28,0,10*ROW('Water Data'!H156))="","",OFFSET('Water Data'!$H$28,0,10*ROW('Water Data'!H156)))</f>
        <v/>
      </c>
      <c r="CG162" s="290" t="str">
        <f ca="true">+IF(OFFSET('Water Data'!$H$29,0,10*ROW('Water Data'!H156))="","",OFFSET('Water Data'!$H$29,0,10*ROW('Water Data'!H156)))</f>
        <v/>
      </c>
      <c r="CH162" s="290" t="str">
        <f ca="true">+IF(OFFSET('Water Data'!$I$27,0,10*ROW('Water Data'!I156))="","",OFFSET('Water Data'!$I$27,0,10*ROW('Water Data'!I156)))</f>
        <v/>
      </c>
      <c r="CI162" s="290" t="str">
        <f ca="true">+IF(OFFSET('Water Data'!$I$28,0,10*ROW('Water Data'!I156))="","",OFFSET('Water Data'!$I$28,0,10*ROW('Water Data'!I156)))</f>
        <v/>
      </c>
      <c r="CJ162" s="290" t="str">
        <f ca="true">+IF(OFFSET('Water Data'!$I$29,0,10*ROW('Water Data'!I156))="","",OFFSET('Water Data'!$I$29,0,10*ROW('Water Data'!I156)))</f>
        <v/>
      </c>
      <c r="CK162" s="290" t="str">
        <f ca="true">+IF(OFFSET('Sanitation Data'!$D$28,0,10*ROW('Sanitation Data'!D156))="","",OFFSET('Sanitation Data'!$D$28,0,10*ROW('Sanitation Data'!D156)))</f>
        <v/>
      </c>
      <c r="CL162" s="290" t="str">
        <f ca="true">+IF(OFFSET('Sanitation Data'!$D$29,0,10*ROW('Sanitation Data'!D156))="","",OFFSET('Sanitation Data'!$D$29,0,10*ROW('Sanitation Data'!D156)))</f>
        <v/>
      </c>
      <c r="CM162" s="290" t="str">
        <f ca="true">+IF(OFFSET('Sanitation Data'!$D$30,0,10*ROW('Sanitation Data'!D156))="","",OFFSET('Sanitation Data'!$D$30,0,10*ROW('Sanitation Data'!D156)))</f>
        <v/>
      </c>
      <c r="CN162" s="290" t="str">
        <f ca="true">+IF(OFFSET('Sanitation Data'!$D$31,0,10*ROW('Sanitation Data'!D156))="","",OFFSET('Sanitation Data'!$D$31,0,10*ROW('Sanitation Data'!D156)))</f>
        <v/>
      </c>
      <c r="CO162" s="290" t="str">
        <f ca="true">+IF(OFFSET('Sanitation Data'!$D$32,0,10*ROW('Sanitation Data'!D156))="","",OFFSET('Sanitation Data'!$D$32,0,10*ROW('Sanitation Data'!D156)))</f>
        <v/>
      </c>
      <c r="CP162" s="290" t="str">
        <f ca="true">+IF(OFFSET('Sanitation Data'!$E$28,0,10*ROW('Sanitation Data'!E156))="","",OFFSET('Sanitation Data'!$E$28,0,10*ROW('Sanitation Data'!E156)))</f>
        <v/>
      </c>
      <c r="CQ162" s="290" t="str">
        <f ca="true">+IF(OFFSET('Sanitation Data'!$E$29,0,10*ROW('Sanitation Data'!E156))="","",OFFSET('Sanitation Data'!$E$29,0,10*ROW('Sanitation Data'!E156)))</f>
        <v/>
      </c>
      <c r="CR162" s="290" t="str">
        <f ca="true">+IF(OFFSET('Sanitation Data'!$E$30,0,10*ROW('Sanitation Data'!E156))="","",OFFSET('Sanitation Data'!$E$30,0,10*ROW('Sanitation Data'!E156)))</f>
        <v/>
      </c>
      <c r="CS162" s="290" t="str">
        <f ca="true">+IF(OFFSET('Sanitation Data'!$E$31,0,10*ROW('Sanitation Data'!E156))="","",OFFSET('Sanitation Data'!$E$31,0,10*ROW('Sanitation Data'!E156)))</f>
        <v/>
      </c>
      <c r="CT162" s="290" t="str">
        <f ca="true">+IF(OFFSET('Sanitation Data'!$E$32,0,10*ROW('Sanitation Data'!E156))="","",OFFSET('Sanitation Data'!$E$32,0,10*ROW('Sanitation Data'!E156)))</f>
        <v/>
      </c>
      <c r="CU162" s="290" t="str">
        <f ca="true">+IF(OFFSET('Sanitation Data'!$F$28,0,10*ROW('Sanitation Data'!F156))="","",OFFSET('Sanitation Data'!$F$28,0,10*ROW('Sanitation Data'!F156)))</f>
        <v/>
      </c>
      <c r="CV162" s="290" t="str">
        <f ca="true">+IF(OFFSET('Sanitation Data'!$F$29,0,10*ROW('Sanitation Data'!F156))="","",OFFSET('Sanitation Data'!$F$29,0,10*ROW('Sanitation Data'!F156)))</f>
        <v/>
      </c>
      <c r="CW162" s="290" t="str">
        <f ca="true">+IF(OFFSET('Sanitation Data'!$F$30,0,10*ROW('Sanitation Data'!F156))="","",OFFSET('Sanitation Data'!$F$30,0,10*ROW('Sanitation Data'!F156)))</f>
        <v/>
      </c>
      <c r="CX162" s="290" t="str">
        <f ca="true">+IF(OFFSET('Sanitation Data'!$F$31,0,10*ROW('Sanitation Data'!F156))="","",OFFSET('Sanitation Data'!$F$31,0,10*ROW('Sanitation Data'!F156)))</f>
        <v/>
      </c>
      <c r="CY162" s="290" t="str">
        <f ca="true">+IF(OFFSET('Sanitation Data'!$F$32,0,10*ROW('Sanitation Data'!F156))="","",OFFSET('Sanitation Data'!$F$32,0,10*ROW('Sanitation Data'!F156)))</f>
        <v/>
      </c>
      <c r="CZ162" s="290" t="str">
        <f ca="true">+IF(OFFSET('Sanitation Data'!$G$28,0,10*ROW('Sanitation Data'!G156))="","",OFFSET('Sanitation Data'!$G$28,0,10*ROW('Sanitation Data'!G156)))</f>
        <v/>
      </c>
      <c r="DA162" s="290" t="str">
        <f ca="true">+IF(OFFSET('Sanitation Data'!$G$29,0,10*ROW('Sanitation Data'!G156))="","",OFFSET('Sanitation Data'!$G$29,0,10*ROW('Sanitation Data'!G156)))</f>
        <v/>
      </c>
      <c r="DB162" s="290" t="str">
        <f ca="true">+IF(OFFSET('Sanitation Data'!$G$30,0,10*ROW('Sanitation Data'!G156))="","",OFFSET('Sanitation Data'!$G$30,0,10*ROW('Sanitation Data'!G156)))</f>
        <v/>
      </c>
      <c r="DC162" s="290" t="str">
        <f ca="true">+IF(OFFSET('Sanitation Data'!$G$31,0,10*ROW('Sanitation Data'!G156))="","",OFFSET('Sanitation Data'!$G$31,0,10*ROW('Sanitation Data'!G156)))</f>
        <v/>
      </c>
      <c r="DD162" s="290" t="str">
        <f ca="true">+IF(OFFSET('Sanitation Data'!$G$32,0,10*ROW('Sanitation Data'!G156))="","",OFFSET('Sanitation Data'!$G$32,0,10*ROW('Sanitation Data'!G156)))</f>
        <v/>
      </c>
      <c r="DE162" s="290" t="str">
        <f ca="true">+IF(OFFSET('Sanitation Data'!$H$28,0,10*ROW('Sanitation Data'!H156))="","",OFFSET('Sanitation Data'!$H$28,0,10*ROW('Sanitation Data'!H156)))</f>
        <v/>
      </c>
      <c r="DF162" s="290" t="str">
        <f ca="true">+IF(OFFSET('Sanitation Data'!$H$29,0,10*ROW('Sanitation Data'!H156))="","",OFFSET('Sanitation Data'!$H$29,0,10*ROW('Sanitation Data'!H156)))</f>
        <v/>
      </c>
      <c r="DG162" s="290" t="str">
        <f ca="true">+IF(OFFSET('Sanitation Data'!$H$30,0,10*ROW('Sanitation Data'!H156))="","",OFFSET('Sanitation Data'!$H$30,0,10*ROW('Sanitation Data'!H156)))</f>
        <v/>
      </c>
      <c r="DH162" s="290" t="str">
        <f ca="true">+IF(OFFSET('Sanitation Data'!$H$31,0,10*ROW('Sanitation Data'!H156))="","",OFFSET('Sanitation Data'!$H$31,0,10*ROW('Sanitation Data'!H156)))</f>
        <v/>
      </c>
      <c r="DI162" s="290" t="str">
        <f ca="true">+IF(OFFSET('Sanitation Data'!$H$32,0,10*ROW('Sanitation Data'!H156))="","",OFFSET('Sanitation Data'!$H$32,0,10*ROW('Sanitation Data'!H156)))</f>
        <v/>
      </c>
      <c r="DJ162" s="290" t="str">
        <f ca="true">+IF(OFFSET('Sanitation Data'!$I$28,0,10*ROW('Sanitation Data'!I156))="","",OFFSET('Sanitation Data'!$I$28,0,10*ROW('Sanitation Data'!I156)))</f>
        <v/>
      </c>
      <c r="DK162" s="290" t="str">
        <f ca="true">+IF(OFFSET('Sanitation Data'!$I$29,0,10*ROW('Sanitation Data'!I156))="","",OFFSET('Sanitation Data'!$I$29,0,10*ROW('Sanitation Data'!I156)))</f>
        <v/>
      </c>
      <c r="DL162" s="290" t="str">
        <f ca="true">+IF(OFFSET('Sanitation Data'!$I$30,0,10*ROW('Sanitation Data'!I156))="","",OFFSET('Sanitation Data'!$I$30,0,10*ROW('Sanitation Data'!I156)))</f>
        <v/>
      </c>
      <c r="DM162" s="290" t="str">
        <f ca="true">+IF(OFFSET('Sanitation Data'!$I$31,0,10*ROW('Sanitation Data'!I156))="","",OFFSET('Sanitation Data'!$I$31,0,10*ROW('Sanitation Data'!I156)))</f>
        <v/>
      </c>
      <c r="DN162" s="290" t="str">
        <f ca="true">+IF(OFFSET('Sanitation Data'!$I$32,0,10*ROW('Sanitation Data'!I156))="","",OFFSET('Sanitation Data'!$I$32,0,10*ROW('Sanitation Data'!I156)))</f>
        <v/>
      </c>
      <c r="DO162" s="290" t="str">
        <f ca="true">+IF(OFFSET('Hygiene Data'!$D$11,0,10*ROW('Hygiene Data'!D156))="","",OFFSET('Hygiene Data'!$D$11,0,10*ROW('Hygiene Data'!D156)))</f>
        <v/>
      </c>
      <c r="DP162" s="290" t="str">
        <f ca="true">+IF(OFFSET('Hygiene Data'!$D$12,0,10*ROW('Hygiene Data'!D156))="","",OFFSET('Hygiene Data'!$D$12,0,10*ROW('Hygiene Data'!D156)))</f>
        <v/>
      </c>
      <c r="DQ162" s="290" t="str">
        <f ca="true">+IF(OFFSET('Hygiene Data'!$D$13,0,10*ROW('Hygiene Data'!D156))="","",OFFSET('Hygiene Data'!$D$13,0,10*ROW('Hygiene Data'!D156)))</f>
        <v/>
      </c>
      <c r="DR162" s="290" t="str">
        <f ca="true">+IF(OFFSET('Hygiene Data'!$E$11,0,10*ROW('Hygiene Data'!E156))="","",OFFSET('Hygiene Data'!$E$11,0,10*ROW('Hygiene Data'!E156)))</f>
        <v/>
      </c>
      <c r="DS162" s="290" t="str">
        <f ca="true">+IF(OFFSET('Hygiene Data'!$E$12,0,10*ROW('Hygiene Data'!E156))="","",OFFSET('Hygiene Data'!$E$12,0,10*ROW('Hygiene Data'!E156)))</f>
        <v/>
      </c>
      <c r="DT162" s="290" t="str">
        <f ca="true">+IF(OFFSET('Hygiene Data'!$E$13,0,10*ROW('Hygiene Data'!E156))="","",OFFSET('Hygiene Data'!$E$13,0,10*ROW('Hygiene Data'!E156)))</f>
        <v/>
      </c>
      <c r="DU162" s="290" t="str">
        <f ca="true">+IF(OFFSET('Hygiene Data'!$F$11,0,10*ROW('Hygiene Data'!F156))="","",OFFSET('Hygiene Data'!$F$11,0,10*ROW('Hygiene Data'!F156)))</f>
        <v/>
      </c>
      <c r="DV162" s="290" t="str">
        <f ca="true">+IF(OFFSET('Hygiene Data'!$F$12,0,10*ROW('Hygiene Data'!F156))="","",OFFSET('Hygiene Data'!$F$12,0,10*ROW('Hygiene Data'!F156)))</f>
        <v/>
      </c>
      <c r="DW162" s="290" t="str">
        <f ca="true">+IF(OFFSET('Hygiene Data'!$F$13,0,10*ROW('Hygiene Data'!F156))="","",OFFSET('Hygiene Data'!$F$13,0,10*ROW('Hygiene Data'!F156)))</f>
        <v/>
      </c>
      <c r="DX162" s="290" t="str">
        <f ca="true">+IF(OFFSET('Hygiene Data'!$G$11,0,10*ROW('Hygiene Data'!G156))="","",OFFSET('Hygiene Data'!$G$11,0,10*ROW('Hygiene Data'!G156)))</f>
        <v/>
      </c>
      <c r="DY162" s="290" t="str">
        <f ca="true">+IF(OFFSET('Hygiene Data'!$G$12,0,10*ROW('Hygiene Data'!G156))="","",OFFSET('Hygiene Data'!$G$12,0,10*ROW('Hygiene Data'!G156)))</f>
        <v/>
      </c>
      <c r="DZ162" s="290" t="str">
        <f ca="true">+IF(OFFSET('Hygiene Data'!$G$13,0,10*ROW('Hygiene Data'!G156))="","",OFFSET('Hygiene Data'!$G$13,0,10*ROW('Hygiene Data'!G156)))</f>
        <v/>
      </c>
      <c r="EA162" s="290" t="str">
        <f ca="true">+IF(OFFSET('Hygiene Data'!$H$11,0,10*ROW('Hygiene Data'!H156))="","",OFFSET('Hygiene Data'!$H$11,0,10*ROW('Hygiene Data'!H156)))</f>
        <v/>
      </c>
      <c r="EB162" s="290" t="str">
        <f ca="true">+IF(OFFSET('Hygiene Data'!$H$12,0,10*ROW('Hygiene Data'!H156))="","",OFFSET('Hygiene Data'!$H$12,0,10*ROW('Hygiene Data'!H156)))</f>
        <v/>
      </c>
      <c r="EC162" s="290" t="str">
        <f ca="true">+IF(OFFSET('Hygiene Data'!$H$13,0,10*ROW('Hygiene Data'!H156))="","",OFFSET('Hygiene Data'!$H$13,0,10*ROW('Hygiene Data'!H156)))</f>
        <v/>
      </c>
      <c r="ED162" s="290" t="str">
        <f ca="true">+IF(OFFSET('Hygiene Data'!$I$11,0,10*ROW('Hygiene Data'!I156))="","",OFFSET('Hygiene Data'!$I$11,0,10*ROW('Hygiene Data'!I156)))</f>
        <v/>
      </c>
      <c r="EE162" s="290" t="str">
        <f ca="true">+IF(OFFSET('Hygiene Data'!$I$12,0,10*ROW('Hygiene Data'!I156))="","",OFFSET('Hygiene Data'!$I$12,0,10*ROW('Hygiene Data'!I156)))</f>
        <v/>
      </c>
      <c r="EF162" s="290"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46"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90"/>
      <c r="BS163" s="290" t="str">
        <f ca="true">+IF(OFFSET('Water Data'!$D$27,0,10*ROW('Water Data'!D157))="","",OFFSET('Water Data'!$D$27,0,10*ROW('Water Data'!D157)))</f>
        <v/>
      </c>
      <c r="BT163" s="290" t="str">
        <f ca="true">+IF(OFFSET('Water Data'!$D$28,0,10*ROW('Water Data'!D157))="","",OFFSET('Water Data'!$D$28,0,10*ROW('Water Data'!D157)))</f>
        <v/>
      </c>
      <c r="BU163" s="290" t="str">
        <f ca="true">+IF(OFFSET('Water Data'!$D$29,0,10*ROW('Water Data'!D157))="","",OFFSET('Water Data'!$D$29,0,10*ROW('Water Data'!D157)))</f>
        <v/>
      </c>
      <c r="BV163" s="290" t="str">
        <f ca="true">+IF(OFFSET('Water Data'!$E$27,0,10*ROW('Water Data'!E157))="","",OFFSET('Water Data'!$E$27,0,10*ROW('Water Data'!E157)))</f>
        <v/>
      </c>
      <c r="BW163" s="290" t="str">
        <f ca="true">+IF(OFFSET('Water Data'!$E$28,0,10*ROW('Water Data'!E157))="","",OFFSET('Water Data'!$E$28,0,10*ROW('Water Data'!E157)))</f>
        <v/>
      </c>
      <c r="BX163" s="290" t="str">
        <f ca="true">+IF(OFFSET('Water Data'!$E$29,0,10*ROW('Water Data'!E157))="","",OFFSET('Water Data'!$E$29,0,10*ROW('Water Data'!E157)))</f>
        <v/>
      </c>
      <c r="BY163" s="290" t="str">
        <f ca="true">+IF(OFFSET('Water Data'!$F$27,0,10*ROW('Water Data'!F157))="","",OFFSET('Water Data'!$F$27,0,10*ROW('Water Data'!F157)))</f>
        <v/>
      </c>
      <c r="BZ163" s="290" t="str">
        <f ca="true">+IF(OFFSET('Water Data'!$F$28,0,10*ROW('Water Data'!F157))="","",OFFSET('Water Data'!$F$28,0,10*ROW('Water Data'!F157)))</f>
        <v/>
      </c>
      <c r="CA163" s="290" t="str">
        <f ca="true">+IF(OFFSET('Water Data'!$F$29,0,10*ROW('Water Data'!F157))="","",OFFSET('Water Data'!$F$29,0,10*ROW('Water Data'!F157)))</f>
        <v/>
      </c>
      <c r="CB163" s="290" t="str">
        <f ca="true">+IF(OFFSET('Water Data'!$G$27,0,10*ROW('Water Data'!G157))="","",OFFSET('Water Data'!$G$27,0,10*ROW('Water Data'!G157)))</f>
        <v/>
      </c>
      <c r="CC163" s="290" t="str">
        <f ca="true">+IF(OFFSET('Water Data'!$G$28,0,10*ROW('Water Data'!G157))="","",OFFSET('Water Data'!$G$28,0,10*ROW('Water Data'!G157)))</f>
        <v/>
      </c>
      <c r="CD163" s="290" t="str">
        <f ca="true">+IF(OFFSET('Water Data'!$G$29,0,10*ROW('Water Data'!G157))="","",OFFSET('Water Data'!$G$29,0,10*ROW('Water Data'!G157)))</f>
        <v/>
      </c>
      <c r="CE163" s="290" t="str">
        <f ca="true">+IF(OFFSET('Water Data'!$H$27,0,10*ROW('Water Data'!H157))="","",OFFSET('Water Data'!$H$27,0,10*ROW('Water Data'!H157)))</f>
        <v/>
      </c>
      <c r="CF163" s="290" t="str">
        <f ca="true">+IF(OFFSET('Water Data'!$H$28,0,10*ROW('Water Data'!H157))="","",OFFSET('Water Data'!$H$28,0,10*ROW('Water Data'!H157)))</f>
        <v/>
      </c>
      <c r="CG163" s="290" t="str">
        <f ca="true">+IF(OFFSET('Water Data'!$H$29,0,10*ROW('Water Data'!H157))="","",OFFSET('Water Data'!$H$29,0,10*ROW('Water Data'!H157)))</f>
        <v/>
      </c>
      <c r="CH163" s="290" t="str">
        <f ca="true">+IF(OFFSET('Water Data'!$I$27,0,10*ROW('Water Data'!I157))="","",OFFSET('Water Data'!$I$27,0,10*ROW('Water Data'!I157)))</f>
        <v/>
      </c>
      <c r="CI163" s="290" t="str">
        <f ca="true">+IF(OFFSET('Water Data'!$I$28,0,10*ROW('Water Data'!I157))="","",OFFSET('Water Data'!$I$28,0,10*ROW('Water Data'!I157)))</f>
        <v/>
      </c>
      <c r="CJ163" s="290" t="str">
        <f ca="true">+IF(OFFSET('Water Data'!$I$29,0,10*ROW('Water Data'!I157))="","",OFFSET('Water Data'!$I$29,0,10*ROW('Water Data'!I157)))</f>
        <v/>
      </c>
      <c r="CK163" s="290" t="str">
        <f ca="true">+IF(OFFSET('Sanitation Data'!$D$28,0,10*ROW('Sanitation Data'!D157))="","",OFFSET('Sanitation Data'!$D$28,0,10*ROW('Sanitation Data'!D157)))</f>
        <v/>
      </c>
      <c r="CL163" s="290" t="str">
        <f ca="true">+IF(OFFSET('Sanitation Data'!$D$29,0,10*ROW('Sanitation Data'!D157))="","",OFFSET('Sanitation Data'!$D$29,0,10*ROW('Sanitation Data'!D157)))</f>
        <v/>
      </c>
      <c r="CM163" s="290" t="str">
        <f ca="true">+IF(OFFSET('Sanitation Data'!$D$30,0,10*ROW('Sanitation Data'!D157))="","",OFFSET('Sanitation Data'!$D$30,0,10*ROW('Sanitation Data'!D157)))</f>
        <v/>
      </c>
      <c r="CN163" s="290" t="str">
        <f ca="true">+IF(OFFSET('Sanitation Data'!$D$31,0,10*ROW('Sanitation Data'!D157))="","",OFFSET('Sanitation Data'!$D$31,0,10*ROW('Sanitation Data'!D157)))</f>
        <v/>
      </c>
      <c r="CO163" s="290" t="str">
        <f ca="true">+IF(OFFSET('Sanitation Data'!$D$32,0,10*ROW('Sanitation Data'!D157))="","",OFFSET('Sanitation Data'!$D$32,0,10*ROW('Sanitation Data'!D157)))</f>
        <v/>
      </c>
      <c r="CP163" s="290" t="str">
        <f ca="true">+IF(OFFSET('Sanitation Data'!$E$28,0,10*ROW('Sanitation Data'!E157))="","",OFFSET('Sanitation Data'!$E$28,0,10*ROW('Sanitation Data'!E157)))</f>
        <v/>
      </c>
      <c r="CQ163" s="290" t="str">
        <f ca="true">+IF(OFFSET('Sanitation Data'!$E$29,0,10*ROW('Sanitation Data'!E157))="","",OFFSET('Sanitation Data'!$E$29,0,10*ROW('Sanitation Data'!E157)))</f>
        <v/>
      </c>
      <c r="CR163" s="290" t="str">
        <f ca="true">+IF(OFFSET('Sanitation Data'!$E$30,0,10*ROW('Sanitation Data'!E157))="","",OFFSET('Sanitation Data'!$E$30,0,10*ROW('Sanitation Data'!E157)))</f>
        <v/>
      </c>
      <c r="CS163" s="290" t="str">
        <f ca="true">+IF(OFFSET('Sanitation Data'!$E$31,0,10*ROW('Sanitation Data'!E157))="","",OFFSET('Sanitation Data'!$E$31,0,10*ROW('Sanitation Data'!E157)))</f>
        <v/>
      </c>
      <c r="CT163" s="290" t="str">
        <f ca="true">+IF(OFFSET('Sanitation Data'!$E$32,0,10*ROW('Sanitation Data'!E157))="","",OFFSET('Sanitation Data'!$E$32,0,10*ROW('Sanitation Data'!E157)))</f>
        <v/>
      </c>
      <c r="CU163" s="290" t="str">
        <f ca="true">+IF(OFFSET('Sanitation Data'!$F$28,0,10*ROW('Sanitation Data'!F157))="","",OFFSET('Sanitation Data'!$F$28,0,10*ROW('Sanitation Data'!F157)))</f>
        <v/>
      </c>
      <c r="CV163" s="290" t="str">
        <f ca="true">+IF(OFFSET('Sanitation Data'!$F$29,0,10*ROW('Sanitation Data'!F157))="","",OFFSET('Sanitation Data'!$F$29,0,10*ROW('Sanitation Data'!F157)))</f>
        <v/>
      </c>
      <c r="CW163" s="290" t="str">
        <f ca="true">+IF(OFFSET('Sanitation Data'!$F$30,0,10*ROW('Sanitation Data'!F157))="","",OFFSET('Sanitation Data'!$F$30,0,10*ROW('Sanitation Data'!F157)))</f>
        <v/>
      </c>
      <c r="CX163" s="290" t="str">
        <f ca="true">+IF(OFFSET('Sanitation Data'!$F$31,0,10*ROW('Sanitation Data'!F157))="","",OFFSET('Sanitation Data'!$F$31,0,10*ROW('Sanitation Data'!F157)))</f>
        <v/>
      </c>
      <c r="CY163" s="290" t="str">
        <f ca="true">+IF(OFFSET('Sanitation Data'!$F$32,0,10*ROW('Sanitation Data'!F157))="","",OFFSET('Sanitation Data'!$F$32,0,10*ROW('Sanitation Data'!F157)))</f>
        <v/>
      </c>
      <c r="CZ163" s="290" t="str">
        <f ca="true">+IF(OFFSET('Sanitation Data'!$G$28,0,10*ROW('Sanitation Data'!G157))="","",OFFSET('Sanitation Data'!$G$28,0,10*ROW('Sanitation Data'!G157)))</f>
        <v/>
      </c>
      <c r="DA163" s="290" t="str">
        <f ca="true">+IF(OFFSET('Sanitation Data'!$G$29,0,10*ROW('Sanitation Data'!G157))="","",OFFSET('Sanitation Data'!$G$29,0,10*ROW('Sanitation Data'!G157)))</f>
        <v/>
      </c>
      <c r="DB163" s="290" t="str">
        <f ca="true">+IF(OFFSET('Sanitation Data'!$G$30,0,10*ROW('Sanitation Data'!G157))="","",OFFSET('Sanitation Data'!$G$30,0,10*ROW('Sanitation Data'!G157)))</f>
        <v/>
      </c>
      <c r="DC163" s="290" t="str">
        <f ca="true">+IF(OFFSET('Sanitation Data'!$G$31,0,10*ROW('Sanitation Data'!G157))="","",OFFSET('Sanitation Data'!$G$31,0,10*ROW('Sanitation Data'!G157)))</f>
        <v/>
      </c>
      <c r="DD163" s="290" t="str">
        <f ca="true">+IF(OFFSET('Sanitation Data'!$G$32,0,10*ROW('Sanitation Data'!G157))="","",OFFSET('Sanitation Data'!$G$32,0,10*ROW('Sanitation Data'!G157)))</f>
        <v/>
      </c>
      <c r="DE163" s="290" t="str">
        <f ca="true">+IF(OFFSET('Sanitation Data'!$H$28,0,10*ROW('Sanitation Data'!H157))="","",OFFSET('Sanitation Data'!$H$28,0,10*ROW('Sanitation Data'!H157)))</f>
        <v/>
      </c>
      <c r="DF163" s="290" t="str">
        <f ca="true">+IF(OFFSET('Sanitation Data'!$H$29,0,10*ROW('Sanitation Data'!H157))="","",OFFSET('Sanitation Data'!$H$29,0,10*ROW('Sanitation Data'!H157)))</f>
        <v/>
      </c>
      <c r="DG163" s="290" t="str">
        <f ca="true">+IF(OFFSET('Sanitation Data'!$H$30,0,10*ROW('Sanitation Data'!H157))="","",OFFSET('Sanitation Data'!$H$30,0,10*ROW('Sanitation Data'!H157)))</f>
        <v/>
      </c>
      <c r="DH163" s="290" t="str">
        <f ca="true">+IF(OFFSET('Sanitation Data'!$H$31,0,10*ROW('Sanitation Data'!H157))="","",OFFSET('Sanitation Data'!$H$31,0,10*ROW('Sanitation Data'!H157)))</f>
        <v/>
      </c>
      <c r="DI163" s="290" t="str">
        <f ca="true">+IF(OFFSET('Sanitation Data'!$H$32,0,10*ROW('Sanitation Data'!H157))="","",OFFSET('Sanitation Data'!$H$32,0,10*ROW('Sanitation Data'!H157)))</f>
        <v/>
      </c>
      <c r="DJ163" s="290" t="str">
        <f ca="true">+IF(OFFSET('Sanitation Data'!$I$28,0,10*ROW('Sanitation Data'!I157))="","",OFFSET('Sanitation Data'!$I$28,0,10*ROW('Sanitation Data'!I157)))</f>
        <v/>
      </c>
      <c r="DK163" s="290" t="str">
        <f ca="true">+IF(OFFSET('Sanitation Data'!$I$29,0,10*ROW('Sanitation Data'!I157))="","",OFFSET('Sanitation Data'!$I$29,0,10*ROW('Sanitation Data'!I157)))</f>
        <v/>
      </c>
      <c r="DL163" s="290" t="str">
        <f ca="true">+IF(OFFSET('Sanitation Data'!$I$30,0,10*ROW('Sanitation Data'!I157))="","",OFFSET('Sanitation Data'!$I$30,0,10*ROW('Sanitation Data'!I157)))</f>
        <v/>
      </c>
      <c r="DM163" s="290" t="str">
        <f ca="true">+IF(OFFSET('Sanitation Data'!$I$31,0,10*ROW('Sanitation Data'!I157))="","",OFFSET('Sanitation Data'!$I$31,0,10*ROW('Sanitation Data'!I157)))</f>
        <v/>
      </c>
      <c r="DN163" s="290" t="str">
        <f ca="true">+IF(OFFSET('Sanitation Data'!$I$32,0,10*ROW('Sanitation Data'!I157))="","",OFFSET('Sanitation Data'!$I$32,0,10*ROW('Sanitation Data'!I157)))</f>
        <v/>
      </c>
      <c r="DO163" s="290" t="str">
        <f ca="true">+IF(OFFSET('Hygiene Data'!$D$11,0,10*ROW('Hygiene Data'!D157))="","",OFFSET('Hygiene Data'!$D$11,0,10*ROW('Hygiene Data'!D157)))</f>
        <v/>
      </c>
      <c r="DP163" s="290" t="str">
        <f ca="true">+IF(OFFSET('Hygiene Data'!$D$12,0,10*ROW('Hygiene Data'!D157))="","",OFFSET('Hygiene Data'!$D$12,0,10*ROW('Hygiene Data'!D157)))</f>
        <v/>
      </c>
      <c r="DQ163" s="290" t="str">
        <f ca="true">+IF(OFFSET('Hygiene Data'!$D$13,0,10*ROW('Hygiene Data'!D157))="","",OFFSET('Hygiene Data'!$D$13,0,10*ROW('Hygiene Data'!D157)))</f>
        <v/>
      </c>
      <c r="DR163" s="290" t="str">
        <f ca="true">+IF(OFFSET('Hygiene Data'!$E$11,0,10*ROW('Hygiene Data'!E157))="","",OFFSET('Hygiene Data'!$E$11,0,10*ROW('Hygiene Data'!E157)))</f>
        <v/>
      </c>
      <c r="DS163" s="290" t="str">
        <f ca="true">+IF(OFFSET('Hygiene Data'!$E$12,0,10*ROW('Hygiene Data'!E157))="","",OFFSET('Hygiene Data'!$E$12,0,10*ROW('Hygiene Data'!E157)))</f>
        <v/>
      </c>
      <c r="DT163" s="290" t="str">
        <f ca="true">+IF(OFFSET('Hygiene Data'!$E$13,0,10*ROW('Hygiene Data'!E157))="","",OFFSET('Hygiene Data'!$E$13,0,10*ROW('Hygiene Data'!E157)))</f>
        <v/>
      </c>
      <c r="DU163" s="290" t="str">
        <f ca="true">+IF(OFFSET('Hygiene Data'!$F$11,0,10*ROW('Hygiene Data'!F157))="","",OFFSET('Hygiene Data'!$F$11,0,10*ROW('Hygiene Data'!F157)))</f>
        <v/>
      </c>
      <c r="DV163" s="290" t="str">
        <f ca="true">+IF(OFFSET('Hygiene Data'!$F$12,0,10*ROW('Hygiene Data'!F157))="","",OFFSET('Hygiene Data'!$F$12,0,10*ROW('Hygiene Data'!F157)))</f>
        <v/>
      </c>
      <c r="DW163" s="290" t="str">
        <f ca="true">+IF(OFFSET('Hygiene Data'!$F$13,0,10*ROW('Hygiene Data'!F157))="","",OFFSET('Hygiene Data'!$F$13,0,10*ROW('Hygiene Data'!F157)))</f>
        <v/>
      </c>
      <c r="DX163" s="290" t="str">
        <f ca="true">+IF(OFFSET('Hygiene Data'!$G$11,0,10*ROW('Hygiene Data'!G157))="","",OFFSET('Hygiene Data'!$G$11,0,10*ROW('Hygiene Data'!G157)))</f>
        <v/>
      </c>
      <c r="DY163" s="290" t="str">
        <f ca="true">+IF(OFFSET('Hygiene Data'!$G$12,0,10*ROW('Hygiene Data'!G157))="","",OFFSET('Hygiene Data'!$G$12,0,10*ROW('Hygiene Data'!G157)))</f>
        <v/>
      </c>
      <c r="DZ163" s="290" t="str">
        <f ca="true">+IF(OFFSET('Hygiene Data'!$G$13,0,10*ROW('Hygiene Data'!G157))="","",OFFSET('Hygiene Data'!$G$13,0,10*ROW('Hygiene Data'!G157)))</f>
        <v/>
      </c>
      <c r="EA163" s="290" t="str">
        <f ca="true">+IF(OFFSET('Hygiene Data'!$H$11,0,10*ROW('Hygiene Data'!H157))="","",OFFSET('Hygiene Data'!$H$11,0,10*ROW('Hygiene Data'!H157)))</f>
        <v/>
      </c>
      <c r="EB163" s="290" t="str">
        <f ca="true">+IF(OFFSET('Hygiene Data'!$H$12,0,10*ROW('Hygiene Data'!H157))="","",OFFSET('Hygiene Data'!$H$12,0,10*ROW('Hygiene Data'!H157)))</f>
        <v/>
      </c>
      <c r="EC163" s="290" t="str">
        <f ca="true">+IF(OFFSET('Hygiene Data'!$H$13,0,10*ROW('Hygiene Data'!H157))="","",OFFSET('Hygiene Data'!$H$13,0,10*ROW('Hygiene Data'!H157)))</f>
        <v/>
      </c>
      <c r="ED163" s="290" t="str">
        <f ca="true">+IF(OFFSET('Hygiene Data'!$I$11,0,10*ROW('Hygiene Data'!I157))="","",OFFSET('Hygiene Data'!$I$11,0,10*ROW('Hygiene Data'!I157)))</f>
        <v/>
      </c>
      <c r="EE163" s="290" t="str">
        <f ca="true">+IF(OFFSET('Hygiene Data'!$I$12,0,10*ROW('Hygiene Data'!I157))="","",OFFSET('Hygiene Data'!$I$12,0,10*ROW('Hygiene Data'!I157)))</f>
        <v/>
      </c>
      <c r="EF163" s="290"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46"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90"/>
      <c r="BS164" s="290" t="str">
        <f ca="true">+IF(OFFSET('Water Data'!$D$27,0,10*ROW('Water Data'!D158))="","",OFFSET('Water Data'!$D$27,0,10*ROW('Water Data'!D158)))</f>
        <v/>
      </c>
      <c r="BT164" s="290" t="str">
        <f ca="true">+IF(OFFSET('Water Data'!$D$28,0,10*ROW('Water Data'!D158))="","",OFFSET('Water Data'!$D$28,0,10*ROW('Water Data'!D158)))</f>
        <v/>
      </c>
      <c r="BU164" s="290" t="str">
        <f ca="true">+IF(OFFSET('Water Data'!$D$29,0,10*ROW('Water Data'!D158))="","",OFFSET('Water Data'!$D$29,0,10*ROW('Water Data'!D158)))</f>
        <v/>
      </c>
      <c r="BV164" s="290" t="str">
        <f ca="true">+IF(OFFSET('Water Data'!$E$27,0,10*ROW('Water Data'!E158))="","",OFFSET('Water Data'!$E$27,0,10*ROW('Water Data'!E158)))</f>
        <v/>
      </c>
      <c r="BW164" s="290" t="str">
        <f ca="true">+IF(OFFSET('Water Data'!$E$28,0,10*ROW('Water Data'!E158))="","",OFFSET('Water Data'!$E$28,0,10*ROW('Water Data'!E158)))</f>
        <v/>
      </c>
      <c r="BX164" s="290" t="str">
        <f ca="true">+IF(OFFSET('Water Data'!$E$29,0,10*ROW('Water Data'!E158))="","",OFFSET('Water Data'!$E$29,0,10*ROW('Water Data'!E158)))</f>
        <v/>
      </c>
      <c r="BY164" s="290" t="str">
        <f ca="true">+IF(OFFSET('Water Data'!$F$27,0,10*ROW('Water Data'!F158))="","",OFFSET('Water Data'!$F$27,0,10*ROW('Water Data'!F158)))</f>
        <v/>
      </c>
      <c r="BZ164" s="290" t="str">
        <f ca="true">+IF(OFFSET('Water Data'!$F$28,0,10*ROW('Water Data'!F158))="","",OFFSET('Water Data'!$F$28,0,10*ROW('Water Data'!F158)))</f>
        <v/>
      </c>
      <c r="CA164" s="290" t="str">
        <f ca="true">+IF(OFFSET('Water Data'!$F$29,0,10*ROW('Water Data'!F158))="","",OFFSET('Water Data'!$F$29,0,10*ROW('Water Data'!F158)))</f>
        <v/>
      </c>
      <c r="CB164" s="290" t="str">
        <f ca="true">+IF(OFFSET('Water Data'!$G$27,0,10*ROW('Water Data'!G158))="","",OFFSET('Water Data'!$G$27,0,10*ROW('Water Data'!G158)))</f>
        <v/>
      </c>
      <c r="CC164" s="290" t="str">
        <f ca="true">+IF(OFFSET('Water Data'!$G$28,0,10*ROW('Water Data'!G158))="","",OFFSET('Water Data'!$G$28,0,10*ROW('Water Data'!G158)))</f>
        <v/>
      </c>
      <c r="CD164" s="290" t="str">
        <f ca="true">+IF(OFFSET('Water Data'!$G$29,0,10*ROW('Water Data'!G158))="","",OFFSET('Water Data'!$G$29,0,10*ROW('Water Data'!G158)))</f>
        <v/>
      </c>
      <c r="CE164" s="290" t="str">
        <f ca="true">+IF(OFFSET('Water Data'!$H$27,0,10*ROW('Water Data'!H158))="","",OFFSET('Water Data'!$H$27,0,10*ROW('Water Data'!H158)))</f>
        <v/>
      </c>
      <c r="CF164" s="290" t="str">
        <f ca="true">+IF(OFFSET('Water Data'!$H$28,0,10*ROW('Water Data'!H158))="","",OFFSET('Water Data'!$H$28,0,10*ROW('Water Data'!H158)))</f>
        <v/>
      </c>
      <c r="CG164" s="290" t="str">
        <f ca="true">+IF(OFFSET('Water Data'!$H$29,0,10*ROW('Water Data'!H158))="","",OFFSET('Water Data'!$H$29,0,10*ROW('Water Data'!H158)))</f>
        <v/>
      </c>
      <c r="CH164" s="290" t="str">
        <f ca="true">+IF(OFFSET('Water Data'!$I$27,0,10*ROW('Water Data'!I158))="","",OFFSET('Water Data'!$I$27,0,10*ROW('Water Data'!I158)))</f>
        <v/>
      </c>
      <c r="CI164" s="290" t="str">
        <f ca="true">+IF(OFFSET('Water Data'!$I$28,0,10*ROW('Water Data'!I158))="","",OFFSET('Water Data'!$I$28,0,10*ROW('Water Data'!I158)))</f>
        <v/>
      </c>
      <c r="CJ164" s="290" t="str">
        <f ca="true">+IF(OFFSET('Water Data'!$I$29,0,10*ROW('Water Data'!I158))="","",OFFSET('Water Data'!$I$29,0,10*ROW('Water Data'!I158)))</f>
        <v/>
      </c>
      <c r="CK164" s="290" t="str">
        <f ca="true">+IF(OFFSET('Sanitation Data'!$D$28,0,10*ROW('Sanitation Data'!D158))="","",OFFSET('Sanitation Data'!$D$28,0,10*ROW('Sanitation Data'!D158)))</f>
        <v/>
      </c>
      <c r="CL164" s="290" t="str">
        <f ca="true">+IF(OFFSET('Sanitation Data'!$D$29,0,10*ROW('Sanitation Data'!D158))="","",OFFSET('Sanitation Data'!$D$29,0,10*ROW('Sanitation Data'!D158)))</f>
        <v/>
      </c>
      <c r="CM164" s="290" t="str">
        <f ca="true">+IF(OFFSET('Sanitation Data'!$D$30,0,10*ROW('Sanitation Data'!D158))="","",OFFSET('Sanitation Data'!$D$30,0,10*ROW('Sanitation Data'!D158)))</f>
        <v/>
      </c>
      <c r="CN164" s="290" t="str">
        <f ca="true">+IF(OFFSET('Sanitation Data'!$D$31,0,10*ROW('Sanitation Data'!D158))="","",OFFSET('Sanitation Data'!$D$31,0,10*ROW('Sanitation Data'!D158)))</f>
        <v/>
      </c>
      <c r="CO164" s="290" t="str">
        <f ca="true">+IF(OFFSET('Sanitation Data'!$D$32,0,10*ROW('Sanitation Data'!D158))="","",OFFSET('Sanitation Data'!$D$32,0,10*ROW('Sanitation Data'!D158)))</f>
        <v/>
      </c>
      <c r="CP164" s="290" t="str">
        <f ca="true">+IF(OFFSET('Sanitation Data'!$E$28,0,10*ROW('Sanitation Data'!E158))="","",OFFSET('Sanitation Data'!$E$28,0,10*ROW('Sanitation Data'!E158)))</f>
        <v/>
      </c>
      <c r="CQ164" s="290" t="str">
        <f ca="true">+IF(OFFSET('Sanitation Data'!$E$29,0,10*ROW('Sanitation Data'!E158))="","",OFFSET('Sanitation Data'!$E$29,0,10*ROW('Sanitation Data'!E158)))</f>
        <v/>
      </c>
      <c r="CR164" s="290" t="str">
        <f ca="true">+IF(OFFSET('Sanitation Data'!$E$30,0,10*ROW('Sanitation Data'!E158))="","",OFFSET('Sanitation Data'!$E$30,0,10*ROW('Sanitation Data'!E158)))</f>
        <v/>
      </c>
      <c r="CS164" s="290" t="str">
        <f ca="true">+IF(OFFSET('Sanitation Data'!$E$31,0,10*ROW('Sanitation Data'!E158))="","",OFFSET('Sanitation Data'!$E$31,0,10*ROW('Sanitation Data'!E158)))</f>
        <v/>
      </c>
      <c r="CT164" s="290" t="str">
        <f ca="true">+IF(OFFSET('Sanitation Data'!$E$32,0,10*ROW('Sanitation Data'!E158))="","",OFFSET('Sanitation Data'!$E$32,0,10*ROW('Sanitation Data'!E158)))</f>
        <v/>
      </c>
      <c r="CU164" s="290" t="str">
        <f ca="true">+IF(OFFSET('Sanitation Data'!$F$28,0,10*ROW('Sanitation Data'!F158))="","",OFFSET('Sanitation Data'!$F$28,0,10*ROW('Sanitation Data'!F158)))</f>
        <v/>
      </c>
      <c r="CV164" s="290" t="str">
        <f ca="true">+IF(OFFSET('Sanitation Data'!$F$29,0,10*ROW('Sanitation Data'!F158))="","",OFFSET('Sanitation Data'!$F$29,0,10*ROW('Sanitation Data'!F158)))</f>
        <v/>
      </c>
      <c r="CW164" s="290" t="str">
        <f ca="true">+IF(OFFSET('Sanitation Data'!$F$30,0,10*ROW('Sanitation Data'!F158))="","",OFFSET('Sanitation Data'!$F$30,0,10*ROW('Sanitation Data'!F158)))</f>
        <v/>
      </c>
      <c r="CX164" s="290" t="str">
        <f ca="true">+IF(OFFSET('Sanitation Data'!$F$31,0,10*ROW('Sanitation Data'!F158))="","",OFFSET('Sanitation Data'!$F$31,0,10*ROW('Sanitation Data'!F158)))</f>
        <v/>
      </c>
      <c r="CY164" s="290" t="str">
        <f ca="true">+IF(OFFSET('Sanitation Data'!$F$32,0,10*ROW('Sanitation Data'!F158))="","",OFFSET('Sanitation Data'!$F$32,0,10*ROW('Sanitation Data'!F158)))</f>
        <v/>
      </c>
      <c r="CZ164" s="290" t="str">
        <f ca="true">+IF(OFFSET('Sanitation Data'!$G$28,0,10*ROW('Sanitation Data'!G158))="","",OFFSET('Sanitation Data'!$G$28,0,10*ROW('Sanitation Data'!G158)))</f>
        <v/>
      </c>
      <c r="DA164" s="290" t="str">
        <f ca="true">+IF(OFFSET('Sanitation Data'!$G$29,0,10*ROW('Sanitation Data'!G158))="","",OFFSET('Sanitation Data'!$G$29,0,10*ROW('Sanitation Data'!G158)))</f>
        <v/>
      </c>
      <c r="DB164" s="290" t="str">
        <f ca="true">+IF(OFFSET('Sanitation Data'!$G$30,0,10*ROW('Sanitation Data'!G158))="","",OFFSET('Sanitation Data'!$G$30,0,10*ROW('Sanitation Data'!G158)))</f>
        <v/>
      </c>
      <c r="DC164" s="290" t="str">
        <f ca="true">+IF(OFFSET('Sanitation Data'!$G$31,0,10*ROW('Sanitation Data'!G158))="","",OFFSET('Sanitation Data'!$G$31,0,10*ROW('Sanitation Data'!G158)))</f>
        <v/>
      </c>
      <c r="DD164" s="290" t="str">
        <f ca="true">+IF(OFFSET('Sanitation Data'!$G$32,0,10*ROW('Sanitation Data'!G158))="","",OFFSET('Sanitation Data'!$G$32,0,10*ROW('Sanitation Data'!G158)))</f>
        <v/>
      </c>
      <c r="DE164" s="290" t="str">
        <f ca="true">+IF(OFFSET('Sanitation Data'!$H$28,0,10*ROW('Sanitation Data'!H158))="","",OFFSET('Sanitation Data'!$H$28,0,10*ROW('Sanitation Data'!H158)))</f>
        <v/>
      </c>
      <c r="DF164" s="290" t="str">
        <f ca="true">+IF(OFFSET('Sanitation Data'!$H$29,0,10*ROW('Sanitation Data'!H158))="","",OFFSET('Sanitation Data'!$H$29,0,10*ROW('Sanitation Data'!H158)))</f>
        <v/>
      </c>
      <c r="DG164" s="290" t="str">
        <f ca="true">+IF(OFFSET('Sanitation Data'!$H$30,0,10*ROW('Sanitation Data'!H158))="","",OFFSET('Sanitation Data'!$H$30,0,10*ROW('Sanitation Data'!H158)))</f>
        <v/>
      </c>
      <c r="DH164" s="290" t="str">
        <f ca="true">+IF(OFFSET('Sanitation Data'!$H$31,0,10*ROW('Sanitation Data'!H158))="","",OFFSET('Sanitation Data'!$H$31,0,10*ROW('Sanitation Data'!H158)))</f>
        <v/>
      </c>
      <c r="DI164" s="290" t="str">
        <f ca="true">+IF(OFFSET('Sanitation Data'!$H$32,0,10*ROW('Sanitation Data'!H158))="","",OFFSET('Sanitation Data'!$H$32,0,10*ROW('Sanitation Data'!H158)))</f>
        <v/>
      </c>
      <c r="DJ164" s="290" t="str">
        <f ca="true">+IF(OFFSET('Sanitation Data'!$I$28,0,10*ROW('Sanitation Data'!I158))="","",OFFSET('Sanitation Data'!$I$28,0,10*ROW('Sanitation Data'!I158)))</f>
        <v/>
      </c>
      <c r="DK164" s="290" t="str">
        <f ca="true">+IF(OFFSET('Sanitation Data'!$I$29,0,10*ROW('Sanitation Data'!I158))="","",OFFSET('Sanitation Data'!$I$29,0,10*ROW('Sanitation Data'!I158)))</f>
        <v/>
      </c>
      <c r="DL164" s="290" t="str">
        <f ca="true">+IF(OFFSET('Sanitation Data'!$I$30,0,10*ROW('Sanitation Data'!I158))="","",OFFSET('Sanitation Data'!$I$30,0,10*ROW('Sanitation Data'!I158)))</f>
        <v/>
      </c>
      <c r="DM164" s="290" t="str">
        <f ca="true">+IF(OFFSET('Sanitation Data'!$I$31,0,10*ROW('Sanitation Data'!I158))="","",OFFSET('Sanitation Data'!$I$31,0,10*ROW('Sanitation Data'!I158)))</f>
        <v/>
      </c>
      <c r="DN164" s="290" t="str">
        <f ca="true">+IF(OFFSET('Sanitation Data'!$I$32,0,10*ROW('Sanitation Data'!I158))="","",OFFSET('Sanitation Data'!$I$32,0,10*ROW('Sanitation Data'!I158)))</f>
        <v/>
      </c>
      <c r="DO164" s="290" t="str">
        <f ca="true">+IF(OFFSET('Hygiene Data'!$D$11,0,10*ROW('Hygiene Data'!D158))="","",OFFSET('Hygiene Data'!$D$11,0,10*ROW('Hygiene Data'!D158)))</f>
        <v/>
      </c>
      <c r="DP164" s="290" t="str">
        <f ca="true">+IF(OFFSET('Hygiene Data'!$D$12,0,10*ROW('Hygiene Data'!D158))="","",OFFSET('Hygiene Data'!$D$12,0,10*ROW('Hygiene Data'!D158)))</f>
        <v/>
      </c>
      <c r="DQ164" s="290" t="str">
        <f ca="true">+IF(OFFSET('Hygiene Data'!$D$13,0,10*ROW('Hygiene Data'!D158))="","",OFFSET('Hygiene Data'!$D$13,0,10*ROW('Hygiene Data'!D158)))</f>
        <v/>
      </c>
      <c r="DR164" s="290" t="str">
        <f ca="true">+IF(OFFSET('Hygiene Data'!$E$11,0,10*ROW('Hygiene Data'!E158))="","",OFFSET('Hygiene Data'!$E$11,0,10*ROW('Hygiene Data'!E158)))</f>
        <v/>
      </c>
      <c r="DS164" s="290" t="str">
        <f ca="true">+IF(OFFSET('Hygiene Data'!$E$12,0,10*ROW('Hygiene Data'!E158))="","",OFFSET('Hygiene Data'!$E$12,0,10*ROW('Hygiene Data'!E158)))</f>
        <v/>
      </c>
      <c r="DT164" s="290" t="str">
        <f ca="true">+IF(OFFSET('Hygiene Data'!$E$13,0,10*ROW('Hygiene Data'!E158))="","",OFFSET('Hygiene Data'!$E$13,0,10*ROW('Hygiene Data'!E158)))</f>
        <v/>
      </c>
      <c r="DU164" s="290" t="str">
        <f ca="true">+IF(OFFSET('Hygiene Data'!$F$11,0,10*ROW('Hygiene Data'!F158))="","",OFFSET('Hygiene Data'!$F$11,0,10*ROW('Hygiene Data'!F158)))</f>
        <v/>
      </c>
      <c r="DV164" s="290" t="str">
        <f ca="true">+IF(OFFSET('Hygiene Data'!$F$12,0,10*ROW('Hygiene Data'!F158))="","",OFFSET('Hygiene Data'!$F$12,0,10*ROW('Hygiene Data'!F158)))</f>
        <v/>
      </c>
      <c r="DW164" s="290" t="str">
        <f ca="true">+IF(OFFSET('Hygiene Data'!$F$13,0,10*ROW('Hygiene Data'!F158))="","",OFFSET('Hygiene Data'!$F$13,0,10*ROW('Hygiene Data'!F158)))</f>
        <v/>
      </c>
      <c r="DX164" s="290" t="str">
        <f ca="true">+IF(OFFSET('Hygiene Data'!$G$11,0,10*ROW('Hygiene Data'!G158))="","",OFFSET('Hygiene Data'!$G$11,0,10*ROW('Hygiene Data'!G158)))</f>
        <v/>
      </c>
      <c r="DY164" s="290" t="str">
        <f ca="true">+IF(OFFSET('Hygiene Data'!$G$12,0,10*ROW('Hygiene Data'!G158))="","",OFFSET('Hygiene Data'!$G$12,0,10*ROW('Hygiene Data'!G158)))</f>
        <v/>
      </c>
      <c r="DZ164" s="290" t="str">
        <f ca="true">+IF(OFFSET('Hygiene Data'!$G$13,0,10*ROW('Hygiene Data'!G158))="","",OFFSET('Hygiene Data'!$G$13,0,10*ROW('Hygiene Data'!G158)))</f>
        <v/>
      </c>
      <c r="EA164" s="290" t="str">
        <f ca="true">+IF(OFFSET('Hygiene Data'!$H$11,0,10*ROW('Hygiene Data'!H158))="","",OFFSET('Hygiene Data'!$H$11,0,10*ROW('Hygiene Data'!H158)))</f>
        <v/>
      </c>
      <c r="EB164" s="290" t="str">
        <f ca="true">+IF(OFFSET('Hygiene Data'!$H$12,0,10*ROW('Hygiene Data'!H158))="","",OFFSET('Hygiene Data'!$H$12,0,10*ROW('Hygiene Data'!H158)))</f>
        <v/>
      </c>
      <c r="EC164" s="290" t="str">
        <f ca="true">+IF(OFFSET('Hygiene Data'!$H$13,0,10*ROW('Hygiene Data'!H158))="","",OFFSET('Hygiene Data'!$H$13,0,10*ROW('Hygiene Data'!H158)))</f>
        <v/>
      </c>
      <c r="ED164" s="290" t="str">
        <f ca="true">+IF(OFFSET('Hygiene Data'!$I$11,0,10*ROW('Hygiene Data'!I158))="","",OFFSET('Hygiene Data'!$I$11,0,10*ROW('Hygiene Data'!I158)))</f>
        <v/>
      </c>
      <c r="EE164" s="290" t="str">
        <f ca="true">+IF(OFFSET('Hygiene Data'!$I$12,0,10*ROW('Hygiene Data'!I158))="","",OFFSET('Hygiene Data'!$I$12,0,10*ROW('Hygiene Data'!I158)))</f>
        <v/>
      </c>
      <c r="EF164" s="290"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46"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90"/>
      <c r="BS165" s="290" t="str">
        <f ca="true">+IF(OFFSET('Water Data'!$D$27,0,10*ROW('Water Data'!D159))="","",OFFSET('Water Data'!$D$27,0,10*ROW('Water Data'!D159)))</f>
        <v/>
      </c>
      <c r="BT165" s="290" t="str">
        <f ca="true">+IF(OFFSET('Water Data'!$D$28,0,10*ROW('Water Data'!D159))="","",OFFSET('Water Data'!$D$28,0,10*ROW('Water Data'!D159)))</f>
        <v/>
      </c>
      <c r="BU165" s="290" t="str">
        <f ca="true">+IF(OFFSET('Water Data'!$D$29,0,10*ROW('Water Data'!D159))="","",OFFSET('Water Data'!$D$29,0,10*ROW('Water Data'!D159)))</f>
        <v/>
      </c>
      <c r="BV165" s="290" t="str">
        <f ca="true">+IF(OFFSET('Water Data'!$E$27,0,10*ROW('Water Data'!E159))="","",OFFSET('Water Data'!$E$27,0,10*ROW('Water Data'!E159)))</f>
        <v/>
      </c>
      <c r="BW165" s="290" t="str">
        <f ca="true">+IF(OFFSET('Water Data'!$E$28,0,10*ROW('Water Data'!E159))="","",OFFSET('Water Data'!$E$28,0,10*ROW('Water Data'!E159)))</f>
        <v/>
      </c>
      <c r="BX165" s="290" t="str">
        <f ca="true">+IF(OFFSET('Water Data'!$E$29,0,10*ROW('Water Data'!E159))="","",OFFSET('Water Data'!$E$29,0,10*ROW('Water Data'!E159)))</f>
        <v/>
      </c>
      <c r="BY165" s="290" t="str">
        <f ca="true">+IF(OFFSET('Water Data'!$F$27,0,10*ROW('Water Data'!F159))="","",OFFSET('Water Data'!$F$27,0,10*ROW('Water Data'!F159)))</f>
        <v/>
      </c>
      <c r="BZ165" s="290" t="str">
        <f ca="true">+IF(OFFSET('Water Data'!$F$28,0,10*ROW('Water Data'!F159))="","",OFFSET('Water Data'!$F$28,0,10*ROW('Water Data'!F159)))</f>
        <v/>
      </c>
      <c r="CA165" s="290" t="str">
        <f ca="true">+IF(OFFSET('Water Data'!$F$29,0,10*ROW('Water Data'!F159))="","",OFFSET('Water Data'!$F$29,0,10*ROW('Water Data'!F159)))</f>
        <v/>
      </c>
      <c r="CB165" s="290" t="str">
        <f ca="true">+IF(OFFSET('Water Data'!$G$27,0,10*ROW('Water Data'!G159))="","",OFFSET('Water Data'!$G$27,0,10*ROW('Water Data'!G159)))</f>
        <v/>
      </c>
      <c r="CC165" s="290" t="str">
        <f ca="true">+IF(OFFSET('Water Data'!$G$28,0,10*ROW('Water Data'!G159))="","",OFFSET('Water Data'!$G$28,0,10*ROW('Water Data'!G159)))</f>
        <v/>
      </c>
      <c r="CD165" s="290" t="str">
        <f ca="true">+IF(OFFSET('Water Data'!$G$29,0,10*ROW('Water Data'!G159))="","",OFFSET('Water Data'!$G$29,0,10*ROW('Water Data'!G159)))</f>
        <v/>
      </c>
      <c r="CE165" s="290" t="str">
        <f ca="true">+IF(OFFSET('Water Data'!$H$27,0,10*ROW('Water Data'!H159))="","",OFFSET('Water Data'!$H$27,0,10*ROW('Water Data'!H159)))</f>
        <v/>
      </c>
      <c r="CF165" s="290" t="str">
        <f ca="true">+IF(OFFSET('Water Data'!$H$28,0,10*ROW('Water Data'!H159))="","",OFFSET('Water Data'!$H$28,0,10*ROW('Water Data'!H159)))</f>
        <v/>
      </c>
      <c r="CG165" s="290" t="str">
        <f ca="true">+IF(OFFSET('Water Data'!$H$29,0,10*ROW('Water Data'!H159))="","",OFFSET('Water Data'!$H$29,0,10*ROW('Water Data'!H159)))</f>
        <v/>
      </c>
      <c r="CH165" s="290" t="str">
        <f ca="true">+IF(OFFSET('Water Data'!$I$27,0,10*ROW('Water Data'!I159))="","",OFFSET('Water Data'!$I$27,0,10*ROW('Water Data'!I159)))</f>
        <v/>
      </c>
      <c r="CI165" s="290" t="str">
        <f ca="true">+IF(OFFSET('Water Data'!$I$28,0,10*ROW('Water Data'!I159))="","",OFFSET('Water Data'!$I$28,0,10*ROW('Water Data'!I159)))</f>
        <v/>
      </c>
      <c r="CJ165" s="290" t="str">
        <f ca="true">+IF(OFFSET('Water Data'!$I$29,0,10*ROW('Water Data'!I159))="","",OFFSET('Water Data'!$I$29,0,10*ROW('Water Data'!I159)))</f>
        <v/>
      </c>
      <c r="CK165" s="290" t="str">
        <f ca="true">+IF(OFFSET('Sanitation Data'!$D$28,0,10*ROW('Sanitation Data'!D159))="","",OFFSET('Sanitation Data'!$D$28,0,10*ROW('Sanitation Data'!D159)))</f>
        <v/>
      </c>
      <c r="CL165" s="290" t="str">
        <f ca="true">+IF(OFFSET('Sanitation Data'!$D$29,0,10*ROW('Sanitation Data'!D159))="","",OFFSET('Sanitation Data'!$D$29,0,10*ROW('Sanitation Data'!D159)))</f>
        <v/>
      </c>
      <c r="CM165" s="290" t="str">
        <f ca="true">+IF(OFFSET('Sanitation Data'!$D$30,0,10*ROW('Sanitation Data'!D159))="","",OFFSET('Sanitation Data'!$D$30,0,10*ROW('Sanitation Data'!D159)))</f>
        <v/>
      </c>
      <c r="CN165" s="290" t="str">
        <f ca="true">+IF(OFFSET('Sanitation Data'!$D$31,0,10*ROW('Sanitation Data'!D159))="","",OFFSET('Sanitation Data'!$D$31,0,10*ROW('Sanitation Data'!D159)))</f>
        <v/>
      </c>
      <c r="CO165" s="290" t="str">
        <f ca="true">+IF(OFFSET('Sanitation Data'!$D$32,0,10*ROW('Sanitation Data'!D159))="","",OFFSET('Sanitation Data'!$D$32,0,10*ROW('Sanitation Data'!D159)))</f>
        <v/>
      </c>
      <c r="CP165" s="290" t="str">
        <f ca="true">+IF(OFFSET('Sanitation Data'!$E$28,0,10*ROW('Sanitation Data'!E159))="","",OFFSET('Sanitation Data'!$E$28,0,10*ROW('Sanitation Data'!E159)))</f>
        <v/>
      </c>
      <c r="CQ165" s="290" t="str">
        <f ca="true">+IF(OFFSET('Sanitation Data'!$E$29,0,10*ROW('Sanitation Data'!E159))="","",OFFSET('Sanitation Data'!$E$29,0,10*ROW('Sanitation Data'!E159)))</f>
        <v/>
      </c>
      <c r="CR165" s="290" t="str">
        <f ca="true">+IF(OFFSET('Sanitation Data'!$E$30,0,10*ROW('Sanitation Data'!E159))="","",OFFSET('Sanitation Data'!$E$30,0,10*ROW('Sanitation Data'!E159)))</f>
        <v/>
      </c>
      <c r="CS165" s="290" t="str">
        <f ca="true">+IF(OFFSET('Sanitation Data'!$E$31,0,10*ROW('Sanitation Data'!E159))="","",OFFSET('Sanitation Data'!$E$31,0,10*ROW('Sanitation Data'!E159)))</f>
        <v/>
      </c>
      <c r="CT165" s="290" t="str">
        <f ca="true">+IF(OFFSET('Sanitation Data'!$E$32,0,10*ROW('Sanitation Data'!E159))="","",OFFSET('Sanitation Data'!$E$32,0,10*ROW('Sanitation Data'!E159)))</f>
        <v/>
      </c>
      <c r="CU165" s="290" t="str">
        <f ca="true">+IF(OFFSET('Sanitation Data'!$F$28,0,10*ROW('Sanitation Data'!F159))="","",OFFSET('Sanitation Data'!$F$28,0,10*ROW('Sanitation Data'!F159)))</f>
        <v/>
      </c>
      <c r="CV165" s="290" t="str">
        <f ca="true">+IF(OFFSET('Sanitation Data'!$F$29,0,10*ROW('Sanitation Data'!F159))="","",OFFSET('Sanitation Data'!$F$29,0,10*ROW('Sanitation Data'!F159)))</f>
        <v/>
      </c>
      <c r="CW165" s="290" t="str">
        <f ca="true">+IF(OFFSET('Sanitation Data'!$F$30,0,10*ROW('Sanitation Data'!F159))="","",OFFSET('Sanitation Data'!$F$30,0,10*ROW('Sanitation Data'!F159)))</f>
        <v/>
      </c>
      <c r="CX165" s="290" t="str">
        <f ca="true">+IF(OFFSET('Sanitation Data'!$F$31,0,10*ROW('Sanitation Data'!F159))="","",OFFSET('Sanitation Data'!$F$31,0,10*ROW('Sanitation Data'!F159)))</f>
        <v/>
      </c>
      <c r="CY165" s="290" t="str">
        <f ca="true">+IF(OFFSET('Sanitation Data'!$F$32,0,10*ROW('Sanitation Data'!F159))="","",OFFSET('Sanitation Data'!$F$32,0,10*ROW('Sanitation Data'!F159)))</f>
        <v/>
      </c>
      <c r="CZ165" s="290" t="str">
        <f ca="true">+IF(OFFSET('Sanitation Data'!$G$28,0,10*ROW('Sanitation Data'!G159))="","",OFFSET('Sanitation Data'!$G$28,0,10*ROW('Sanitation Data'!G159)))</f>
        <v/>
      </c>
      <c r="DA165" s="290" t="str">
        <f ca="true">+IF(OFFSET('Sanitation Data'!$G$29,0,10*ROW('Sanitation Data'!G159))="","",OFFSET('Sanitation Data'!$G$29,0,10*ROW('Sanitation Data'!G159)))</f>
        <v/>
      </c>
      <c r="DB165" s="290" t="str">
        <f ca="true">+IF(OFFSET('Sanitation Data'!$G$30,0,10*ROW('Sanitation Data'!G159))="","",OFFSET('Sanitation Data'!$G$30,0,10*ROW('Sanitation Data'!G159)))</f>
        <v/>
      </c>
      <c r="DC165" s="290" t="str">
        <f ca="true">+IF(OFFSET('Sanitation Data'!$G$31,0,10*ROW('Sanitation Data'!G159))="","",OFFSET('Sanitation Data'!$G$31,0,10*ROW('Sanitation Data'!G159)))</f>
        <v/>
      </c>
      <c r="DD165" s="290" t="str">
        <f ca="true">+IF(OFFSET('Sanitation Data'!$G$32,0,10*ROW('Sanitation Data'!G159))="","",OFFSET('Sanitation Data'!$G$32,0,10*ROW('Sanitation Data'!G159)))</f>
        <v/>
      </c>
      <c r="DE165" s="290" t="str">
        <f ca="true">+IF(OFFSET('Sanitation Data'!$H$28,0,10*ROW('Sanitation Data'!H159))="","",OFFSET('Sanitation Data'!$H$28,0,10*ROW('Sanitation Data'!H159)))</f>
        <v/>
      </c>
      <c r="DF165" s="290" t="str">
        <f ca="true">+IF(OFFSET('Sanitation Data'!$H$29,0,10*ROW('Sanitation Data'!H159))="","",OFFSET('Sanitation Data'!$H$29,0,10*ROW('Sanitation Data'!H159)))</f>
        <v/>
      </c>
      <c r="DG165" s="290" t="str">
        <f ca="true">+IF(OFFSET('Sanitation Data'!$H$30,0,10*ROW('Sanitation Data'!H159))="","",OFFSET('Sanitation Data'!$H$30,0,10*ROW('Sanitation Data'!H159)))</f>
        <v/>
      </c>
      <c r="DH165" s="290" t="str">
        <f ca="true">+IF(OFFSET('Sanitation Data'!$H$31,0,10*ROW('Sanitation Data'!H159))="","",OFFSET('Sanitation Data'!$H$31,0,10*ROW('Sanitation Data'!H159)))</f>
        <v/>
      </c>
      <c r="DI165" s="290" t="str">
        <f ca="true">+IF(OFFSET('Sanitation Data'!$H$32,0,10*ROW('Sanitation Data'!H159))="","",OFFSET('Sanitation Data'!$H$32,0,10*ROW('Sanitation Data'!H159)))</f>
        <v/>
      </c>
      <c r="DJ165" s="290" t="str">
        <f ca="true">+IF(OFFSET('Sanitation Data'!$I$28,0,10*ROW('Sanitation Data'!I159))="","",OFFSET('Sanitation Data'!$I$28,0,10*ROW('Sanitation Data'!I159)))</f>
        <v/>
      </c>
      <c r="DK165" s="290" t="str">
        <f ca="true">+IF(OFFSET('Sanitation Data'!$I$29,0,10*ROW('Sanitation Data'!I159))="","",OFFSET('Sanitation Data'!$I$29,0,10*ROW('Sanitation Data'!I159)))</f>
        <v/>
      </c>
      <c r="DL165" s="290" t="str">
        <f ca="true">+IF(OFFSET('Sanitation Data'!$I$30,0,10*ROW('Sanitation Data'!I159))="","",OFFSET('Sanitation Data'!$I$30,0,10*ROW('Sanitation Data'!I159)))</f>
        <v/>
      </c>
      <c r="DM165" s="290" t="str">
        <f ca="true">+IF(OFFSET('Sanitation Data'!$I$31,0,10*ROW('Sanitation Data'!I159))="","",OFFSET('Sanitation Data'!$I$31,0,10*ROW('Sanitation Data'!I159)))</f>
        <v/>
      </c>
      <c r="DN165" s="290" t="str">
        <f ca="true">+IF(OFFSET('Sanitation Data'!$I$32,0,10*ROW('Sanitation Data'!I159))="","",OFFSET('Sanitation Data'!$I$32,0,10*ROW('Sanitation Data'!I159)))</f>
        <v/>
      </c>
      <c r="DO165" s="290" t="str">
        <f ca="true">+IF(OFFSET('Hygiene Data'!$D$11,0,10*ROW('Hygiene Data'!D159))="","",OFFSET('Hygiene Data'!$D$11,0,10*ROW('Hygiene Data'!D159)))</f>
        <v/>
      </c>
      <c r="DP165" s="290" t="str">
        <f ca="true">+IF(OFFSET('Hygiene Data'!$D$12,0,10*ROW('Hygiene Data'!D159))="","",OFFSET('Hygiene Data'!$D$12,0,10*ROW('Hygiene Data'!D159)))</f>
        <v/>
      </c>
      <c r="DQ165" s="290" t="str">
        <f ca="true">+IF(OFFSET('Hygiene Data'!$D$13,0,10*ROW('Hygiene Data'!D159))="","",OFFSET('Hygiene Data'!$D$13,0,10*ROW('Hygiene Data'!D159)))</f>
        <v/>
      </c>
      <c r="DR165" s="290" t="str">
        <f ca="true">+IF(OFFSET('Hygiene Data'!$E$11,0,10*ROW('Hygiene Data'!E159))="","",OFFSET('Hygiene Data'!$E$11,0,10*ROW('Hygiene Data'!E159)))</f>
        <v/>
      </c>
      <c r="DS165" s="290" t="str">
        <f ca="true">+IF(OFFSET('Hygiene Data'!$E$12,0,10*ROW('Hygiene Data'!E159))="","",OFFSET('Hygiene Data'!$E$12,0,10*ROW('Hygiene Data'!E159)))</f>
        <v/>
      </c>
      <c r="DT165" s="290" t="str">
        <f ca="true">+IF(OFFSET('Hygiene Data'!$E$13,0,10*ROW('Hygiene Data'!E159))="","",OFFSET('Hygiene Data'!$E$13,0,10*ROW('Hygiene Data'!E159)))</f>
        <v/>
      </c>
      <c r="DU165" s="290" t="str">
        <f ca="true">+IF(OFFSET('Hygiene Data'!$F$11,0,10*ROW('Hygiene Data'!F159))="","",OFFSET('Hygiene Data'!$F$11,0,10*ROW('Hygiene Data'!F159)))</f>
        <v/>
      </c>
      <c r="DV165" s="290" t="str">
        <f ca="true">+IF(OFFSET('Hygiene Data'!$F$12,0,10*ROW('Hygiene Data'!F159))="","",OFFSET('Hygiene Data'!$F$12,0,10*ROW('Hygiene Data'!F159)))</f>
        <v/>
      </c>
      <c r="DW165" s="290" t="str">
        <f ca="true">+IF(OFFSET('Hygiene Data'!$F$13,0,10*ROW('Hygiene Data'!F159))="","",OFFSET('Hygiene Data'!$F$13,0,10*ROW('Hygiene Data'!F159)))</f>
        <v/>
      </c>
      <c r="DX165" s="290" t="str">
        <f ca="true">+IF(OFFSET('Hygiene Data'!$G$11,0,10*ROW('Hygiene Data'!G159))="","",OFFSET('Hygiene Data'!$G$11,0,10*ROW('Hygiene Data'!G159)))</f>
        <v/>
      </c>
      <c r="DY165" s="290" t="str">
        <f ca="true">+IF(OFFSET('Hygiene Data'!$G$12,0,10*ROW('Hygiene Data'!G159))="","",OFFSET('Hygiene Data'!$G$12,0,10*ROW('Hygiene Data'!G159)))</f>
        <v/>
      </c>
      <c r="DZ165" s="290" t="str">
        <f ca="true">+IF(OFFSET('Hygiene Data'!$G$13,0,10*ROW('Hygiene Data'!G159))="","",OFFSET('Hygiene Data'!$G$13,0,10*ROW('Hygiene Data'!G159)))</f>
        <v/>
      </c>
      <c r="EA165" s="290" t="str">
        <f ca="true">+IF(OFFSET('Hygiene Data'!$H$11,0,10*ROW('Hygiene Data'!H159))="","",OFFSET('Hygiene Data'!$H$11,0,10*ROW('Hygiene Data'!H159)))</f>
        <v/>
      </c>
      <c r="EB165" s="290" t="str">
        <f ca="true">+IF(OFFSET('Hygiene Data'!$H$12,0,10*ROW('Hygiene Data'!H159))="","",OFFSET('Hygiene Data'!$H$12,0,10*ROW('Hygiene Data'!H159)))</f>
        <v/>
      </c>
      <c r="EC165" s="290" t="str">
        <f ca="true">+IF(OFFSET('Hygiene Data'!$H$13,0,10*ROW('Hygiene Data'!H159))="","",OFFSET('Hygiene Data'!$H$13,0,10*ROW('Hygiene Data'!H159)))</f>
        <v/>
      </c>
      <c r="ED165" s="290" t="str">
        <f ca="true">+IF(OFFSET('Hygiene Data'!$I$11,0,10*ROW('Hygiene Data'!I159))="","",OFFSET('Hygiene Data'!$I$11,0,10*ROW('Hygiene Data'!I159)))</f>
        <v/>
      </c>
      <c r="EE165" s="290" t="str">
        <f ca="true">+IF(OFFSET('Hygiene Data'!$I$12,0,10*ROW('Hygiene Data'!I159))="","",OFFSET('Hygiene Data'!$I$12,0,10*ROW('Hygiene Data'!I159)))</f>
        <v/>
      </c>
      <c r="EF165" s="290"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46"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90"/>
      <c r="BS166" s="290" t="str">
        <f ca="true">+IF(OFFSET('Water Data'!$D$27,0,10*ROW('Water Data'!D160))="","",OFFSET('Water Data'!$D$27,0,10*ROW('Water Data'!D160)))</f>
        <v/>
      </c>
      <c r="BT166" s="290" t="str">
        <f ca="true">+IF(OFFSET('Water Data'!$D$28,0,10*ROW('Water Data'!D160))="","",OFFSET('Water Data'!$D$28,0,10*ROW('Water Data'!D160)))</f>
        <v/>
      </c>
      <c r="BU166" s="290" t="str">
        <f ca="true">+IF(OFFSET('Water Data'!$D$29,0,10*ROW('Water Data'!D160))="","",OFFSET('Water Data'!$D$29,0,10*ROW('Water Data'!D160)))</f>
        <v/>
      </c>
      <c r="BV166" s="290" t="str">
        <f ca="true">+IF(OFFSET('Water Data'!$E$27,0,10*ROW('Water Data'!E160))="","",OFFSET('Water Data'!$E$27,0,10*ROW('Water Data'!E160)))</f>
        <v/>
      </c>
      <c r="BW166" s="290" t="str">
        <f ca="true">+IF(OFFSET('Water Data'!$E$28,0,10*ROW('Water Data'!E160))="","",OFFSET('Water Data'!$E$28,0,10*ROW('Water Data'!E160)))</f>
        <v/>
      </c>
      <c r="BX166" s="290" t="str">
        <f ca="true">+IF(OFFSET('Water Data'!$E$29,0,10*ROW('Water Data'!E160))="","",OFFSET('Water Data'!$E$29,0,10*ROW('Water Data'!E160)))</f>
        <v/>
      </c>
      <c r="BY166" s="290" t="str">
        <f ca="true">+IF(OFFSET('Water Data'!$F$27,0,10*ROW('Water Data'!F160))="","",OFFSET('Water Data'!$F$27,0,10*ROW('Water Data'!F160)))</f>
        <v/>
      </c>
      <c r="BZ166" s="290" t="str">
        <f ca="true">+IF(OFFSET('Water Data'!$F$28,0,10*ROW('Water Data'!F160))="","",OFFSET('Water Data'!$F$28,0,10*ROW('Water Data'!F160)))</f>
        <v/>
      </c>
      <c r="CA166" s="290" t="str">
        <f ca="true">+IF(OFFSET('Water Data'!$F$29,0,10*ROW('Water Data'!F160))="","",OFFSET('Water Data'!$F$29,0,10*ROW('Water Data'!F160)))</f>
        <v/>
      </c>
      <c r="CB166" s="290" t="str">
        <f ca="true">+IF(OFFSET('Water Data'!$G$27,0,10*ROW('Water Data'!G160))="","",OFFSET('Water Data'!$G$27,0,10*ROW('Water Data'!G160)))</f>
        <v/>
      </c>
      <c r="CC166" s="290" t="str">
        <f ca="true">+IF(OFFSET('Water Data'!$G$28,0,10*ROW('Water Data'!G160))="","",OFFSET('Water Data'!$G$28,0,10*ROW('Water Data'!G160)))</f>
        <v/>
      </c>
      <c r="CD166" s="290" t="str">
        <f ca="true">+IF(OFFSET('Water Data'!$G$29,0,10*ROW('Water Data'!G160))="","",OFFSET('Water Data'!$G$29,0,10*ROW('Water Data'!G160)))</f>
        <v/>
      </c>
      <c r="CE166" s="290" t="str">
        <f ca="true">+IF(OFFSET('Water Data'!$H$27,0,10*ROW('Water Data'!H160))="","",OFFSET('Water Data'!$H$27,0,10*ROW('Water Data'!H160)))</f>
        <v/>
      </c>
      <c r="CF166" s="290" t="str">
        <f ca="true">+IF(OFFSET('Water Data'!$H$28,0,10*ROW('Water Data'!H160))="","",OFFSET('Water Data'!$H$28,0,10*ROW('Water Data'!H160)))</f>
        <v/>
      </c>
      <c r="CG166" s="290" t="str">
        <f ca="true">+IF(OFFSET('Water Data'!$H$29,0,10*ROW('Water Data'!H160))="","",OFFSET('Water Data'!$H$29,0,10*ROW('Water Data'!H160)))</f>
        <v/>
      </c>
      <c r="CH166" s="290" t="str">
        <f ca="true">+IF(OFFSET('Water Data'!$I$27,0,10*ROW('Water Data'!I160))="","",OFFSET('Water Data'!$I$27,0,10*ROW('Water Data'!I160)))</f>
        <v/>
      </c>
      <c r="CI166" s="290" t="str">
        <f ca="true">+IF(OFFSET('Water Data'!$I$28,0,10*ROW('Water Data'!I160))="","",OFFSET('Water Data'!$I$28,0,10*ROW('Water Data'!I160)))</f>
        <v/>
      </c>
      <c r="CJ166" s="290" t="str">
        <f ca="true">+IF(OFFSET('Water Data'!$I$29,0,10*ROW('Water Data'!I160))="","",OFFSET('Water Data'!$I$29,0,10*ROW('Water Data'!I160)))</f>
        <v/>
      </c>
      <c r="CK166" s="290" t="str">
        <f ca="true">+IF(OFFSET('Sanitation Data'!$D$28,0,10*ROW('Sanitation Data'!D160))="","",OFFSET('Sanitation Data'!$D$28,0,10*ROW('Sanitation Data'!D160)))</f>
        <v/>
      </c>
      <c r="CL166" s="290" t="str">
        <f ca="true">+IF(OFFSET('Sanitation Data'!$D$29,0,10*ROW('Sanitation Data'!D160))="","",OFFSET('Sanitation Data'!$D$29,0,10*ROW('Sanitation Data'!D160)))</f>
        <v/>
      </c>
      <c r="CM166" s="290" t="str">
        <f ca="true">+IF(OFFSET('Sanitation Data'!$D$30,0,10*ROW('Sanitation Data'!D160))="","",OFFSET('Sanitation Data'!$D$30,0,10*ROW('Sanitation Data'!D160)))</f>
        <v/>
      </c>
      <c r="CN166" s="290" t="str">
        <f ca="true">+IF(OFFSET('Sanitation Data'!$D$31,0,10*ROW('Sanitation Data'!D160))="","",OFFSET('Sanitation Data'!$D$31,0,10*ROW('Sanitation Data'!D160)))</f>
        <v/>
      </c>
      <c r="CO166" s="290" t="str">
        <f ca="true">+IF(OFFSET('Sanitation Data'!$D$32,0,10*ROW('Sanitation Data'!D160))="","",OFFSET('Sanitation Data'!$D$32,0,10*ROW('Sanitation Data'!D160)))</f>
        <v/>
      </c>
      <c r="CP166" s="290" t="str">
        <f ca="true">+IF(OFFSET('Sanitation Data'!$E$28,0,10*ROW('Sanitation Data'!E160))="","",OFFSET('Sanitation Data'!$E$28,0,10*ROW('Sanitation Data'!E160)))</f>
        <v/>
      </c>
      <c r="CQ166" s="290" t="str">
        <f ca="true">+IF(OFFSET('Sanitation Data'!$E$29,0,10*ROW('Sanitation Data'!E160))="","",OFFSET('Sanitation Data'!$E$29,0,10*ROW('Sanitation Data'!E160)))</f>
        <v/>
      </c>
      <c r="CR166" s="290" t="str">
        <f ca="true">+IF(OFFSET('Sanitation Data'!$E$30,0,10*ROW('Sanitation Data'!E160))="","",OFFSET('Sanitation Data'!$E$30,0,10*ROW('Sanitation Data'!E160)))</f>
        <v/>
      </c>
      <c r="CS166" s="290" t="str">
        <f ca="true">+IF(OFFSET('Sanitation Data'!$E$31,0,10*ROW('Sanitation Data'!E160))="","",OFFSET('Sanitation Data'!$E$31,0,10*ROW('Sanitation Data'!E160)))</f>
        <v/>
      </c>
      <c r="CT166" s="290" t="str">
        <f ca="true">+IF(OFFSET('Sanitation Data'!$E$32,0,10*ROW('Sanitation Data'!E160))="","",OFFSET('Sanitation Data'!$E$32,0,10*ROW('Sanitation Data'!E160)))</f>
        <v/>
      </c>
      <c r="CU166" s="290" t="str">
        <f ca="true">+IF(OFFSET('Sanitation Data'!$F$28,0,10*ROW('Sanitation Data'!F160))="","",OFFSET('Sanitation Data'!$F$28,0,10*ROW('Sanitation Data'!F160)))</f>
        <v/>
      </c>
      <c r="CV166" s="290" t="str">
        <f ca="true">+IF(OFFSET('Sanitation Data'!$F$29,0,10*ROW('Sanitation Data'!F160))="","",OFFSET('Sanitation Data'!$F$29,0,10*ROW('Sanitation Data'!F160)))</f>
        <v/>
      </c>
      <c r="CW166" s="290" t="str">
        <f ca="true">+IF(OFFSET('Sanitation Data'!$F$30,0,10*ROW('Sanitation Data'!F160))="","",OFFSET('Sanitation Data'!$F$30,0,10*ROW('Sanitation Data'!F160)))</f>
        <v/>
      </c>
      <c r="CX166" s="290" t="str">
        <f ca="true">+IF(OFFSET('Sanitation Data'!$F$31,0,10*ROW('Sanitation Data'!F160))="","",OFFSET('Sanitation Data'!$F$31,0,10*ROW('Sanitation Data'!F160)))</f>
        <v/>
      </c>
      <c r="CY166" s="290" t="str">
        <f ca="true">+IF(OFFSET('Sanitation Data'!$F$32,0,10*ROW('Sanitation Data'!F160))="","",OFFSET('Sanitation Data'!$F$32,0,10*ROW('Sanitation Data'!F160)))</f>
        <v/>
      </c>
      <c r="CZ166" s="290" t="str">
        <f ca="true">+IF(OFFSET('Sanitation Data'!$G$28,0,10*ROW('Sanitation Data'!G160))="","",OFFSET('Sanitation Data'!$G$28,0,10*ROW('Sanitation Data'!G160)))</f>
        <v/>
      </c>
      <c r="DA166" s="290" t="str">
        <f ca="true">+IF(OFFSET('Sanitation Data'!$G$29,0,10*ROW('Sanitation Data'!G160))="","",OFFSET('Sanitation Data'!$G$29,0,10*ROW('Sanitation Data'!G160)))</f>
        <v/>
      </c>
      <c r="DB166" s="290" t="str">
        <f ca="true">+IF(OFFSET('Sanitation Data'!$G$30,0,10*ROW('Sanitation Data'!G160))="","",OFFSET('Sanitation Data'!$G$30,0,10*ROW('Sanitation Data'!G160)))</f>
        <v/>
      </c>
      <c r="DC166" s="290" t="str">
        <f ca="true">+IF(OFFSET('Sanitation Data'!$G$31,0,10*ROW('Sanitation Data'!G160))="","",OFFSET('Sanitation Data'!$G$31,0,10*ROW('Sanitation Data'!G160)))</f>
        <v/>
      </c>
      <c r="DD166" s="290" t="str">
        <f ca="true">+IF(OFFSET('Sanitation Data'!$G$32,0,10*ROW('Sanitation Data'!G160))="","",OFFSET('Sanitation Data'!$G$32,0,10*ROW('Sanitation Data'!G160)))</f>
        <v/>
      </c>
      <c r="DE166" s="290" t="str">
        <f ca="true">+IF(OFFSET('Sanitation Data'!$H$28,0,10*ROW('Sanitation Data'!H160))="","",OFFSET('Sanitation Data'!$H$28,0,10*ROW('Sanitation Data'!H160)))</f>
        <v/>
      </c>
      <c r="DF166" s="290" t="str">
        <f ca="true">+IF(OFFSET('Sanitation Data'!$H$29,0,10*ROW('Sanitation Data'!H160))="","",OFFSET('Sanitation Data'!$H$29,0,10*ROW('Sanitation Data'!H160)))</f>
        <v/>
      </c>
      <c r="DG166" s="290" t="str">
        <f ca="true">+IF(OFFSET('Sanitation Data'!$H$30,0,10*ROW('Sanitation Data'!H160))="","",OFFSET('Sanitation Data'!$H$30,0,10*ROW('Sanitation Data'!H160)))</f>
        <v/>
      </c>
      <c r="DH166" s="290" t="str">
        <f ca="true">+IF(OFFSET('Sanitation Data'!$H$31,0,10*ROW('Sanitation Data'!H160))="","",OFFSET('Sanitation Data'!$H$31,0,10*ROW('Sanitation Data'!H160)))</f>
        <v/>
      </c>
      <c r="DI166" s="290" t="str">
        <f ca="true">+IF(OFFSET('Sanitation Data'!$H$32,0,10*ROW('Sanitation Data'!H160))="","",OFFSET('Sanitation Data'!$H$32,0,10*ROW('Sanitation Data'!H160)))</f>
        <v/>
      </c>
      <c r="DJ166" s="290" t="str">
        <f ca="true">+IF(OFFSET('Sanitation Data'!$I$28,0,10*ROW('Sanitation Data'!I160))="","",OFFSET('Sanitation Data'!$I$28,0,10*ROW('Sanitation Data'!I160)))</f>
        <v/>
      </c>
      <c r="DK166" s="290" t="str">
        <f ca="true">+IF(OFFSET('Sanitation Data'!$I$29,0,10*ROW('Sanitation Data'!I160))="","",OFFSET('Sanitation Data'!$I$29,0,10*ROW('Sanitation Data'!I160)))</f>
        <v/>
      </c>
      <c r="DL166" s="290" t="str">
        <f ca="true">+IF(OFFSET('Sanitation Data'!$I$30,0,10*ROW('Sanitation Data'!I160))="","",OFFSET('Sanitation Data'!$I$30,0,10*ROW('Sanitation Data'!I160)))</f>
        <v/>
      </c>
      <c r="DM166" s="290" t="str">
        <f ca="true">+IF(OFFSET('Sanitation Data'!$I$31,0,10*ROW('Sanitation Data'!I160))="","",OFFSET('Sanitation Data'!$I$31,0,10*ROW('Sanitation Data'!I160)))</f>
        <v/>
      </c>
      <c r="DN166" s="290" t="str">
        <f ca="true">+IF(OFFSET('Sanitation Data'!$I$32,0,10*ROW('Sanitation Data'!I160))="","",OFFSET('Sanitation Data'!$I$32,0,10*ROW('Sanitation Data'!I160)))</f>
        <v/>
      </c>
      <c r="DO166" s="290" t="str">
        <f ca="true">+IF(OFFSET('Hygiene Data'!$D$11,0,10*ROW('Hygiene Data'!D160))="","",OFFSET('Hygiene Data'!$D$11,0,10*ROW('Hygiene Data'!D160)))</f>
        <v/>
      </c>
      <c r="DP166" s="290" t="str">
        <f ca="true">+IF(OFFSET('Hygiene Data'!$D$12,0,10*ROW('Hygiene Data'!D160))="","",OFFSET('Hygiene Data'!$D$12,0,10*ROW('Hygiene Data'!D160)))</f>
        <v/>
      </c>
      <c r="DQ166" s="290" t="str">
        <f ca="true">+IF(OFFSET('Hygiene Data'!$D$13,0,10*ROW('Hygiene Data'!D160))="","",OFFSET('Hygiene Data'!$D$13,0,10*ROW('Hygiene Data'!D160)))</f>
        <v/>
      </c>
      <c r="DR166" s="290" t="str">
        <f ca="true">+IF(OFFSET('Hygiene Data'!$E$11,0,10*ROW('Hygiene Data'!E160))="","",OFFSET('Hygiene Data'!$E$11,0,10*ROW('Hygiene Data'!E160)))</f>
        <v/>
      </c>
      <c r="DS166" s="290" t="str">
        <f ca="true">+IF(OFFSET('Hygiene Data'!$E$12,0,10*ROW('Hygiene Data'!E160))="","",OFFSET('Hygiene Data'!$E$12,0,10*ROW('Hygiene Data'!E160)))</f>
        <v/>
      </c>
      <c r="DT166" s="290" t="str">
        <f ca="true">+IF(OFFSET('Hygiene Data'!$E$13,0,10*ROW('Hygiene Data'!E160))="","",OFFSET('Hygiene Data'!$E$13,0,10*ROW('Hygiene Data'!E160)))</f>
        <v/>
      </c>
      <c r="DU166" s="290" t="str">
        <f ca="true">+IF(OFFSET('Hygiene Data'!$F$11,0,10*ROW('Hygiene Data'!F160))="","",OFFSET('Hygiene Data'!$F$11,0,10*ROW('Hygiene Data'!F160)))</f>
        <v/>
      </c>
      <c r="DV166" s="290" t="str">
        <f ca="true">+IF(OFFSET('Hygiene Data'!$F$12,0,10*ROW('Hygiene Data'!F160))="","",OFFSET('Hygiene Data'!$F$12,0,10*ROW('Hygiene Data'!F160)))</f>
        <v/>
      </c>
      <c r="DW166" s="290" t="str">
        <f ca="true">+IF(OFFSET('Hygiene Data'!$F$13,0,10*ROW('Hygiene Data'!F160))="","",OFFSET('Hygiene Data'!$F$13,0,10*ROW('Hygiene Data'!F160)))</f>
        <v/>
      </c>
      <c r="DX166" s="290" t="str">
        <f ca="true">+IF(OFFSET('Hygiene Data'!$G$11,0,10*ROW('Hygiene Data'!G160))="","",OFFSET('Hygiene Data'!$G$11,0,10*ROW('Hygiene Data'!G160)))</f>
        <v/>
      </c>
      <c r="DY166" s="290" t="str">
        <f ca="true">+IF(OFFSET('Hygiene Data'!$G$12,0,10*ROW('Hygiene Data'!G160))="","",OFFSET('Hygiene Data'!$G$12,0,10*ROW('Hygiene Data'!G160)))</f>
        <v/>
      </c>
      <c r="DZ166" s="290" t="str">
        <f ca="true">+IF(OFFSET('Hygiene Data'!$G$13,0,10*ROW('Hygiene Data'!G160))="","",OFFSET('Hygiene Data'!$G$13,0,10*ROW('Hygiene Data'!G160)))</f>
        <v/>
      </c>
      <c r="EA166" s="290" t="str">
        <f ca="true">+IF(OFFSET('Hygiene Data'!$H$11,0,10*ROW('Hygiene Data'!H160))="","",OFFSET('Hygiene Data'!$H$11,0,10*ROW('Hygiene Data'!H160)))</f>
        <v/>
      </c>
      <c r="EB166" s="290" t="str">
        <f ca="true">+IF(OFFSET('Hygiene Data'!$H$12,0,10*ROW('Hygiene Data'!H160))="","",OFFSET('Hygiene Data'!$H$12,0,10*ROW('Hygiene Data'!H160)))</f>
        <v/>
      </c>
      <c r="EC166" s="290" t="str">
        <f ca="true">+IF(OFFSET('Hygiene Data'!$H$13,0,10*ROW('Hygiene Data'!H160))="","",OFFSET('Hygiene Data'!$H$13,0,10*ROW('Hygiene Data'!H160)))</f>
        <v/>
      </c>
      <c r="ED166" s="290" t="str">
        <f ca="true">+IF(OFFSET('Hygiene Data'!$I$11,0,10*ROW('Hygiene Data'!I160))="","",OFFSET('Hygiene Data'!$I$11,0,10*ROW('Hygiene Data'!I160)))</f>
        <v/>
      </c>
      <c r="EE166" s="290" t="str">
        <f ca="true">+IF(OFFSET('Hygiene Data'!$I$12,0,10*ROW('Hygiene Data'!I160))="","",OFFSET('Hygiene Data'!$I$12,0,10*ROW('Hygiene Data'!I160)))</f>
        <v/>
      </c>
      <c r="EF166" s="290"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46"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90"/>
      <c r="BS167" s="290" t="str">
        <f ca="true">+IF(OFFSET('Water Data'!$D$27,0,10*ROW('Water Data'!D161))="","",OFFSET('Water Data'!$D$27,0,10*ROW('Water Data'!D161)))</f>
        <v/>
      </c>
      <c r="BT167" s="290" t="str">
        <f ca="true">+IF(OFFSET('Water Data'!$D$28,0,10*ROW('Water Data'!D161))="","",OFFSET('Water Data'!$D$28,0,10*ROW('Water Data'!D161)))</f>
        <v/>
      </c>
      <c r="BU167" s="290" t="str">
        <f ca="true">+IF(OFFSET('Water Data'!$D$29,0,10*ROW('Water Data'!D161))="","",OFFSET('Water Data'!$D$29,0,10*ROW('Water Data'!D161)))</f>
        <v/>
      </c>
      <c r="BV167" s="290" t="str">
        <f ca="true">+IF(OFFSET('Water Data'!$E$27,0,10*ROW('Water Data'!E161))="","",OFFSET('Water Data'!$E$27,0,10*ROW('Water Data'!E161)))</f>
        <v/>
      </c>
      <c r="BW167" s="290" t="str">
        <f ca="true">+IF(OFFSET('Water Data'!$E$28,0,10*ROW('Water Data'!E161))="","",OFFSET('Water Data'!$E$28,0,10*ROW('Water Data'!E161)))</f>
        <v/>
      </c>
      <c r="BX167" s="290" t="str">
        <f ca="true">+IF(OFFSET('Water Data'!$E$29,0,10*ROW('Water Data'!E161))="","",OFFSET('Water Data'!$E$29,0,10*ROW('Water Data'!E161)))</f>
        <v/>
      </c>
      <c r="BY167" s="290" t="str">
        <f ca="true">+IF(OFFSET('Water Data'!$F$27,0,10*ROW('Water Data'!F161))="","",OFFSET('Water Data'!$F$27,0,10*ROW('Water Data'!F161)))</f>
        <v/>
      </c>
      <c r="BZ167" s="290" t="str">
        <f ca="true">+IF(OFFSET('Water Data'!$F$28,0,10*ROW('Water Data'!F161))="","",OFFSET('Water Data'!$F$28,0,10*ROW('Water Data'!F161)))</f>
        <v/>
      </c>
      <c r="CA167" s="290" t="str">
        <f ca="true">+IF(OFFSET('Water Data'!$F$29,0,10*ROW('Water Data'!F161))="","",OFFSET('Water Data'!$F$29,0,10*ROW('Water Data'!F161)))</f>
        <v/>
      </c>
      <c r="CB167" s="290" t="str">
        <f ca="true">+IF(OFFSET('Water Data'!$G$27,0,10*ROW('Water Data'!G161))="","",OFFSET('Water Data'!$G$27,0,10*ROW('Water Data'!G161)))</f>
        <v/>
      </c>
      <c r="CC167" s="290" t="str">
        <f ca="true">+IF(OFFSET('Water Data'!$G$28,0,10*ROW('Water Data'!G161))="","",OFFSET('Water Data'!$G$28,0,10*ROW('Water Data'!G161)))</f>
        <v/>
      </c>
      <c r="CD167" s="290" t="str">
        <f ca="true">+IF(OFFSET('Water Data'!$G$29,0,10*ROW('Water Data'!G161))="","",OFFSET('Water Data'!$G$29,0,10*ROW('Water Data'!G161)))</f>
        <v/>
      </c>
      <c r="CE167" s="290" t="str">
        <f ca="true">+IF(OFFSET('Water Data'!$H$27,0,10*ROW('Water Data'!H161))="","",OFFSET('Water Data'!$H$27,0,10*ROW('Water Data'!H161)))</f>
        <v/>
      </c>
      <c r="CF167" s="290" t="str">
        <f ca="true">+IF(OFFSET('Water Data'!$H$28,0,10*ROW('Water Data'!H161))="","",OFFSET('Water Data'!$H$28,0,10*ROW('Water Data'!H161)))</f>
        <v/>
      </c>
      <c r="CG167" s="290" t="str">
        <f ca="true">+IF(OFFSET('Water Data'!$H$29,0,10*ROW('Water Data'!H161))="","",OFFSET('Water Data'!$H$29,0,10*ROW('Water Data'!H161)))</f>
        <v/>
      </c>
      <c r="CH167" s="290" t="str">
        <f ca="true">+IF(OFFSET('Water Data'!$I$27,0,10*ROW('Water Data'!I161))="","",OFFSET('Water Data'!$I$27,0,10*ROW('Water Data'!I161)))</f>
        <v/>
      </c>
      <c r="CI167" s="290" t="str">
        <f ca="true">+IF(OFFSET('Water Data'!$I$28,0,10*ROW('Water Data'!I161))="","",OFFSET('Water Data'!$I$28,0,10*ROW('Water Data'!I161)))</f>
        <v/>
      </c>
      <c r="CJ167" s="290" t="str">
        <f ca="true">+IF(OFFSET('Water Data'!$I$29,0,10*ROW('Water Data'!I161))="","",OFFSET('Water Data'!$I$29,0,10*ROW('Water Data'!I161)))</f>
        <v/>
      </c>
      <c r="CK167" s="290" t="str">
        <f ca="true">+IF(OFFSET('Sanitation Data'!$D$28,0,10*ROW('Sanitation Data'!D161))="","",OFFSET('Sanitation Data'!$D$28,0,10*ROW('Sanitation Data'!D161)))</f>
        <v/>
      </c>
      <c r="CL167" s="290" t="str">
        <f ca="true">+IF(OFFSET('Sanitation Data'!$D$29,0,10*ROW('Sanitation Data'!D161))="","",OFFSET('Sanitation Data'!$D$29,0,10*ROW('Sanitation Data'!D161)))</f>
        <v/>
      </c>
      <c r="CM167" s="290" t="str">
        <f ca="true">+IF(OFFSET('Sanitation Data'!$D$30,0,10*ROW('Sanitation Data'!D161))="","",OFFSET('Sanitation Data'!$D$30,0,10*ROW('Sanitation Data'!D161)))</f>
        <v/>
      </c>
      <c r="CN167" s="290" t="str">
        <f ca="true">+IF(OFFSET('Sanitation Data'!$D$31,0,10*ROW('Sanitation Data'!D161))="","",OFFSET('Sanitation Data'!$D$31,0,10*ROW('Sanitation Data'!D161)))</f>
        <v/>
      </c>
      <c r="CO167" s="290" t="str">
        <f ca="true">+IF(OFFSET('Sanitation Data'!$D$32,0,10*ROW('Sanitation Data'!D161))="","",OFFSET('Sanitation Data'!$D$32,0,10*ROW('Sanitation Data'!D161)))</f>
        <v/>
      </c>
      <c r="CP167" s="290" t="str">
        <f ca="true">+IF(OFFSET('Sanitation Data'!$E$28,0,10*ROW('Sanitation Data'!E161))="","",OFFSET('Sanitation Data'!$E$28,0,10*ROW('Sanitation Data'!E161)))</f>
        <v/>
      </c>
      <c r="CQ167" s="290" t="str">
        <f ca="true">+IF(OFFSET('Sanitation Data'!$E$29,0,10*ROW('Sanitation Data'!E161))="","",OFFSET('Sanitation Data'!$E$29,0,10*ROW('Sanitation Data'!E161)))</f>
        <v/>
      </c>
      <c r="CR167" s="290" t="str">
        <f ca="true">+IF(OFFSET('Sanitation Data'!$E$30,0,10*ROW('Sanitation Data'!E161))="","",OFFSET('Sanitation Data'!$E$30,0,10*ROW('Sanitation Data'!E161)))</f>
        <v/>
      </c>
      <c r="CS167" s="290" t="str">
        <f ca="true">+IF(OFFSET('Sanitation Data'!$E$31,0,10*ROW('Sanitation Data'!E161))="","",OFFSET('Sanitation Data'!$E$31,0,10*ROW('Sanitation Data'!E161)))</f>
        <v/>
      </c>
      <c r="CT167" s="290" t="str">
        <f ca="true">+IF(OFFSET('Sanitation Data'!$E$32,0,10*ROW('Sanitation Data'!E161))="","",OFFSET('Sanitation Data'!$E$32,0,10*ROW('Sanitation Data'!E161)))</f>
        <v/>
      </c>
      <c r="CU167" s="290" t="str">
        <f ca="true">+IF(OFFSET('Sanitation Data'!$F$28,0,10*ROW('Sanitation Data'!F161))="","",OFFSET('Sanitation Data'!$F$28,0,10*ROW('Sanitation Data'!F161)))</f>
        <v/>
      </c>
      <c r="CV167" s="290" t="str">
        <f ca="true">+IF(OFFSET('Sanitation Data'!$F$29,0,10*ROW('Sanitation Data'!F161))="","",OFFSET('Sanitation Data'!$F$29,0,10*ROW('Sanitation Data'!F161)))</f>
        <v/>
      </c>
      <c r="CW167" s="290" t="str">
        <f ca="true">+IF(OFFSET('Sanitation Data'!$F$30,0,10*ROW('Sanitation Data'!F161))="","",OFFSET('Sanitation Data'!$F$30,0,10*ROW('Sanitation Data'!F161)))</f>
        <v/>
      </c>
      <c r="CX167" s="290" t="str">
        <f ca="true">+IF(OFFSET('Sanitation Data'!$F$31,0,10*ROW('Sanitation Data'!F161))="","",OFFSET('Sanitation Data'!$F$31,0,10*ROW('Sanitation Data'!F161)))</f>
        <v/>
      </c>
      <c r="CY167" s="290" t="str">
        <f ca="true">+IF(OFFSET('Sanitation Data'!$F$32,0,10*ROW('Sanitation Data'!F161))="","",OFFSET('Sanitation Data'!$F$32,0,10*ROW('Sanitation Data'!F161)))</f>
        <v/>
      </c>
      <c r="CZ167" s="290" t="str">
        <f ca="true">+IF(OFFSET('Sanitation Data'!$G$28,0,10*ROW('Sanitation Data'!G161))="","",OFFSET('Sanitation Data'!$G$28,0,10*ROW('Sanitation Data'!G161)))</f>
        <v/>
      </c>
      <c r="DA167" s="290" t="str">
        <f ca="true">+IF(OFFSET('Sanitation Data'!$G$29,0,10*ROW('Sanitation Data'!G161))="","",OFFSET('Sanitation Data'!$G$29,0,10*ROW('Sanitation Data'!G161)))</f>
        <v/>
      </c>
      <c r="DB167" s="290" t="str">
        <f ca="true">+IF(OFFSET('Sanitation Data'!$G$30,0,10*ROW('Sanitation Data'!G161))="","",OFFSET('Sanitation Data'!$G$30,0,10*ROW('Sanitation Data'!G161)))</f>
        <v/>
      </c>
      <c r="DC167" s="290" t="str">
        <f ca="true">+IF(OFFSET('Sanitation Data'!$G$31,0,10*ROW('Sanitation Data'!G161))="","",OFFSET('Sanitation Data'!$G$31,0,10*ROW('Sanitation Data'!G161)))</f>
        <v/>
      </c>
      <c r="DD167" s="290" t="str">
        <f ca="true">+IF(OFFSET('Sanitation Data'!$G$32,0,10*ROW('Sanitation Data'!G161))="","",OFFSET('Sanitation Data'!$G$32,0,10*ROW('Sanitation Data'!G161)))</f>
        <v/>
      </c>
      <c r="DE167" s="290" t="str">
        <f ca="true">+IF(OFFSET('Sanitation Data'!$H$28,0,10*ROW('Sanitation Data'!H161))="","",OFFSET('Sanitation Data'!$H$28,0,10*ROW('Sanitation Data'!H161)))</f>
        <v/>
      </c>
      <c r="DF167" s="290" t="str">
        <f ca="true">+IF(OFFSET('Sanitation Data'!$H$29,0,10*ROW('Sanitation Data'!H161))="","",OFFSET('Sanitation Data'!$H$29,0,10*ROW('Sanitation Data'!H161)))</f>
        <v/>
      </c>
      <c r="DG167" s="290" t="str">
        <f ca="true">+IF(OFFSET('Sanitation Data'!$H$30,0,10*ROW('Sanitation Data'!H161))="","",OFFSET('Sanitation Data'!$H$30,0,10*ROW('Sanitation Data'!H161)))</f>
        <v/>
      </c>
      <c r="DH167" s="290" t="str">
        <f ca="true">+IF(OFFSET('Sanitation Data'!$H$31,0,10*ROW('Sanitation Data'!H161))="","",OFFSET('Sanitation Data'!$H$31,0,10*ROW('Sanitation Data'!H161)))</f>
        <v/>
      </c>
      <c r="DI167" s="290" t="str">
        <f ca="true">+IF(OFFSET('Sanitation Data'!$H$32,0,10*ROW('Sanitation Data'!H161))="","",OFFSET('Sanitation Data'!$H$32,0,10*ROW('Sanitation Data'!H161)))</f>
        <v/>
      </c>
      <c r="DJ167" s="290" t="str">
        <f ca="true">+IF(OFFSET('Sanitation Data'!$I$28,0,10*ROW('Sanitation Data'!I161))="","",OFFSET('Sanitation Data'!$I$28,0,10*ROW('Sanitation Data'!I161)))</f>
        <v/>
      </c>
      <c r="DK167" s="290" t="str">
        <f ca="true">+IF(OFFSET('Sanitation Data'!$I$29,0,10*ROW('Sanitation Data'!I161))="","",OFFSET('Sanitation Data'!$I$29,0,10*ROW('Sanitation Data'!I161)))</f>
        <v/>
      </c>
      <c r="DL167" s="290" t="str">
        <f ca="true">+IF(OFFSET('Sanitation Data'!$I$30,0,10*ROW('Sanitation Data'!I161))="","",OFFSET('Sanitation Data'!$I$30,0,10*ROW('Sanitation Data'!I161)))</f>
        <v/>
      </c>
      <c r="DM167" s="290" t="str">
        <f ca="true">+IF(OFFSET('Sanitation Data'!$I$31,0,10*ROW('Sanitation Data'!I161))="","",OFFSET('Sanitation Data'!$I$31,0,10*ROW('Sanitation Data'!I161)))</f>
        <v/>
      </c>
      <c r="DN167" s="290" t="str">
        <f ca="true">+IF(OFFSET('Sanitation Data'!$I$32,0,10*ROW('Sanitation Data'!I161))="","",OFFSET('Sanitation Data'!$I$32,0,10*ROW('Sanitation Data'!I161)))</f>
        <v/>
      </c>
      <c r="DO167" s="290" t="str">
        <f ca="true">+IF(OFFSET('Hygiene Data'!$D$11,0,10*ROW('Hygiene Data'!D161))="","",OFFSET('Hygiene Data'!$D$11,0,10*ROW('Hygiene Data'!D161)))</f>
        <v/>
      </c>
      <c r="DP167" s="290" t="str">
        <f ca="true">+IF(OFFSET('Hygiene Data'!$D$12,0,10*ROW('Hygiene Data'!D161))="","",OFFSET('Hygiene Data'!$D$12,0,10*ROW('Hygiene Data'!D161)))</f>
        <v/>
      </c>
      <c r="DQ167" s="290" t="str">
        <f ca="true">+IF(OFFSET('Hygiene Data'!$D$13,0,10*ROW('Hygiene Data'!D161))="","",OFFSET('Hygiene Data'!$D$13,0,10*ROW('Hygiene Data'!D161)))</f>
        <v/>
      </c>
      <c r="DR167" s="290" t="str">
        <f ca="true">+IF(OFFSET('Hygiene Data'!$E$11,0,10*ROW('Hygiene Data'!E161))="","",OFFSET('Hygiene Data'!$E$11,0,10*ROW('Hygiene Data'!E161)))</f>
        <v/>
      </c>
      <c r="DS167" s="290" t="str">
        <f ca="true">+IF(OFFSET('Hygiene Data'!$E$12,0,10*ROW('Hygiene Data'!E161))="","",OFFSET('Hygiene Data'!$E$12,0,10*ROW('Hygiene Data'!E161)))</f>
        <v/>
      </c>
      <c r="DT167" s="290" t="str">
        <f ca="true">+IF(OFFSET('Hygiene Data'!$E$13,0,10*ROW('Hygiene Data'!E161))="","",OFFSET('Hygiene Data'!$E$13,0,10*ROW('Hygiene Data'!E161)))</f>
        <v/>
      </c>
      <c r="DU167" s="290" t="str">
        <f ca="true">+IF(OFFSET('Hygiene Data'!$F$11,0,10*ROW('Hygiene Data'!F161))="","",OFFSET('Hygiene Data'!$F$11,0,10*ROW('Hygiene Data'!F161)))</f>
        <v/>
      </c>
      <c r="DV167" s="290" t="str">
        <f ca="true">+IF(OFFSET('Hygiene Data'!$F$12,0,10*ROW('Hygiene Data'!F161))="","",OFFSET('Hygiene Data'!$F$12,0,10*ROW('Hygiene Data'!F161)))</f>
        <v/>
      </c>
      <c r="DW167" s="290" t="str">
        <f ca="true">+IF(OFFSET('Hygiene Data'!$F$13,0,10*ROW('Hygiene Data'!F161))="","",OFFSET('Hygiene Data'!$F$13,0,10*ROW('Hygiene Data'!F161)))</f>
        <v/>
      </c>
      <c r="DX167" s="290" t="str">
        <f ca="true">+IF(OFFSET('Hygiene Data'!$G$11,0,10*ROW('Hygiene Data'!G161))="","",OFFSET('Hygiene Data'!$G$11,0,10*ROW('Hygiene Data'!G161)))</f>
        <v/>
      </c>
      <c r="DY167" s="290" t="str">
        <f ca="true">+IF(OFFSET('Hygiene Data'!$G$12,0,10*ROW('Hygiene Data'!G161))="","",OFFSET('Hygiene Data'!$G$12,0,10*ROW('Hygiene Data'!G161)))</f>
        <v/>
      </c>
      <c r="DZ167" s="290" t="str">
        <f ca="true">+IF(OFFSET('Hygiene Data'!$G$13,0,10*ROW('Hygiene Data'!G161))="","",OFFSET('Hygiene Data'!$G$13,0,10*ROW('Hygiene Data'!G161)))</f>
        <v/>
      </c>
      <c r="EA167" s="290" t="str">
        <f ca="true">+IF(OFFSET('Hygiene Data'!$H$11,0,10*ROW('Hygiene Data'!H161))="","",OFFSET('Hygiene Data'!$H$11,0,10*ROW('Hygiene Data'!H161)))</f>
        <v/>
      </c>
      <c r="EB167" s="290" t="str">
        <f ca="true">+IF(OFFSET('Hygiene Data'!$H$12,0,10*ROW('Hygiene Data'!H161))="","",OFFSET('Hygiene Data'!$H$12,0,10*ROW('Hygiene Data'!H161)))</f>
        <v/>
      </c>
      <c r="EC167" s="290" t="str">
        <f ca="true">+IF(OFFSET('Hygiene Data'!$H$13,0,10*ROW('Hygiene Data'!H161))="","",OFFSET('Hygiene Data'!$H$13,0,10*ROW('Hygiene Data'!H161)))</f>
        <v/>
      </c>
      <c r="ED167" s="290" t="str">
        <f ca="true">+IF(OFFSET('Hygiene Data'!$I$11,0,10*ROW('Hygiene Data'!I161))="","",OFFSET('Hygiene Data'!$I$11,0,10*ROW('Hygiene Data'!I161)))</f>
        <v/>
      </c>
      <c r="EE167" s="290" t="str">
        <f ca="true">+IF(OFFSET('Hygiene Data'!$I$12,0,10*ROW('Hygiene Data'!I161))="","",OFFSET('Hygiene Data'!$I$12,0,10*ROW('Hygiene Data'!I161)))</f>
        <v/>
      </c>
      <c r="EF167" s="290"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46"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90"/>
      <c r="BS168" s="290" t="str">
        <f ca="true">+IF(OFFSET('Water Data'!$D$27,0,10*ROW('Water Data'!D162))="","",OFFSET('Water Data'!$D$27,0,10*ROW('Water Data'!D162)))</f>
        <v/>
      </c>
      <c r="BT168" s="290" t="str">
        <f ca="true">+IF(OFFSET('Water Data'!$D$28,0,10*ROW('Water Data'!D162))="","",OFFSET('Water Data'!$D$28,0,10*ROW('Water Data'!D162)))</f>
        <v/>
      </c>
      <c r="BU168" s="290" t="str">
        <f ca="true">+IF(OFFSET('Water Data'!$D$29,0,10*ROW('Water Data'!D162))="","",OFFSET('Water Data'!$D$29,0,10*ROW('Water Data'!D162)))</f>
        <v/>
      </c>
      <c r="BV168" s="290" t="str">
        <f ca="true">+IF(OFFSET('Water Data'!$E$27,0,10*ROW('Water Data'!E162))="","",OFFSET('Water Data'!$E$27,0,10*ROW('Water Data'!E162)))</f>
        <v/>
      </c>
      <c r="BW168" s="290" t="str">
        <f ca="true">+IF(OFFSET('Water Data'!$E$28,0,10*ROW('Water Data'!E162))="","",OFFSET('Water Data'!$E$28,0,10*ROW('Water Data'!E162)))</f>
        <v/>
      </c>
      <c r="BX168" s="290" t="str">
        <f ca="true">+IF(OFFSET('Water Data'!$E$29,0,10*ROW('Water Data'!E162))="","",OFFSET('Water Data'!$E$29,0,10*ROW('Water Data'!E162)))</f>
        <v/>
      </c>
      <c r="BY168" s="290" t="str">
        <f ca="true">+IF(OFFSET('Water Data'!$F$27,0,10*ROW('Water Data'!F162))="","",OFFSET('Water Data'!$F$27,0,10*ROW('Water Data'!F162)))</f>
        <v/>
      </c>
      <c r="BZ168" s="290" t="str">
        <f ca="true">+IF(OFFSET('Water Data'!$F$28,0,10*ROW('Water Data'!F162))="","",OFFSET('Water Data'!$F$28,0,10*ROW('Water Data'!F162)))</f>
        <v/>
      </c>
      <c r="CA168" s="290" t="str">
        <f ca="true">+IF(OFFSET('Water Data'!$F$29,0,10*ROW('Water Data'!F162))="","",OFFSET('Water Data'!$F$29,0,10*ROW('Water Data'!F162)))</f>
        <v/>
      </c>
      <c r="CB168" s="290" t="str">
        <f ca="true">+IF(OFFSET('Water Data'!$G$27,0,10*ROW('Water Data'!G162))="","",OFFSET('Water Data'!$G$27,0,10*ROW('Water Data'!G162)))</f>
        <v/>
      </c>
      <c r="CC168" s="290" t="str">
        <f ca="true">+IF(OFFSET('Water Data'!$G$28,0,10*ROW('Water Data'!G162))="","",OFFSET('Water Data'!$G$28,0,10*ROW('Water Data'!G162)))</f>
        <v/>
      </c>
      <c r="CD168" s="290" t="str">
        <f ca="true">+IF(OFFSET('Water Data'!$G$29,0,10*ROW('Water Data'!G162))="","",OFFSET('Water Data'!$G$29,0,10*ROW('Water Data'!G162)))</f>
        <v/>
      </c>
      <c r="CE168" s="290" t="str">
        <f ca="true">+IF(OFFSET('Water Data'!$H$27,0,10*ROW('Water Data'!H162))="","",OFFSET('Water Data'!$H$27,0,10*ROW('Water Data'!H162)))</f>
        <v/>
      </c>
      <c r="CF168" s="290" t="str">
        <f ca="true">+IF(OFFSET('Water Data'!$H$28,0,10*ROW('Water Data'!H162))="","",OFFSET('Water Data'!$H$28,0,10*ROW('Water Data'!H162)))</f>
        <v/>
      </c>
      <c r="CG168" s="290" t="str">
        <f ca="true">+IF(OFFSET('Water Data'!$H$29,0,10*ROW('Water Data'!H162))="","",OFFSET('Water Data'!$H$29,0,10*ROW('Water Data'!H162)))</f>
        <v/>
      </c>
      <c r="CH168" s="290" t="str">
        <f ca="true">+IF(OFFSET('Water Data'!$I$27,0,10*ROW('Water Data'!I162))="","",OFFSET('Water Data'!$I$27,0,10*ROW('Water Data'!I162)))</f>
        <v/>
      </c>
      <c r="CI168" s="290" t="str">
        <f ca="true">+IF(OFFSET('Water Data'!$I$28,0,10*ROW('Water Data'!I162))="","",OFFSET('Water Data'!$I$28,0,10*ROW('Water Data'!I162)))</f>
        <v/>
      </c>
      <c r="CJ168" s="290" t="str">
        <f ca="true">+IF(OFFSET('Water Data'!$I$29,0,10*ROW('Water Data'!I162))="","",OFFSET('Water Data'!$I$29,0,10*ROW('Water Data'!I162)))</f>
        <v/>
      </c>
      <c r="CK168" s="290" t="str">
        <f ca="true">+IF(OFFSET('Sanitation Data'!$D$28,0,10*ROW('Sanitation Data'!D162))="","",OFFSET('Sanitation Data'!$D$28,0,10*ROW('Sanitation Data'!D162)))</f>
        <v/>
      </c>
      <c r="CL168" s="290" t="str">
        <f ca="true">+IF(OFFSET('Sanitation Data'!$D$29,0,10*ROW('Sanitation Data'!D162))="","",OFFSET('Sanitation Data'!$D$29,0,10*ROW('Sanitation Data'!D162)))</f>
        <v/>
      </c>
      <c r="CM168" s="290" t="str">
        <f ca="true">+IF(OFFSET('Sanitation Data'!$D$30,0,10*ROW('Sanitation Data'!D162))="","",OFFSET('Sanitation Data'!$D$30,0,10*ROW('Sanitation Data'!D162)))</f>
        <v/>
      </c>
      <c r="CN168" s="290" t="str">
        <f ca="true">+IF(OFFSET('Sanitation Data'!$D$31,0,10*ROW('Sanitation Data'!D162))="","",OFFSET('Sanitation Data'!$D$31,0,10*ROW('Sanitation Data'!D162)))</f>
        <v/>
      </c>
      <c r="CO168" s="290" t="str">
        <f ca="true">+IF(OFFSET('Sanitation Data'!$D$32,0,10*ROW('Sanitation Data'!D162))="","",OFFSET('Sanitation Data'!$D$32,0,10*ROW('Sanitation Data'!D162)))</f>
        <v/>
      </c>
      <c r="CP168" s="290" t="str">
        <f ca="true">+IF(OFFSET('Sanitation Data'!$E$28,0,10*ROW('Sanitation Data'!E162))="","",OFFSET('Sanitation Data'!$E$28,0,10*ROW('Sanitation Data'!E162)))</f>
        <v/>
      </c>
      <c r="CQ168" s="290" t="str">
        <f ca="true">+IF(OFFSET('Sanitation Data'!$E$29,0,10*ROW('Sanitation Data'!E162))="","",OFFSET('Sanitation Data'!$E$29,0,10*ROW('Sanitation Data'!E162)))</f>
        <v/>
      </c>
      <c r="CR168" s="290" t="str">
        <f ca="true">+IF(OFFSET('Sanitation Data'!$E$30,0,10*ROW('Sanitation Data'!E162))="","",OFFSET('Sanitation Data'!$E$30,0,10*ROW('Sanitation Data'!E162)))</f>
        <v/>
      </c>
      <c r="CS168" s="290" t="str">
        <f ca="true">+IF(OFFSET('Sanitation Data'!$E$31,0,10*ROW('Sanitation Data'!E162))="","",OFFSET('Sanitation Data'!$E$31,0,10*ROW('Sanitation Data'!E162)))</f>
        <v/>
      </c>
      <c r="CT168" s="290" t="str">
        <f ca="true">+IF(OFFSET('Sanitation Data'!$E$32,0,10*ROW('Sanitation Data'!E162))="","",OFFSET('Sanitation Data'!$E$32,0,10*ROW('Sanitation Data'!E162)))</f>
        <v/>
      </c>
      <c r="CU168" s="290" t="str">
        <f ca="true">+IF(OFFSET('Sanitation Data'!$F$28,0,10*ROW('Sanitation Data'!F162))="","",OFFSET('Sanitation Data'!$F$28,0,10*ROW('Sanitation Data'!F162)))</f>
        <v/>
      </c>
      <c r="CV168" s="290" t="str">
        <f ca="true">+IF(OFFSET('Sanitation Data'!$F$29,0,10*ROW('Sanitation Data'!F162))="","",OFFSET('Sanitation Data'!$F$29,0,10*ROW('Sanitation Data'!F162)))</f>
        <v/>
      </c>
      <c r="CW168" s="290" t="str">
        <f ca="true">+IF(OFFSET('Sanitation Data'!$F$30,0,10*ROW('Sanitation Data'!F162))="","",OFFSET('Sanitation Data'!$F$30,0,10*ROW('Sanitation Data'!F162)))</f>
        <v/>
      </c>
      <c r="CX168" s="290" t="str">
        <f ca="true">+IF(OFFSET('Sanitation Data'!$F$31,0,10*ROW('Sanitation Data'!F162))="","",OFFSET('Sanitation Data'!$F$31,0,10*ROW('Sanitation Data'!F162)))</f>
        <v/>
      </c>
      <c r="CY168" s="290" t="str">
        <f ca="true">+IF(OFFSET('Sanitation Data'!$F$32,0,10*ROW('Sanitation Data'!F162))="","",OFFSET('Sanitation Data'!$F$32,0,10*ROW('Sanitation Data'!F162)))</f>
        <v/>
      </c>
      <c r="CZ168" s="290" t="str">
        <f ca="true">+IF(OFFSET('Sanitation Data'!$G$28,0,10*ROW('Sanitation Data'!G162))="","",OFFSET('Sanitation Data'!$G$28,0,10*ROW('Sanitation Data'!G162)))</f>
        <v/>
      </c>
      <c r="DA168" s="290" t="str">
        <f ca="true">+IF(OFFSET('Sanitation Data'!$G$29,0,10*ROW('Sanitation Data'!G162))="","",OFFSET('Sanitation Data'!$G$29,0,10*ROW('Sanitation Data'!G162)))</f>
        <v/>
      </c>
      <c r="DB168" s="290" t="str">
        <f ca="true">+IF(OFFSET('Sanitation Data'!$G$30,0,10*ROW('Sanitation Data'!G162))="","",OFFSET('Sanitation Data'!$G$30,0,10*ROW('Sanitation Data'!G162)))</f>
        <v/>
      </c>
      <c r="DC168" s="290" t="str">
        <f ca="true">+IF(OFFSET('Sanitation Data'!$G$31,0,10*ROW('Sanitation Data'!G162))="","",OFFSET('Sanitation Data'!$G$31,0,10*ROW('Sanitation Data'!G162)))</f>
        <v/>
      </c>
      <c r="DD168" s="290" t="str">
        <f ca="true">+IF(OFFSET('Sanitation Data'!$G$32,0,10*ROW('Sanitation Data'!G162))="","",OFFSET('Sanitation Data'!$G$32,0,10*ROW('Sanitation Data'!G162)))</f>
        <v/>
      </c>
      <c r="DE168" s="290" t="str">
        <f ca="true">+IF(OFFSET('Sanitation Data'!$H$28,0,10*ROW('Sanitation Data'!H162))="","",OFFSET('Sanitation Data'!$H$28,0,10*ROW('Sanitation Data'!H162)))</f>
        <v/>
      </c>
      <c r="DF168" s="290" t="str">
        <f ca="true">+IF(OFFSET('Sanitation Data'!$H$29,0,10*ROW('Sanitation Data'!H162))="","",OFFSET('Sanitation Data'!$H$29,0,10*ROW('Sanitation Data'!H162)))</f>
        <v/>
      </c>
      <c r="DG168" s="290" t="str">
        <f ca="true">+IF(OFFSET('Sanitation Data'!$H$30,0,10*ROW('Sanitation Data'!H162))="","",OFFSET('Sanitation Data'!$H$30,0,10*ROW('Sanitation Data'!H162)))</f>
        <v/>
      </c>
      <c r="DH168" s="290" t="str">
        <f ca="true">+IF(OFFSET('Sanitation Data'!$H$31,0,10*ROW('Sanitation Data'!H162))="","",OFFSET('Sanitation Data'!$H$31,0,10*ROW('Sanitation Data'!H162)))</f>
        <v/>
      </c>
      <c r="DI168" s="290" t="str">
        <f ca="true">+IF(OFFSET('Sanitation Data'!$H$32,0,10*ROW('Sanitation Data'!H162))="","",OFFSET('Sanitation Data'!$H$32,0,10*ROW('Sanitation Data'!H162)))</f>
        <v/>
      </c>
      <c r="DJ168" s="290" t="str">
        <f ca="true">+IF(OFFSET('Sanitation Data'!$I$28,0,10*ROW('Sanitation Data'!I162))="","",OFFSET('Sanitation Data'!$I$28,0,10*ROW('Sanitation Data'!I162)))</f>
        <v/>
      </c>
      <c r="DK168" s="290" t="str">
        <f ca="true">+IF(OFFSET('Sanitation Data'!$I$29,0,10*ROW('Sanitation Data'!I162))="","",OFFSET('Sanitation Data'!$I$29,0,10*ROW('Sanitation Data'!I162)))</f>
        <v/>
      </c>
      <c r="DL168" s="290" t="str">
        <f ca="true">+IF(OFFSET('Sanitation Data'!$I$30,0,10*ROW('Sanitation Data'!I162))="","",OFFSET('Sanitation Data'!$I$30,0,10*ROW('Sanitation Data'!I162)))</f>
        <v/>
      </c>
      <c r="DM168" s="290" t="str">
        <f ca="true">+IF(OFFSET('Sanitation Data'!$I$31,0,10*ROW('Sanitation Data'!I162))="","",OFFSET('Sanitation Data'!$I$31,0,10*ROW('Sanitation Data'!I162)))</f>
        <v/>
      </c>
      <c r="DN168" s="290" t="str">
        <f ca="true">+IF(OFFSET('Sanitation Data'!$I$32,0,10*ROW('Sanitation Data'!I162))="","",OFFSET('Sanitation Data'!$I$32,0,10*ROW('Sanitation Data'!I162)))</f>
        <v/>
      </c>
      <c r="DO168" s="290" t="str">
        <f ca="true">+IF(OFFSET('Hygiene Data'!$D$11,0,10*ROW('Hygiene Data'!D162))="","",OFFSET('Hygiene Data'!$D$11,0,10*ROW('Hygiene Data'!D162)))</f>
        <v/>
      </c>
      <c r="DP168" s="290" t="str">
        <f ca="true">+IF(OFFSET('Hygiene Data'!$D$12,0,10*ROW('Hygiene Data'!D162))="","",OFFSET('Hygiene Data'!$D$12,0,10*ROW('Hygiene Data'!D162)))</f>
        <v/>
      </c>
      <c r="DQ168" s="290" t="str">
        <f ca="true">+IF(OFFSET('Hygiene Data'!$D$13,0,10*ROW('Hygiene Data'!D162))="","",OFFSET('Hygiene Data'!$D$13,0,10*ROW('Hygiene Data'!D162)))</f>
        <v/>
      </c>
      <c r="DR168" s="290" t="str">
        <f ca="true">+IF(OFFSET('Hygiene Data'!$E$11,0,10*ROW('Hygiene Data'!E162))="","",OFFSET('Hygiene Data'!$E$11,0,10*ROW('Hygiene Data'!E162)))</f>
        <v/>
      </c>
      <c r="DS168" s="290" t="str">
        <f ca="true">+IF(OFFSET('Hygiene Data'!$E$12,0,10*ROW('Hygiene Data'!E162))="","",OFFSET('Hygiene Data'!$E$12,0,10*ROW('Hygiene Data'!E162)))</f>
        <v/>
      </c>
      <c r="DT168" s="290" t="str">
        <f ca="true">+IF(OFFSET('Hygiene Data'!$E$13,0,10*ROW('Hygiene Data'!E162))="","",OFFSET('Hygiene Data'!$E$13,0,10*ROW('Hygiene Data'!E162)))</f>
        <v/>
      </c>
      <c r="DU168" s="290" t="str">
        <f ca="true">+IF(OFFSET('Hygiene Data'!$F$11,0,10*ROW('Hygiene Data'!F162))="","",OFFSET('Hygiene Data'!$F$11,0,10*ROW('Hygiene Data'!F162)))</f>
        <v/>
      </c>
      <c r="DV168" s="290" t="str">
        <f ca="true">+IF(OFFSET('Hygiene Data'!$F$12,0,10*ROW('Hygiene Data'!F162))="","",OFFSET('Hygiene Data'!$F$12,0,10*ROW('Hygiene Data'!F162)))</f>
        <v/>
      </c>
      <c r="DW168" s="290" t="str">
        <f ca="true">+IF(OFFSET('Hygiene Data'!$F$13,0,10*ROW('Hygiene Data'!F162))="","",OFFSET('Hygiene Data'!$F$13,0,10*ROW('Hygiene Data'!F162)))</f>
        <v/>
      </c>
      <c r="DX168" s="290" t="str">
        <f ca="true">+IF(OFFSET('Hygiene Data'!$G$11,0,10*ROW('Hygiene Data'!G162))="","",OFFSET('Hygiene Data'!$G$11,0,10*ROW('Hygiene Data'!G162)))</f>
        <v/>
      </c>
      <c r="DY168" s="290" t="str">
        <f ca="true">+IF(OFFSET('Hygiene Data'!$G$12,0,10*ROW('Hygiene Data'!G162))="","",OFFSET('Hygiene Data'!$G$12,0,10*ROW('Hygiene Data'!G162)))</f>
        <v/>
      </c>
      <c r="DZ168" s="290" t="str">
        <f ca="true">+IF(OFFSET('Hygiene Data'!$G$13,0,10*ROW('Hygiene Data'!G162))="","",OFFSET('Hygiene Data'!$G$13,0,10*ROW('Hygiene Data'!G162)))</f>
        <v/>
      </c>
      <c r="EA168" s="290" t="str">
        <f ca="true">+IF(OFFSET('Hygiene Data'!$H$11,0,10*ROW('Hygiene Data'!H162))="","",OFFSET('Hygiene Data'!$H$11,0,10*ROW('Hygiene Data'!H162)))</f>
        <v/>
      </c>
      <c r="EB168" s="290" t="str">
        <f ca="true">+IF(OFFSET('Hygiene Data'!$H$12,0,10*ROW('Hygiene Data'!H162))="","",OFFSET('Hygiene Data'!$H$12,0,10*ROW('Hygiene Data'!H162)))</f>
        <v/>
      </c>
      <c r="EC168" s="290" t="str">
        <f ca="true">+IF(OFFSET('Hygiene Data'!$H$13,0,10*ROW('Hygiene Data'!H162))="","",OFFSET('Hygiene Data'!$H$13,0,10*ROW('Hygiene Data'!H162)))</f>
        <v/>
      </c>
      <c r="ED168" s="290" t="str">
        <f ca="true">+IF(OFFSET('Hygiene Data'!$I$11,0,10*ROW('Hygiene Data'!I162))="","",OFFSET('Hygiene Data'!$I$11,0,10*ROW('Hygiene Data'!I162)))</f>
        <v/>
      </c>
      <c r="EE168" s="290" t="str">
        <f ca="true">+IF(OFFSET('Hygiene Data'!$I$12,0,10*ROW('Hygiene Data'!I162))="","",OFFSET('Hygiene Data'!$I$12,0,10*ROW('Hygiene Data'!I162)))</f>
        <v/>
      </c>
      <c r="EF168" s="290"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46"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90"/>
      <c r="BS169" s="290" t="str">
        <f ca="true">+IF(OFFSET('Water Data'!$D$27,0,10*ROW('Water Data'!D163))="","",OFFSET('Water Data'!$D$27,0,10*ROW('Water Data'!D163)))</f>
        <v/>
      </c>
      <c r="BT169" s="290" t="str">
        <f ca="true">+IF(OFFSET('Water Data'!$D$28,0,10*ROW('Water Data'!D163))="","",OFFSET('Water Data'!$D$28,0,10*ROW('Water Data'!D163)))</f>
        <v/>
      </c>
      <c r="BU169" s="290" t="str">
        <f ca="true">+IF(OFFSET('Water Data'!$D$29,0,10*ROW('Water Data'!D163))="","",OFFSET('Water Data'!$D$29,0,10*ROW('Water Data'!D163)))</f>
        <v/>
      </c>
      <c r="BV169" s="290" t="str">
        <f ca="true">+IF(OFFSET('Water Data'!$E$27,0,10*ROW('Water Data'!E163))="","",OFFSET('Water Data'!$E$27,0,10*ROW('Water Data'!E163)))</f>
        <v/>
      </c>
      <c r="BW169" s="290" t="str">
        <f ca="true">+IF(OFFSET('Water Data'!$E$28,0,10*ROW('Water Data'!E163))="","",OFFSET('Water Data'!$E$28,0,10*ROW('Water Data'!E163)))</f>
        <v/>
      </c>
      <c r="BX169" s="290" t="str">
        <f ca="true">+IF(OFFSET('Water Data'!$E$29,0,10*ROW('Water Data'!E163))="","",OFFSET('Water Data'!$E$29,0,10*ROW('Water Data'!E163)))</f>
        <v/>
      </c>
      <c r="BY169" s="290" t="str">
        <f ca="true">+IF(OFFSET('Water Data'!$F$27,0,10*ROW('Water Data'!F163))="","",OFFSET('Water Data'!$F$27,0,10*ROW('Water Data'!F163)))</f>
        <v/>
      </c>
      <c r="BZ169" s="290" t="str">
        <f ca="true">+IF(OFFSET('Water Data'!$F$28,0,10*ROW('Water Data'!F163))="","",OFFSET('Water Data'!$F$28,0,10*ROW('Water Data'!F163)))</f>
        <v/>
      </c>
      <c r="CA169" s="290" t="str">
        <f ca="true">+IF(OFFSET('Water Data'!$F$29,0,10*ROW('Water Data'!F163))="","",OFFSET('Water Data'!$F$29,0,10*ROW('Water Data'!F163)))</f>
        <v/>
      </c>
      <c r="CB169" s="290" t="str">
        <f ca="true">+IF(OFFSET('Water Data'!$G$27,0,10*ROW('Water Data'!G163))="","",OFFSET('Water Data'!$G$27,0,10*ROW('Water Data'!G163)))</f>
        <v/>
      </c>
      <c r="CC169" s="290" t="str">
        <f ca="true">+IF(OFFSET('Water Data'!$G$28,0,10*ROW('Water Data'!G163))="","",OFFSET('Water Data'!$G$28,0,10*ROW('Water Data'!G163)))</f>
        <v/>
      </c>
      <c r="CD169" s="290" t="str">
        <f ca="true">+IF(OFFSET('Water Data'!$G$29,0,10*ROW('Water Data'!G163))="","",OFFSET('Water Data'!$G$29,0,10*ROW('Water Data'!G163)))</f>
        <v/>
      </c>
      <c r="CE169" s="290" t="str">
        <f ca="true">+IF(OFFSET('Water Data'!$H$27,0,10*ROW('Water Data'!H163))="","",OFFSET('Water Data'!$H$27,0,10*ROW('Water Data'!H163)))</f>
        <v/>
      </c>
      <c r="CF169" s="290" t="str">
        <f ca="true">+IF(OFFSET('Water Data'!$H$28,0,10*ROW('Water Data'!H163))="","",OFFSET('Water Data'!$H$28,0,10*ROW('Water Data'!H163)))</f>
        <v/>
      </c>
      <c r="CG169" s="290" t="str">
        <f ca="true">+IF(OFFSET('Water Data'!$H$29,0,10*ROW('Water Data'!H163))="","",OFFSET('Water Data'!$H$29,0,10*ROW('Water Data'!H163)))</f>
        <v/>
      </c>
      <c r="CH169" s="290" t="str">
        <f ca="true">+IF(OFFSET('Water Data'!$I$27,0,10*ROW('Water Data'!I163))="","",OFFSET('Water Data'!$I$27,0,10*ROW('Water Data'!I163)))</f>
        <v/>
      </c>
      <c r="CI169" s="290" t="str">
        <f ca="true">+IF(OFFSET('Water Data'!$I$28,0,10*ROW('Water Data'!I163))="","",OFFSET('Water Data'!$I$28,0,10*ROW('Water Data'!I163)))</f>
        <v/>
      </c>
      <c r="CJ169" s="290" t="str">
        <f ca="true">+IF(OFFSET('Water Data'!$I$29,0,10*ROW('Water Data'!I163))="","",OFFSET('Water Data'!$I$29,0,10*ROW('Water Data'!I163)))</f>
        <v/>
      </c>
      <c r="CK169" s="290" t="str">
        <f ca="true">+IF(OFFSET('Sanitation Data'!$D$28,0,10*ROW('Sanitation Data'!D163))="","",OFFSET('Sanitation Data'!$D$28,0,10*ROW('Sanitation Data'!D163)))</f>
        <v/>
      </c>
      <c r="CL169" s="290" t="str">
        <f ca="true">+IF(OFFSET('Sanitation Data'!$D$29,0,10*ROW('Sanitation Data'!D163))="","",OFFSET('Sanitation Data'!$D$29,0,10*ROW('Sanitation Data'!D163)))</f>
        <v/>
      </c>
      <c r="CM169" s="290" t="str">
        <f ca="true">+IF(OFFSET('Sanitation Data'!$D$30,0,10*ROW('Sanitation Data'!D163))="","",OFFSET('Sanitation Data'!$D$30,0,10*ROW('Sanitation Data'!D163)))</f>
        <v/>
      </c>
      <c r="CN169" s="290" t="str">
        <f ca="true">+IF(OFFSET('Sanitation Data'!$D$31,0,10*ROW('Sanitation Data'!D163))="","",OFFSET('Sanitation Data'!$D$31,0,10*ROW('Sanitation Data'!D163)))</f>
        <v/>
      </c>
      <c r="CO169" s="290" t="str">
        <f ca="true">+IF(OFFSET('Sanitation Data'!$D$32,0,10*ROW('Sanitation Data'!D163))="","",OFFSET('Sanitation Data'!$D$32,0,10*ROW('Sanitation Data'!D163)))</f>
        <v/>
      </c>
      <c r="CP169" s="290" t="str">
        <f ca="true">+IF(OFFSET('Sanitation Data'!$E$28,0,10*ROW('Sanitation Data'!E163))="","",OFFSET('Sanitation Data'!$E$28,0,10*ROW('Sanitation Data'!E163)))</f>
        <v/>
      </c>
      <c r="CQ169" s="290" t="str">
        <f ca="true">+IF(OFFSET('Sanitation Data'!$E$29,0,10*ROW('Sanitation Data'!E163))="","",OFFSET('Sanitation Data'!$E$29,0,10*ROW('Sanitation Data'!E163)))</f>
        <v/>
      </c>
      <c r="CR169" s="290" t="str">
        <f ca="true">+IF(OFFSET('Sanitation Data'!$E$30,0,10*ROW('Sanitation Data'!E163))="","",OFFSET('Sanitation Data'!$E$30,0,10*ROW('Sanitation Data'!E163)))</f>
        <v/>
      </c>
      <c r="CS169" s="290" t="str">
        <f ca="true">+IF(OFFSET('Sanitation Data'!$E$31,0,10*ROW('Sanitation Data'!E163))="","",OFFSET('Sanitation Data'!$E$31,0,10*ROW('Sanitation Data'!E163)))</f>
        <v/>
      </c>
      <c r="CT169" s="290" t="str">
        <f ca="true">+IF(OFFSET('Sanitation Data'!$E$32,0,10*ROW('Sanitation Data'!E163))="","",OFFSET('Sanitation Data'!$E$32,0,10*ROW('Sanitation Data'!E163)))</f>
        <v/>
      </c>
      <c r="CU169" s="290" t="str">
        <f ca="true">+IF(OFFSET('Sanitation Data'!$F$28,0,10*ROW('Sanitation Data'!F163))="","",OFFSET('Sanitation Data'!$F$28,0,10*ROW('Sanitation Data'!F163)))</f>
        <v/>
      </c>
      <c r="CV169" s="290" t="str">
        <f ca="true">+IF(OFFSET('Sanitation Data'!$F$29,0,10*ROW('Sanitation Data'!F163))="","",OFFSET('Sanitation Data'!$F$29,0,10*ROW('Sanitation Data'!F163)))</f>
        <v/>
      </c>
      <c r="CW169" s="290" t="str">
        <f ca="true">+IF(OFFSET('Sanitation Data'!$F$30,0,10*ROW('Sanitation Data'!F163))="","",OFFSET('Sanitation Data'!$F$30,0,10*ROW('Sanitation Data'!F163)))</f>
        <v/>
      </c>
      <c r="CX169" s="290" t="str">
        <f ca="true">+IF(OFFSET('Sanitation Data'!$F$31,0,10*ROW('Sanitation Data'!F163))="","",OFFSET('Sanitation Data'!$F$31,0,10*ROW('Sanitation Data'!F163)))</f>
        <v/>
      </c>
      <c r="CY169" s="290" t="str">
        <f ca="true">+IF(OFFSET('Sanitation Data'!$F$32,0,10*ROW('Sanitation Data'!F163))="","",OFFSET('Sanitation Data'!$F$32,0,10*ROW('Sanitation Data'!F163)))</f>
        <v/>
      </c>
      <c r="CZ169" s="290" t="str">
        <f ca="true">+IF(OFFSET('Sanitation Data'!$G$28,0,10*ROW('Sanitation Data'!G163))="","",OFFSET('Sanitation Data'!$G$28,0,10*ROW('Sanitation Data'!G163)))</f>
        <v/>
      </c>
      <c r="DA169" s="290" t="str">
        <f ca="true">+IF(OFFSET('Sanitation Data'!$G$29,0,10*ROW('Sanitation Data'!G163))="","",OFFSET('Sanitation Data'!$G$29,0,10*ROW('Sanitation Data'!G163)))</f>
        <v/>
      </c>
      <c r="DB169" s="290" t="str">
        <f ca="true">+IF(OFFSET('Sanitation Data'!$G$30,0,10*ROW('Sanitation Data'!G163))="","",OFFSET('Sanitation Data'!$G$30,0,10*ROW('Sanitation Data'!G163)))</f>
        <v/>
      </c>
      <c r="DC169" s="290" t="str">
        <f ca="true">+IF(OFFSET('Sanitation Data'!$G$31,0,10*ROW('Sanitation Data'!G163))="","",OFFSET('Sanitation Data'!$G$31,0,10*ROW('Sanitation Data'!G163)))</f>
        <v/>
      </c>
      <c r="DD169" s="290" t="str">
        <f ca="true">+IF(OFFSET('Sanitation Data'!$G$32,0,10*ROW('Sanitation Data'!G163))="","",OFFSET('Sanitation Data'!$G$32,0,10*ROW('Sanitation Data'!G163)))</f>
        <v/>
      </c>
      <c r="DE169" s="290" t="str">
        <f ca="true">+IF(OFFSET('Sanitation Data'!$H$28,0,10*ROW('Sanitation Data'!H163))="","",OFFSET('Sanitation Data'!$H$28,0,10*ROW('Sanitation Data'!H163)))</f>
        <v/>
      </c>
      <c r="DF169" s="290" t="str">
        <f ca="true">+IF(OFFSET('Sanitation Data'!$H$29,0,10*ROW('Sanitation Data'!H163))="","",OFFSET('Sanitation Data'!$H$29,0,10*ROW('Sanitation Data'!H163)))</f>
        <v/>
      </c>
      <c r="DG169" s="290" t="str">
        <f ca="true">+IF(OFFSET('Sanitation Data'!$H$30,0,10*ROW('Sanitation Data'!H163))="","",OFFSET('Sanitation Data'!$H$30,0,10*ROW('Sanitation Data'!H163)))</f>
        <v/>
      </c>
      <c r="DH169" s="290" t="str">
        <f ca="true">+IF(OFFSET('Sanitation Data'!$H$31,0,10*ROW('Sanitation Data'!H163))="","",OFFSET('Sanitation Data'!$H$31,0,10*ROW('Sanitation Data'!H163)))</f>
        <v/>
      </c>
      <c r="DI169" s="290" t="str">
        <f ca="true">+IF(OFFSET('Sanitation Data'!$H$32,0,10*ROW('Sanitation Data'!H163))="","",OFFSET('Sanitation Data'!$H$32,0,10*ROW('Sanitation Data'!H163)))</f>
        <v/>
      </c>
      <c r="DJ169" s="290" t="str">
        <f ca="true">+IF(OFFSET('Sanitation Data'!$I$28,0,10*ROW('Sanitation Data'!I163))="","",OFFSET('Sanitation Data'!$I$28,0,10*ROW('Sanitation Data'!I163)))</f>
        <v/>
      </c>
      <c r="DK169" s="290" t="str">
        <f ca="true">+IF(OFFSET('Sanitation Data'!$I$29,0,10*ROW('Sanitation Data'!I163))="","",OFFSET('Sanitation Data'!$I$29,0,10*ROW('Sanitation Data'!I163)))</f>
        <v/>
      </c>
      <c r="DL169" s="290" t="str">
        <f ca="true">+IF(OFFSET('Sanitation Data'!$I$30,0,10*ROW('Sanitation Data'!I163))="","",OFFSET('Sanitation Data'!$I$30,0,10*ROW('Sanitation Data'!I163)))</f>
        <v/>
      </c>
      <c r="DM169" s="290" t="str">
        <f ca="true">+IF(OFFSET('Sanitation Data'!$I$31,0,10*ROW('Sanitation Data'!I163))="","",OFFSET('Sanitation Data'!$I$31,0,10*ROW('Sanitation Data'!I163)))</f>
        <v/>
      </c>
      <c r="DN169" s="290" t="str">
        <f ca="true">+IF(OFFSET('Sanitation Data'!$I$32,0,10*ROW('Sanitation Data'!I163))="","",OFFSET('Sanitation Data'!$I$32,0,10*ROW('Sanitation Data'!I163)))</f>
        <v/>
      </c>
      <c r="DO169" s="290" t="str">
        <f ca="true">+IF(OFFSET('Hygiene Data'!$D$11,0,10*ROW('Hygiene Data'!D163))="","",OFFSET('Hygiene Data'!$D$11,0,10*ROW('Hygiene Data'!D163)))</f>
        <v/>
      </c>
      <c r="DP169" s="290" t="str">
        <f ca="true">+IF(OFFSET('Hygiene Data'!$D$12,0,10*ROW('Hygiene Data'!D163))="","",OFFSET('Hygiene Data'!$D$12,0,10*ROW('Hygiene Data'!D163)))</f>
        <v/>
      </c>
      <c r="DQ169" s="290" t="str">
        <f ca="true">+IF(OFFSET('Hygiene Data'!$D$13,0,10*ROW('Hygiene Data'!D163))="","",OFFSET('Hygiene Data'!$D$13,0,10*ROW('Hygiene Data'!D163)))</f>
        <v/>
      </c>
      <c r="DR169" s="290" t="str">
        <f ca="true">+IF(OFFSET('Hygiene Data'!$E$11,0,10*ROW('Hygiene Data'!E163))="","",OFFSET('Hygiene Data'!$E$11,0,10*ROW('Hygiene Data'!E163)))</f>
        <v/>
      </c>
      <c r="DS169" s="290" t="str">
        <f ca="true">+IF(OFFSET('Hygiene Data'!$E$12,0,10*ROW('Hygiene Data'!E163))="","",OFFSET('Hygiene Data'!$E$12,0,10*ROW('Hygiene Data'!E163)))</f>
        <v/>
      </c>
      <c r="DT169" s="290" t="str">
        <f ca="true">+IF(OFFSET('Hygiene Data'!$E$13,0,10*ROW('Hygiene Data'!E163))="","",OFFSET('Hygiene Data'!$E$13,0,10*ROW('Hygiene Data'!E163)))</f>
        <v/>
      </c>
      <c r="DU169" s="290" t="str">
        <f ca="true">+IF(OFFSET('Hygiene Data'!$F$11,0,10*ROW('Hygiene Data'!F163))="","",OFFSET('Hygiene Data'!$F$11,0,10*ROW('Hygiene Data'!F163)))</f>
        <v/>
      </c>
      <c r="DV169" s="290" t="str">
        <f ca="true">+IF(OFFSET('Hygiene Data'!$F$12,0,10*ROW('Hygiene Data'!F163))="","",OFFSET('Hygiene Data'!$F$12,0,10*ROW('Hygiene Data'!F163)))</f>
        <v/>
      </c>
      <c r="DW169" s="290" t="str">
        <f ca="true">+IF(OFFSET('Hygiene Data'!$F$13,0,10*ROW('Hygiene Data'!F163))="","",OFFSET('Hygiene Data'!$F$13,0,10*ROW('Hygiene Data'!F163)))</f>
        <v/>
      </c>
      <c r="DX169" s="290" t="str">
        <f ca="true">+IF(OFFSET('Hygiene Data'!$G$11,0,10*ROW('Hygiene Data'!G163))="","",OFFSET('Hygiene Data'!$G$11,0,10*ROW('Hygiene Data'!G163)))</f>
        <v/>
      </c>
      <c r="DY169" s="290" t="str">
        <f ca="true">+IF(OFFSET('Hygiene Data'!$G$12,0,10*ROW('Hygiene Data'!G163))="","",OFFSET('Hygiene Data'!$G$12,0,10*ROW('Hygiene Data'!G163)))</f>
        <v/>
      </c>
      <c r="DZ169" s="290" t="str">
        <f ca="true">+IF(OFFSET('Hygiene Data'!$G$13,0,10*ROW('Hygiene Data'!G163))="","",OFFSET('Hygiene Data'!$G$13,0,10*ROW('Hygiene Data'!G163)))</f>
        <v/>
      </c>
      <c r="EA169" s="290" t="str">
        <f ca="true">+IF(OFFSET('Hygiene Data'!$H$11,0,10*ROW('Hygiene Data'!H163))="","",OFFSET('Hygiene Data'!$H$11,0,10*ROW('Hygiene Data'!H163)))</f>
        <v/>
      </c>
      <c r="EB169" s="290" t="str">
        <f ca="true">+IF(OFFSET('Hygiene Data'!$H$12,0,10*ROW('Hygiene Data'!H163))="","",OFFSET('Hygiene Data'!$H$12,0,10*ROW('Hygiene Data'!H163)))</f>
        <v/>
      </c>
      <c r="EC169" s="290" t="str">
        <f ca="true">+IF(OFFSET('Hygiene Data'!$H$13,0,10*ROW('Hygiene Data'!H163))="","",OFFSET('Hygiene Data'!$H$13,0,10*ROW('Hygiene Data'!H163)))</f>
        <v/>
      </c>
      <c r="ED169" s="290" t="str">
        <f ca="true">+IF(OFFSET('Hygiene Data'!$I$11,0,10*ROW('Hygiene Data'!I163))="","",OFFSET('Hygiene Data'!$I$11,0,10*ROW('Hygiene Data'!I163)))</f>
        <v/>
      </c>
      <c r="EE169" s="290" t="str">
        <f ca="true">+IF(OFFSET('Hygiene Data'!$I$12,0,10*ROW('Hygiene Data'!I163))="","",OFFSET('Hygiene Data'!$I$12,0,10*ROW('Hygiene Data'!I163)))</f>
        <v/>
      </c>
      <c r="EF169" s="290"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46"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90"/>
      <c r="BS170" s="290" t="str">
        <f ca="true">+IF(OFFSET('Water Data'!$D$27,0,10*ROW('Water Data'!D164))="","",OFFSET('Water Data'!$D$27,0,10*ROW('Water Data'!D164)))</f>
        <v/>
      </c>
      <c r="BT170" s="290" t="str">
        <f ca="true">+IF(OFFSET('Water Data'!$D$28,0,10*ROW('Water Data'!D164))="","",OFFSET('Water Data'!$D$28,0,10*ROW('Water Data'!D164)))</f>
        <v/>
      </c>
      <c r="BU170" s="290" t="str">
        <f ca="true">+IF(OFFSET('Water Data'!$D$29,0,10*ROW('Water Data'!D164))="","",OFFSET('Water Data'!$D$29,0,10*ROW('Water Data'!D164)))</f>
        <v/>
      </c>
      <c r="BV170" s="290" t="str">
        <f ca="true">+IF(OFFSET('Water Data'!$E$27,0,10*ROW('Water Data'!E164))="","",OFFSET('Water Data'!$E$27,0,10*ROW('Water Data'!E164)))</f>
        <v/>
      </c>
      <c r="BW170" s="290" t="str">
        <f ca="true">+IF(OFFSET('Water Data'!$E$28,0,10*ROW('Water Data'!E164))="","",OFFSET('Water Data'!$E$28,0,10*ROW('Water Data'!E164)))</f>
        <v/>
      </c>
      <c r="BX170" s="290" t="str">
        <f ca="true">+IF(OFFSET('Water Data'!$E$29,0,10*ROW('Water Data'!E164))="","",OFFSET('Water Data'!$E$29,0,10*ROW('Water Data'!E164)))</f>
        <v/>
      </c>
      <c r="BY170" s="290" t="str">
        <f ca="true">+IF(OFFSET('Water Data'!$F$27,0,10*ROW('Water Data'!F164))="","",OFFSET('Water Data'!$F$27,0,10*ROW('Water Data'!F164)))</f>
        <v/>
      </c>
      <c r="BZ170" s="290" t="str">
        <f ca="true">+IF(OFFSET('Water Data'!$F$28,0,10*ROW('Water Data'!F164))="","",OFFSET('Water Data'!$F$28,0,10*ROW('Water Data'!F164)))</f>
        <v/>
      </c>
      <c r="CA170" s="290" t="str">
        <f ca="true">+IF(OFFSET('Water Data'!$F$29,0,10*ROW('Water Data'!F164))="","",OFFSET('Water Data'!$F$29,0,10*ROW('Water Data'!F164)))</f>
        <v/>
      </c>
      <c r="CB170" s="290" t="str">
        <f ca="true">+IF(OFFSET('Water Data'!$G$27,0,10*ROW('Water Data'!G164))="","",OFFSET('Water Data'!$G$27,0,10*ROW('Water Data'!G164)))</f>
        <v/>
      </c>
      <c r="CC170" s="290" t="str">
        <f ca="true">+IF(OFFSET('Water Data'!$G$28,0,10*ROW('Water Data'!G164))="","",OFFSET('Water Data'!$G$28,0,10*ROW('Water Data'!G164)))</f>
        <v/>
      </c>
      <c r="CD170" s="290" t="str">
        <f ca="true">+IF(OFFSET('Water Data'!$G$29,0,10*ROW('Water Data'!G164))="","",OFFSET('Water Data'!$G$29,0,10*ROW('Water Data'!G164)))</f>
        <v/>
      </c>
      <c r="CE170" s="290" t="str">
        <f ca="true">+IF(OFFSET('Water Data'!$H$27,0,10*ROW('Water Data'!H164))="","",OFFSET('Water Data'!$H$27,0,10*ROW('Water Data'!H164)))</f>
        <v/>
      </c>
      <c r="CF170" s="290" t="str">
        <f ca="true">+IF(OFFSET('Water Data'!$H$28,0,10*ROW('Water Data'!H164))="","",OFFSET('Water Data'!$H$28,0,10*ROW('Water Data'!H164)))</f>
        <v/>
      </c>
      <c r="CG170" s="290" t="str">
        <f ca="true">+IF(OFFSET('Water Data'!$H$29,0,10*ROW('Water Data'!H164))="","",OFFSET('Water Data'!$H$29,0,10*ROW('Water Data'!H164)))</f>
        <v/>
      </c>
      <c r="CH170" s="290" t="str">
        <f ca="true">+IF(OFFSET('Water Data'!$I$27,0,10*ROW('Water Data'!I164))="","",OFFSET('Water Data'!$I$27,0,10*ROW('Water Data'!I164)))</f>
        <v/>
      </c>
      <c r="CI170" s="290" t="str">
        <f ca="true">+IF(OFFSET('Water Data'!$I$28,0,10*ROW('Water Data'!I164))="","",OFFSET('Water Data'!$I$28,0,10*ROW('Water Data'!I164)))</f>
        <v/>
      </c>
      <c r="CJ170" s="290" t="str">
        <f ca="true">+IF(OFFSET('Water Data'!$I$29,0,10*ROW('Water Data'!I164))="","",OFFSET('Water Data'!$I$29,0,10*ROW('Water Data'!I164)))</f>
        <v/>
      </c>
      <c r="CK170" s="290" t="str">
        <f ca="true">+IF(OFFSET('Sanitation Data'!$D$28,0,10*ROW('Sanitation Data'!D164))="","",OFFSET('Sanitation Data'!$D$28,0,10*ROW('Sanitation Data'!D164)))</f>
        <v/>
      </c>
      <c r="CL170" s="290" t="str">
        <f ca="true">+IF(OFFSET('Sanitation Data'!$D$29,0,10*ROW('Sanitation Data'!D164))="","",OFFSET('Sanitation Data'!$D$29,0,10*ROW('Sanitation Data'!D164)))</f>
        <v/>
      </c>
      <c r="CM170" s="290" t="str">
        <f ca="true">+IF(OFFSET('Sanitation Data'!$D$30,0,10*ROW('Sanitation Data'!D164))="","",OFFSET('Sanitation Data'!$D$30,0,10*ROW('Sanitation Data'!D164)))</f>
        <v/>
      </c>
      <c r="CN170" s="290" t="str">
        <f ca="true">+IF(OFFSET('Sanitation Data'!$D$31,0,10*ROW('Sanitation Data'!D164))="","",OFFSET('Sanitation Data'!$D$31,0,10*ROW('Sanitation Data'!D164)))</f>
        <v/>
      </c>
      <c r="CO170" s="290" t="str">
        <f ca="true">+IF(OFFSET('Sanitation Data'!$D$32,0,10*ROW('Sanitation Data'!D164))="","",OFFSET('Sanitation Data'!$D$32,0,10*ROW('Sanitation Data'!D164)))</f>
        <v/>
      </c>
      <c r="CP170" s="290" t="str">
        <f ca="true">+IF(OFFSET('Sanitation Data'!$E$28,0,10*ROW('Sanitation Data'!E164))="","",OFFSET('Sanitation Data'!$E$28,0,10*ROW('Sanitation Data'!E164)))</f>
        <v/>
      </c>
      <c r="CQ170" s="290" t="str">
        <f ca="true">+IF(OFFSET('Sanitation Data'!$E$29,0,10*ROW('Sanitation Data'!E164))="","",OFFSET('Sanitation Data'!$E$29,0,10*ROW('Sanitation Data'!E164)))</f>
        <v/>
      </c>
      <c r="CR170" s="290" t="str">
        <f ca="true">+IF(OFFSET('Sanitation Data'!$E$30,0,10*ROW('Sanitation Data'!E164))="","",OFFSET('Sanitation Data'!$E$30,0,10*ROW('Sanitation Data'!E164)))</f>
        <v/>
      </c>
      <c r="CS170" s="290" t="str">
        <f ca="true">+IF(OFFSET('Sanitation Data'!$E$31,0,10*ROW('Sanitation Data'!E164))="","",OFFSET('Sanitation Data'!$E$31,0,10*ROW('Sanitation Data'!E164)))</f>
        <v/>
      </c>
      <c r="CT170" s="290" t="str">
        <f ca="true">+IF(OFFSET('Sanitation Data'!$E$32,0,10*ROW('Sanitation Data'!E164))="","",OFFSET('Sanitation Data'!$E$32,0,10*ROW('Sanitation Data'!E164)))</f>
        <v/>
      </c>
      <c r="CU170" s="290" t="str">
        <f ca="true">+IF(OFFSET('Sanitation Data'!$F$28,0,10*ROW('Sanitation Data'!F164))="","",OFFSET('Sanitation Data'!$F$28,0,10*ROW('Sanitation Data'!F164)))</f>
        <v/>
      </c>
      <c r="CV170" s="290" t="str">
        <f ca="true">+IF(OFFSET('Sanitation Data'!$F$29,0,10*ROW('Sanitation Data'!F164))="","",OFFSET('Sanitation Data'!$F$29,0,10*ROW('Sanitation Data'!F164)))</f>
        <v/>
      </c>
      <c r="CW170" s="290" t="str">
        <f ca="true">+IF(OFFSET('Sanitation Data'!$F$30,0,10*ROW('Sanitation Data'!F164))="","",OFFSET('Sanitation Data'!$F$30,0,10*ROW('Sanitation Data'!F164)))</f>
        <v/>
      </c>
      <c r="CX170" s="290" t="str">
        <f ca="true">+IF(OFFSET('Sanitation Data'!$F$31,0,10*ROW('Sanitation Data'!F164))="","",OFFSET('Sanitation Data'!$F$31,0,10*ROW('Sanitation Data'!F164)))</f>
        <v/>
      </c>
      <c r="CY170" s="290" t="str">
        <f ca="true">+IF(OFFSET('Sanitation Data'!$F$32,0,10*ROW('Sanitation Data'!F164))="","",OFFSET('Sanitation Data'!$F$32,0,10*ROW('Sanitation Data'!F164)))</f>
        <v/>
      </c>
      <c r="CZ170" s="290" t="str">
        <f ca="true">+IF(OFFSET('Sanitation Data'!$G$28,0,10*ROW('Sanitation Data'!G164))="","",OFFSET('Sanitation Data'!$G$28,0,10*ROW('Sanitation Data'!G164)))</f>
        <v/>
      </c>
      <c r="DA170" s="290" t="str">
        <f ca="true">+IF(OFFSET('Sanitation Data'!$G$29,0,10*ROW('Sanitation Data'!G164))="","",OFFSET('Sanitation Data'!$G$29,0,10*ROW('Sanitation Data'!G164)))</f>
        <v/>
      </c>
      <c r="DB170" s="290" t="str">
        <f ca="true">+IF(OFFSET('Sanitation Data'!$G$30,0,10*ROW('Sanitation Data'!G164))="","",OFFSET('Sanitation Data'!$G$30,0,10*ROW('Sanitation Data'!G164)))</f>
        <v/>
      </c>
      <c r="DC170" s="290" t="str">
        <f ca="true">+IF(OFFSET('Sanitation Data'!$G$31,0,10*ROW('Sanitation Data'!G164))="","",OFFSET('Sanitation Data'!$G$31,0,10*ROW('Sanitation Data'!G164)))</f>
        <v/>
      </c>
      <c r="DD170" s="290" t="str">
        <f ca="true">+IF(OFFSET('Sanitation Data'!$G$32,0,10*ROW('Sanitation Data'!G164))="","",OFFSET('Sanitation Data'!$G$32,0,10*ROW('Sanitation Data'!G164)))</f>
        <v/>
      </c>
      <c r="DE170" s="290" t="str">
        <f ca="true">+IF(OFFSET('Sanitation Data'!$H$28,0,10*ROW('Sanitation Data'!H164))="","",OFFSET('Sanitation Data'!$H$28,0,10*ROW('Sanitation Data'!H164)))</f>
        <v/>
      </c>
      <c r="DF170" s="290" t="str">
        <f ca="true">+IF(OFFSET('Sanitation Data'!$H$29,0,10*ROW('Sanitation Data'!H164))="","",OFFSET('Sanitation Data'!$H$29,0,10*ROW('Sanitation Data'!H164)))</f>
        <v/>
      </c>
      <c r="DG170" s="290" t="str">
        <f ca="true">+IF(OFFSET('Sanitation Data'!$H$30,0,10*ROW('Sanitation Data'!H164))="","",OFFSET('Sanitation Data'!$H$30,0,10*ROW('Sanitation Data'!H164)))</f>
        <v/>
      </c>
      <c r="DH170" s="290" t="str">
        <f ca="true">+IF(OFFSET('Sanitation Data'!$H$31,0,10*ROW('Sanitation Data'!H164))="","",OFFSET('Sanitation Data'!$H$31,0,10*ROW('Sanitation Data'!H164)))</f>
        <v/>
      </c>
      <c r="DI170" s="290" t="str">
        <f ca="true">+IF(OFFSET('Sanitation Data'!$H$32,0,10*ROW('Sanitation Data'!H164))="","",OFFSET('Sanitation Data'!$H$32,0,10*ROW('Sanitation Data'!H164)))</f>
        <v/>
      </c>
      <c r="DJ170" s="290" t="str">
        <f ca="true">+IF(OFFSET('Sanitation Data'!$I$28,0,10*ROW('Sanitation Data'!I164))="","",OFFSET('Sanitation Data'!$I$28,0,10*ROW('Sanitation Data'!I164)))</f>
        <v/>
      </c>
      <c r="DK170" s="290" t="str">
        <f ca="true">+IF(OFFSET('Sanitation Data'!$I$29,0,10*ROW('Sanitation Data'!I164))="","",OFFSET('Sanitation Data'!$I$29,0,10*ROW('Sanitation Data'!I164)))</f>
        <v/>
      </c>
      <c r="DL170" s="290" t="str">
        <f ca="true">+IF(OFFSET('Sanitation Data'!$I$30,0,10*ROW('Sanitation Data'!I164))="","",OFFSET('Sanitation Data'!$I$30,0,10*ROW('Sanitation Data'!I164)))</f>
        <v/>
      </c>
      <c r="DM170" s="290" t="str">
        <f ca="true">+IF(OFFSET('Sanitation Data'!$I$31,0,10*ROW('Sanitation Data'!I164))="","",OFFSET('Sanitation Data'!$I$31,0,10*ROW('Sanitation Data'!I164)))</f>
        <v/>
      </c>
      <c r="DN170" s="290" t="str">
        <f ca="true">+IF(OFFSET('Sanitation Data'!$I$32,0,10*ROW('Sanitation Data'!I164))="","",OFFSET('Sanitation Data'!$I$32,0,10*ROW('Sanitation Data'!I164)))</f>
        <v/>
      </c>
      <c r="DO170" s="290" t="str">
        <f ca="true">+IF(OFFSET('Hygiene Data'!$D$11,0,10*ROW('Hygiene Data'!D164))="","",OFFSET('Hygiene Data'!$D$11,0,10*ROW('Hygiene Data'!D164)))</f>
        <v/>
      </c>
      <c r="DP170" s="290" t="str">
        <f ca="true">+IF(OFFSET('Hygiene Data'!$D$12,0,10*ROW('Hygiene Data'!D164))="","",OFFSET('Hygiene Data'!$D$12,0,10*ROW('Hygiene Data'!D164)))</f>
        <v/>
      </c>
      <c r="DQ170" s="290" t="str">
        <f ca="true">+IF(OFFSET('Hygiene Data'!$D$13,0,10*ROW('Hygiene Data'!D164))="","",OFFSET('Hygiene Data'!$D$13,0,10*ROW('Hygiene Data'!D164)))</f>
        <v/>
      </c>
      <c r="DR170" s="290" t="str">
        <f ca="true">+IF(OFFSET('Hygiene Data'!$E$11,0,10*ROW('Hygiene Data'!E164))="","",OFFSET('Hygiene Data'!$E$11,0,10*ROW('Hygiene Data'!E164)))</f>
        <v/>
      </c>
      <c r="DS170" s="290" t="str">
        <f ca="true">+IF(OFFSET('Hygiene Data'!$E$12,0,10*ROW('Hygiene Data'!E164))="","",OFFSET('Hygiene Data'!$E$12,0,10*ROW('Hygiene Data'!E164)))</f>
        <v/>
      </c>
      <c r="DT170" s="290" t="str">
        <f ca="true">+IF(OFFSET('Hygiene Data'!$E$13,0,10*ROW('Hygiene Data'!E164))="","",OFFSET('Hygiene Data'!$E$13,0,10*ROW('Hygiene Data'!E164)))</f>
        <v/>
      </c>
      <c r="DU170" s="290" t="str">
        <f ca="true">+IF(OFFSET('Hygiene Data'!$F$11,0,10*ROW('Hygiene Data'!F164))="","",OFFSET('Hygiene Data'!$F$11,0,10*ROW('Hygiene Data'!F164)))</f>
        <v/>
      </c>
      <c r="DV170" s="290" t="str">
        <f ca="true">+IF(OFFSET('Hygiene Data'!$F$12,0,10*ROW('Hygiene Data'!F164))="","",OFFSET('Hygiene Data'!$F$12,0,10*ROW('Hygiene Data'!F164)))</f>
        <v/>
      </c>
      <c r="DW170" s="290" t="str">
        <f ca="true">+IF(OFFSET('Hygiene Data'!$F$13,0,10*ROW('Hygiene Data'!F164))="","",OFFSET('Hygiene Data'!$F$13,0,10*ROW('Hygiene Data'!F164)))</f>
        <v/>
      </c>
      <c r="DX170" s="290" t="str">
        <f ca="true">+IF(OFFSET('Hygiene Data'!$G$11,0,10*ROW('Hygiene Data'!G164))="","",OFFSET('Hygiene Data'!$G$11,0,10*ROW('Hygiene Data'!G164)))</f>
        <v/>
      </c>
      <c r="DY170" s="290" t="str">
        <f ca="true">+IF(OFFSET('Hygiene Data'!$G$12,0,10*ROW('Hygiene Data'!G164))="","",OFFSET('Hygiene Data'!$G$12,0,10*ROW('Hygiene Data'!G164)))</f>
        <v/>
      </c>
      <c r="DZ170" s="290" t="str">
        <f ca="true">+IF(OFFSET('Hygiene Data'!$G$13,0,10*ROW('Hygiene Data'!G164))="","",OFFSET('Hygiene Data'!$G$13,0,10*ROW('Hygiene Data'!G164)))</f>
        <v/>
      </c>
      <c r="EA170" s="290" t="str">
        <f ca="true">+IF(OFFSET('Hygiene Data'!$H$11,0,10*ROW('Hygiene Data'!H164))="","",OFFSET('Hygiene Data'!$H$11,0,10*ROW('Hygiene Data'!H164)))</f>
        <v/>
      </c>
      <c r="EB170" s="290" t="str">
        <f ca="true">+IF(OFFSET('Hygiene Data'!$H$12,0,10*ROW('Hygiene Data'!H164))="","",OFFSET('Hygiene Data'!$H$12,0,10*ROW('Hygiene Data'!H164)))</f>
        <v/>
      </c>
      <c r="EC170" s="290" t="str">
        <f ca="true">+IF(OFFSET('Hygiene Data'!$H$13,0,10*ROW('Hygiene Data'!H164))="","",OFFSET('Hygiene Data'!$H$13,0,10*ROW('Hygiene Data'!H164)))</f>
        <v/>
      </c>
      <c r="ED170" s="290" t="str">
        <f ca="true">+IF(OFFSET('Hygiene Data'!$I$11,0,10*ROW('Hygiene Data'!I164))="","",OFFSET('Hygiene Data'!$I$11,0,10*ROW('Hygiene Data'!I164)))</f>
        <v/>
      </c>
      <c r="EE170" s="290" t="str">
        <f ca="true">+IF(OFFSET('Hygiene Data'!$I$12,0,10*ROW('Hygiene Data'!I164))="","",OFFSET('Hygiene Data'!$I$12,0,10*ROW('Hygiene Data'!I164)))</f>
        <v/>
      </c>
      <c r="EF170" s="290"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46"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90"/>
      <c r="BS171" s="290" t="str">
        <f ca="true">+IF(OFFSET('Water Data'!$D$27,0,10*ROW('Water Data'!D165))="","",OFFSET('Water Data'!$D$27,0,10*ROW('Water Data'!D165)))</f>
        <v/>
      </c>
      <c r="BT171" s="290" t="str">
        <f ca="true">+IF(OFFSET('Water Data'!$D$28,0,10*ROW('Water Data'!D165))="","",OFFSET('Water Data'!$D$28,0,10*ROW('Water Data'!D165)))</f>
        <v/>
      </c>
      <c r="BU171" s="290" t="str">
        <f ca="true">+IF(OFFSET('Water Data'!$D$29,0,10*ROW('Water Data'!D165))="","",OFFSET('Water Data'!$D$29,0,10*ROW('Water Data'!D165)))</f>
        <v/>
      </c>
      <c r="BV171" s="290" t="str">
        <f ca="true">+IF(OFFSET('Water Data'!$E$27,0,10*ROW('Water Data'!E165))="","",OFFSET('Water Data'!$E$27,0,10*ROW('Water Data'!E165)))</f>
        <v/>
      </c>
      <c r="BW171" s="290" t="str">
        <f ca="true">+IF(OFFSET('Water Data'!$E$28,0,10*ROW('Water Data'!E165))="","",OFFSET('Water Data'!$E$28,0,10*ROW('Water Data'!E165)))</f>
        <v/>
      </c>
      <c r="BX171" s="290" t="str">
        <f ca="true">+IF(OFFSET('Water Data'!$E$29,0,10*ROW('Water Data'!E165))="","",OFFSET('Water Data'!$E$29,0,10*ROW('Water Data'!E165)))</f>
        <v/>
      </c>
      <c r="BY171" s="290" t="str">
        <f ca="true">+IF(OFFSET('Water Data'!$F$27,0,10*ROW('Water Data'!F165))="","",OFFSET('Water Data'!$F$27,0,10*ROW('Water Data'!F165)))</f>
        <v/>
      </c>
      <c r="BZ171" s="290" t="str">
        <f ca="true">+IF(OFFSET('Water Data'!$F$28,0,10*ROW('Water Data'!F165))="","",OFFSET('Water Data'!$F$28,0,10*ROW('Water Data'!F165)))</f>
        <v/>
      </c>
      <c r="CA171" s="290" t="str">
        <f ca="true">+IF(OFFSET('Water Data'!$F$29,0,10*ROW('Water Data'!F165))="","",OFFSET('Water Data'!$F$29,0,10*ROW('Water Data'!F165)))</f>
        <v/>
      </c>
      <c r="CB171" s="290" t="str">
        <f ca="true">+IF(OFFSET('Water Data'!$G$27,0,10*ROW('Water Data'!G165))="","",OFFSET('Water Data'!$G$27,0,10*ROW('Water Data'!G165)))</f>
        <v/>
      </c>
      <c r="CC171" s="290" t="str">
        <f ca="true">+IF(OFFSET('Water Data'!$G$28,0,10*ROW('Water Data'!G165))="","",OFFSET('Water Data'!$G$28,0,10*ROW('Water Data'!G165)))</f>
        <v/>
      </c>
      <c r="CD171" s="290" t="str">
        <f ca="true">+IF(OFFSET('Water Data'!$G$29,0,10*ROW('Water Data'!G165))="","",OFFSET('Water Data'!$G$29,0,10*ROW('Water Data'!G165)))</f>
        <v/>
      </c>
      <c r="CE171" s="290" t="str">
        <f ca="true">+IF(OFFSET('Water Data'!$H$27,0,10*ROW('Water Data'!H165))="","",OFFSET('Water Data'!$H$27,0,10*ROW('Water Data'!H165)))</f>
        <v/>
      </c>
      <c r="CF171" s="290" t="str">
        <f ca="true">+IF(OFFSET('Water Data'!$H$28,0,10*ROW('Water Data'!H165))="","",OFFSET('Water Data'!$H$28,0,10*ROW('Water Data'!H165)))</f>
        <v/>
      </c>
      <c r="CG171" s="290" t="str">
        <f ca="true">+IF(OFFSET('Water Data'!$H$29,0,10*ROW('Water Data'!H165))="","",OFFSET('Water Data'!$H$29,0,10*ROW('Water Data'!H165)))</f>
        <v/>
      </c>
      <c r="CH171" s="290" t="str">
        <f ca="true">+IF(OFFSET('Water Data'!$I$27,0,10*ROW('Water Data'!I165))="","",OFFSET('Water Data'!$I$27,0,10*ROW('Water Data'!I165)))</f>
        <v/>
      </c>
      <c r="CI171" s="290" t="str">
        <f ca="true">+IF(OFFSET('Water Data'!$I$28,0,10*ROW('Water Data'!I165))="","",OFFSET('Water Data'!$I$28,0,10*ROW('Water Data'!I165)))</f>
        <v/>
      </c>
      <c r="CJ171" s="290" t="str">
        <f ca="true">+IF(OFFSET('Water Data'!$I$29,0,10*ROW('Water Data'!I165))="","",OFFSET('Water Data'!$I$29,0,10*ROW('Water Data'!I165)))</f>
        <v/>
      </c>
      <c r="CK171" s="290" t="str">
        <f ca="true">+IF(OFFSET('Sanitation Data'!$D$28,0,10*ROW('Sanitation Data'!D165))="","",OFFSET('Sanitation Data'!$D$28,0,10*ROW('Sanitation Data'!D165)))</f>
        <v/>
      </c>
      <c r="CL171" s="290" t="str">
        <f ca="true">+IF(OFFSET('Sanitation Data'!$D$29,0,10*ROW('Sanitation Data'!D165))="","",OFFSET('Sanitation Data'!$D$29,0,10*ROW('Sanitation Data'!D165)))</f>
        <v/>
      </c>
      <c r="CM171" s="290" t="str">
        <f ca="true">+IF(OFFSET('Sanitation Data'!$D$30,0,10*ROW('Sanitation Data'!D165))="","",OFFSET('Sanitation Data'!$D$30,0,10*ROW('Sanitation Data'!D165)))</f>
        <v/>
      </c>
      <c r="CN171" s="290" t="str">
        <f ca="true">+IF(OFFSET('Sanitation Data'!$D$31,0,10*ROW('Sanitation Data'!D165))="","",OFFSET('Sanitation Data'!$D$31,0,10*ROW('Sanitation Data'!D165)))</f>
        <v/>
      </c>
      <c r="CO171" s="290" t="str">
        <f ca="true">+IF(OFFSET('Sanitation Data'!$D$32,0,10*ROW('Sanitation Data'!D165))="","",OFFSET('Sanitation Data'!$D$32,0,10*ROW('Sanitation Data'!D165)))</f>
        <v/>
      </c>
      <c r="CP171" s="290" t="str">
        <f ca="true">+IF(OFFSET('Sanitation Data'!$E$28,0,10*ROW('Sanitation Data'!E165))="","",OFFSET('Sanitation Data'!$E$28,0,10*ROW('Sanitation Data'!E165)))</f>
        <v/>
      </c>
      <c r="CQ171" s="290" t="str">
        <f ca="true">+IF(OFFSET('Sanitation Data'!$E$29,0,10*ROW('Sanitation Data'!E165))="","",OFFSET('Sanitation Data'!$E$29,0,10*ROW('Sanitation Data'!E165)))</f>
        <v/>
      </c>
      <c r="CR171" s="290" t="str">
        <f ca="true">+IF(OFFSET('Sanitation Data'!$E$30,0,10*ROW('Sanitation Data'!E165))="","",OFFSET('Sanitation Data'!$E$30,0,10*ROW('Sanitation Data'!E165)))</f>
        <v/>
      </c>
      <c r="CS171" s="290" t="str">
        <f ca="true">+IF(OFFSET('Sanitation Data'!$E$31,0,10*ROW('Sanitation Data'!E165))="","",OFFSET('Sanitation Data'!$E$31,0,10*ROW('Sanitation Data'!E165)))</f>
        <v/>
      </c>
      <c r="CT171" s="290" t="str">
        <f ca="true">+IF(OFFSET('Sanitation Data'!$E$32,0,10*ROW('Sanitation Data'!E165))="","",OFFSET('Sanitation Data'!$E$32,0,10*ROW('Sanitation Data'!E165)))</f>
        <v/>
      </c>
      <c r="CU171" s="290" t="str">
        <f ca="true">+IF(OFFSET('Sanitation Data'!$F$28,0,10*ROW('Sanitation Data'!F165))="","",OFFSET('Sanitation Data'!$F$28,0,10*ROW('Sanitation Data'!F165)))</f>
        <v/>
      </c>
      <c r="CV171" s="290" t="str">
        <f ca="true">+IF(OFFSET('Sanitation Data'!$F$29,0,10*ROW('Sanitation Data'!F165))="","",OFFSET('Sanitation Data'!$F$29,0,10*ROW('Sanitation Data'!F165)))</f>
        <v/>
      </c>
      <c r="CW171" s="290" t="str">
        <f ca="true">+IF(OFFSET('Sanitation Data'!$F$30,0,10*ROW('Sanitation Data'!F165))="","",OFFSET('Sanitation Data'!$F$30,0,10*ROW('Sanitation Data'!F165)))</f>
        <v/>
      </c>
      <c r="CX171" s="290" t="str">
        <f ca="true">+IF(OFFSET('Sanitation Data'!$F$31,0,10*ROW('Sanitation Data'!F165))="","",OFFSET('Sanitation Data'!$F$31,0,10*ROW('Sanitation Data'!F165)))</f>
        <v/>
      </c>
      <c r="CY171" s="290" t="str">
        <f ca="true">+IF(OFFSET('Sanitation Data'!$F$32,0,10*ROW('Sanitation Data'!F165))="","",OFFSET('Sanitation Data'!$F$32,0,10*ROW('Sanitation Data'!F165)))</f>
        <v/>
      </c>
      <c r="CZ171" s="290" t="str">
        <f ca="true">+IF(OFFSET('Sanitation Data'!$G$28,0,10*ROW('Sanitation Data'!G165))="","",OFFSET('Sanitation Data'!$G$28,0,10*ROW('Sanitation Data'!G165)))</f>
        <v/>
      </c>
      <c r="DA171" s="290" t="str">
        <f ca="true">+IF(OFFSET('Sanitation Data'!$G$29,0,10*ROW('Sanitation Data'!G165))="","",OFFSET('Sanitation Data'!$G$29,0,10*ROW('Sanitation Data'!G165)))</f>
        <v/>
      </c>
      <c r="DB171" s="290" t="str">
        <f ca="true">+IF(OFFSET('Sanitation Data'!$G$30,0,10*ROW('Sanitation Data'!G165))="","",OFFSET('Sanitation Data'!$G$30,0,10*ROW('Sanitation Data'!G165)))</f>
        <v/>
      </c>
      <c r="DC171" s="290" t="str">
        <f ca="true">+IF(OFFSET('Sanitation Data'!$G$31,0,10*ROW('Sanitation Data'!G165))="","",OFFSET('Sanitation Data'!$G$31,0,10*ROW('Sanitation Data'!G165)))</f>
        <v/>
      </c>
      <c r="DD171" s="290" t="str">
        <f ca="true">+IF(OFFSET('Sanitation Data'!$G$32,0,10*ROW('Sanitation Data'!G165))="","",OFFSET('Sanitation Data'!$G$32,0,10*ROW('Sanitation Data'!G165)))</f>
        <v/>
      </c>
      <c r="DE171" s="290" t="str">
        <f ca="true">+IF(OFFSET('Sanitation Data'!$H$28,0,10*ROW('Sanitation Data'!H165))="","",OFFSET('Sanitation Data'!$H$28,0,10*ROW('Sanitation Data'!H165)))</f>
        <v/>
      </c>
      <c r="DF171" s="290" t="str">
        <f ca="true">+IF(OFFSET('Sanitation Data'!$H$29,0,10*ROW('Sanitation Data'!H165))="","",OFFSET('Sanitation Data'!$H$29,0,10*ROW('Sanitation Data'!H165)))</f>
        <v/>
      </c>
      <c r="DG171" s="290" t="str">
        <f ca="true">+IF(OFFSET('Sanitation Data'!$H$30,0,10*ROW('Sanitation Data'!H165))="","",OFFSET('Sanitation Data'!$H$30,0,10*ROW('Sanitation Data'!H165)))</f>
        <v/>
      </c>
      <c r="DH171" s="290" t="str">
        <f ca="true">+IF(OFFSET('Sanitation Data'!$H$31,0,10*ROW('Sanitation Data'!H165))="","",OFFSET('Sanitation Data'!$H$31,0,10*ROW('Sanitation Data'!H165)))</f>
        <v/>
      </c>
      <c r="DI171" s="290" t="str">
        <f ca="true">+IF(OFFSET('Sanitation Data'!$H$32,0,10*ROW('Sanitation Data'!H165))="","",OFFSET('Sanitation Data'!$H$32,0,10*ROW('Sanitation Data'!H165)))</f>
        <v/>
      </c>
      <c r="DJ171" s="290" t="str">
        <f ca="true">+IF(OFFSET('Sanitation Data'!$I$28,0,10*ROW('Sanitation Data'!I165))="","",OFFSET('Sanitation Data'!$I$28,0,10*ROW('Sanitation Data'!I165)))</f>
        <v/>
      </c>
      <c r="DK171" s="290" t="str">
        <f ca="true">+IF(OFFSET('Sanitation Data'!$I$29,0,10*ROW('Sanitation Data'!I165))="","",OFFSET('Sanitation Data'!$I$29,0,10*ROW('Sanitation Data'!I165)))</f>
        <v/>
      </c>
      <c r="DL171" s="290" t="str">
        <f ca="true">+IF(OFFSET('Sanitation Data'!$I$30,0,10*ROW('Sanitation Data'!I165))="","",OFFSET('Sanitation Data'!$I$30,0,10*ROW('Sanitation Data'!I165)))</f>
        <v/>
      </c>
      <c r="DM171" s="290" t="str">
        <f ca="true">+IF(OFFSET('Sanitation Data'!$I$31,0,10*ROW('Sanitation Data'!I165))="","",OFFSET('Sanitation Data'!$I$31,0,10*ROW('Sanitation Data'!I165)))</f>
        <v/>
      </c>
      <c r="DN171" s="290" t="str">
        <f ca="true">+IF(OFFSET('Sanitation Data'!$I$32,0,10*ROW('Sanitation Data'!I165))="","",OFFSET('Sanitation Data'!$I$32,0,10*ROW('Sanitation Data'!I165)))</f>
        <v/>
      </c>
      <c r="DO171" s="290" t="str">
        <f ca="true">+IF(OFFSET('Hygiene Data'!$D$11,0,10*ROW('Hygiene Data'!D165))="","",OFFSET('Hygiene Data'!$D$11,0,10*ROW('Hygiene Data'!D165)))</f>
        <v/>
      </c>
      <c r="DP171" s="290" t="str">
        <f ca="true">+IF(OFFSET('Hygiene Data'!$D$12,0,10*ROW('Hygiene Data'!D165))="","",OFFSET('Hygiene Data'!$D$12,0,10*ROW('Hygiene Data'!D165)))</f>
        <v/>
      </c>
      <c r="DQ171" s="290" t="str">
        <f ca="true">+IF(OFFSET('Hygiene Data'!$D$13,0,10*ROW('Hygiene Data'!D165))="","",OFFSET('Hygiene Data'!$D$13,0,10*ROW('Hygiene Data'!D165)))</f>
        <v/>
      </c>
      <c r="DR171" s="290" t="str">
        <f ca="true">+IF(OFFSET('Hygiene Data'!$E$11,0,10*ROW('Hygiene Data'!E165))="","",OFFSET('Hygiene Data'!$E$11,0,10*ROW('Hygiene Data'!E165)))</f>
        <v/>
      </c>
      <c r="DS171" s="290" t="str">
        <f ca="true">+IF(OFFSET('Hygiene Data'!$E$12,0,10*ROW('Hygiene Data'!E165))="","",OFFSET('Hygiene Data'!$E$12,0,10*ROW('Hygiene Data'!E165)))</f>
        <v/>
      </c>
      <c r="DT171" s="290" t="str">
        <f ca="true">+IF(OFFSET('Hygiene Data'!$E$13,0,10*ROW('Hygiene Data'!E165))="","",OFFSET('Hygiene Data'!$E$13,0,10*ROW('Hygiene Data'!E165)))</f>
        <v/>
      </c>
      <c r="DU171" s="290" t="str">
        <f ca="true">+IF(OFFSET('Hygiene Data'!$F$11,0,10*ROW('Hygiene Data'!F165))="","",OFFSET('Hygiene Data'!$F$11,0,10*ROW('Hygiene Data'!F165)))</f>
        <v/>
      </c>
      <c r="DV171" s="290" t="str">
        <f ca="true">+IF(OFFSET('Hygiene Data'!$F$12,0,10*ROW('Hygiene Data'!F165))="","",OFFSET('Hygiene Data'!$F$12,0,10*ROW('Hygiene Data'!F165)))</f>
        <v/>
      </c>
      <c r="DW171" s="290" t="str">
        <f ca="true">+IF(OFFSET('Hygiene Data'!$F$13,0,10*ROW('Hygiene Data'!F165))="","",OFFSET('Hygiene Data'!$F$13,0,10*ROW('Hygiene Data'!F165)))</f>
        <v/>
      </c>
      <c r="DX171" s="290" t="str">
        <f ca="true">+IF(OFFSET('Hygiene Data'!$G$11,0,10*ROW('Hygiene Data'!G165))="","",OFFSET('Hygiene Data'!$G$11,0,10*ROW('Hygiene Data'!G165)))</f>
        <v/>
      </c>
      <c r="DY171" s="290" t="str">
        <f ca="true">+IF(OFFSET('Hygiene Data'!$G$12,0,10*ROW('Hygiene Data'!G165))="","",OFFSET('Hygiene Data'!$G$12,0,10*ROW('Hygiene Data'!G165)))</f>
        <v/>
      </c>
      <c r="DZ171" s="290" t="str">
        <f ca="true">+IF(OFFSET('Hygiene Data'!$G$13,0,10*ROW('Hygiene Data'!G165))="","",OFFSET('Hygiene Data'!$G$13,0,10*ROW('Hygiene Data'!G165)))</f>
        <v/>
      </c>
      <c r="EA171" s="290" t="str">
        <f ca="true">+IF(OFFSET('Hygiene Data'!$H$11,0,10*ROW('Hygiene Data'!H165))="","",OFFSET('Hygiene Data'!$H$11,0,10*ROW('Hygiene Data'!H165)))</f>
        <v/>
      </c>
      <c r="EB171" s="290" t="str">
        <f ca="true">+IF(OFFSET('Hygiene Data'!$H$12,0,10*ROW('Hygiene Data'!H165))="","",OFFSET('Hygiene Data'!$H$12,0,10*ROW('Hygiene Data'!H165)))</f>
        <v/>
      </c>
      <c r="EC171" s="290" t="str">
        <f ca="true">+IF(OFFSET('Hygiene Data'!$H$13,0,10*ROW('Hygiene Data'!H165))="","",OFFSET('Hygiene Data'!$H$13,0,10*ROW('Hygiene Data'!H165)))</f>
        <v/>
      </c>
      <c r="ED171" s="290" t="str">
        <f ca="true">+IF(OFFSET('Hygiene Data'!$I$11,0,10*ROW('Hygiene Data'!I165))="","",OFFSET('Hygiene Data'!$I$11,0,10*ROW('Hygiene Data'!I165)))</f>
        <v/>
      </c>
      <c r="EE171" s="290" t="str">
        <f ca="true">+IF(OFFSET('Hygiene Data'!$I$12,0,10*ROW('Hygiene Data'!I165))="","",OFFSET('Hygiene Data'!$I$12,0,10*ROW('Hygiene Data'!I165)))</f>
        <v/>
      </c>
      <c r="EF171" s="290"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46"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90"/>
      <c r="BS172" s="290" t="str">
        <f ca="true">+IF(OFFSET('Water Data'!$D$27,0,10*ROW('Water Data'!D166))="","",OFFSET('Water Data'!$D$27,0,10*ROW('Water Data'!D166)))</f>
        <v/>
      </c>
      <c r="BT172" s="290" t="str">
        <f ca="true">+IF(OFFSET('Water Data'!$D$28,0,10*ROW('Water Data'!D166))="","",OFFSET('Water Data'!$D$28,0,10*ROW('Water Data'!D166)))</f>
        <v/>
      </c>
      <c r="BU172" s="290" t="str">
        <f ca="true">+IF(OFFSET('Water Data'!$D$29,0,10*ROW('Water Data'!D166))="","",OFFSET('Water Data'!$D$29,0,10*ROW('Water Data'!D166)))</f>
        <v/>
      </c>
      <c r="BV172" s="290" t="str">
        <f ca="true">+IF(OFFSET('Water Data'!$E$27,0,10*ROW('Water Data'!E166))="","",OFFSET('Water Data'!$E$27,0,10*ROW('Water Data'!E166)))</f>
        <v/>
      </c>
      <c r="BW172" s="290" t="str">
        <f ca="true">+IF(OFFSET('Water Data'!$E$28,0,10*ROW('Water Data'!E166))="","",OFFSET('Water Data'!$E$28,0,10*ROW('Water Data'!E166)))</f>
        <v/>
      </c>
      <c r="BX172" s="290" t="str">
        <f ca="true">+IF(OFFSET('Water Data'!$E$29,0,10*ROW('Water Data'!E166))="","",OFFSET('Water Data'!$E$29,0,10*ROW('Water Data'!E166)))</f>
        <v/>
      </c>
      <c r="BY172" s="290" t="str">
        <f ca="true">+IF(OFFSET('Water Data'!$F$27,0,10*ROW('Water Data'!F166))="","",OFFSET('Water Data'!$F$27,0,10*ROW('Water Data'!F166)))</f>
        <v/>
      </c>
      <c r="BZ172" s="290" t="str">
        <f ca="true">+IF(OFFSET('Water Data'!$F$28,0,10*ROW('Water Data'!F166))="","",OFFSET('Water Data'!$F$28,0,10*ROW('Water Data'!F166)))</f>
        <v/>
      </c>
      <c r="CA172" s="290" t="str">
        <f ca="true">+IF(OFFSET('Water Data'!$F$29,0,10*ROW('Water Data'!F166))="","",OFFSET('Water Data'!$F$29,0,10*ROW('Water Data'!F166)))</f>
        <v/>
      </c>
      <c r="CB172" s="290" t="str">
        <f ca="true">+IF(OFFSET('Water Data'!$G$27,0,10*ROW('Water Data'!G166))="","",OFFSET('Water Data'!$G$27,0,10*ROW('Water Data'!G166)))</f>
        <v/>
      </c>
      <c r="CC172" s="290" t="str">
        <f ca="true">+IF(OFFSET('Water Data'!$G$28,0,10*ROW('Water Data'!G166))="","",OFFSET('Water Data'!$G$28,0,10*ROW('Water Data'!G166)))</f>
        <v/>
      </c>
      <c r="CD172" s="290" t="str">
        <f ca="true">+IF(OFFSET('Water Data'!$G$29,0,10*ROW('Water Data'!G166))="","",OFFSET('Water Data'!$G$29,0,10*ROW('Water Data'!G166)))</f>
        <v/>
      </c>
      <c r="CE172" s="290" t="str">
        <f ca="true">+IF(OFFSET('Water Data'!$H$27,0,10*ROW('Water Data'!H166))="","",OFFSET('Water Data'!$H$27,0,10*ROW('Water Data'!H166)))</f>
        <v/>
      </c>
      <c r="CF172" s="290" t="str">
        <f ca="true">+IF(OFFSET('Water Data'!$H$28,0,10*ROW('Water Data'!H166))="","",OFFSET('Water Data'!$H$28,0,10*ROW('Water Data'!H166)))</f>
        <v/>
      </c>
      <c r="CG172" s="290" t="str">
        <f ca="true">+IF(OFFSET('Water Data'!$H$29,0,10*ROW('Water Data'!H166))="","",OFFSET('Water Data'!$H$29,0,10*ROW('Water Data'!H166)))</f>
        <v/>
      </c>
      <c r="CH172" s="290" t="str">
        <f ca="true">+IF(OFFSET('Water Data'!$I$27,0,10*ROW('Water Data'!I166))="","",OFFSET('Water Data'!$I$27,0,10*ROW('Water Data'!I166)))</f>
        <v/>
      </c>
      <c r="CI172" s="290" t="str">
        <f ca="true">+IF(OFFSET('Water Data'!$I$28,0,10*ROW('Water Data'!I166))="","",OFFSET('Water Data'!$I$28,0,10*ROW('Water Data'!I166)))</f>
        <v/>
      </c>
      <c r="CJ172" s="290" t="str">
        <f ca="true">+IF(OFFSET('Water Data'!$I$29,0,10*ROW('Water Data'!I166))="","",OFFSET('Water Data'!$I$29,0,10*ROW('Water Data'!I166)))</f>
        <v/>
      </c>
      <c r="CK172" s="290" t="str">
        <f ca="true">+IF(OFFSET('Sanitation Data'!$D$28,0,10*ROW('Sanitation Data'!D166))="","",OFFSET('Sanitation Data'!$D$28,0,10*ROW('Sanitation Data'!D166)))</f>
        <v/>
      </c>
      <c r="CL172" s="290" t="str">
        <f ca="true">+IF(OFFSET('Sanitation Data'!$D$29,0,10*ROW('Sanitation Data'!D166))="","",OFFSET('Sanitation Data'!$D$29,0,10*ROW('Sanitation Data'!D166)))</f>
        <v/>
      </c>
      <c r="CM172" s="290" t="str">
        <f ca="true">+IF(OFFSET('Sanitation Data'!$D$30,0,10*ROW('Sanitation Data'!D166))="","",OFFSET('Sanitation Data'!$D$30,0,10*ROW('Sanitation Data'!D166)))</f>
        <v/>
      </c>
      <c r="CN172" s="290" t="str">
        <f ca="true">+IF(OFFSET('Sanitation Data'!$D$31,0,10*ROW('Sanitation Data'!D166))="","",OFFSET('Sanitation Data'!$D$31,0,10*ROW('Sanitation Data'!D166)))</f>
        <v/>
      </c>
      <c r="CO172" s="290" t="str">
        <f ca="true">+IF(OFFSET('Sanitation Data'!$D$32,0,10*ROW('Sanitation Data'!D166))="","",OFFSET('Sanitation Data'!$D$32,0,10*ROW('Sanitation Data'!D166)))</f>
        <v/>
      </c>
      <c r="CP172" s="290" t="str">
        <f ca="true">+IF(OFFSET('Sanitation Data'!$E$28,0,10*ROW('Sanitation Data'!E166))="","",OFFSET('Sanitation Data'!$E$28,0,10*ROW('Sanitation Data'!E166)))</f>
        <v/>
      </c>
      <c r="CQ172" s="290" t="str">
        <f ca="true">+IF(OFFSET('Sanitation Data'!$E$29,0,10*ROW('Sanitation Data'!E166))="","",OFFSET('Sanitation Data'!$E$29,0,10*ROW('Sanitation Data'!E166)))</f>
        <v/>
      </c>
      <c r="CR172" s="290" t="str">
        <f ca="true">+IF(OFFSET('Sanitation Data'!$E$30,0,10*ROW('Sanitation Data'!E166))="","",OFFSET('Sanitation Data'!$E$30,0,10*ROW('Sanitation Data'!E166)))</f>
        <v/>
      </c>
      <c r="CS172" s="290" t="str">
        <f ca="true">+IF(OFFSET('Sanitation Data'!$E$31,0,10*ROW('Sanitation Data'!E166))="","",OFFSET('Sanitation Data'!$E$31,0,10*ROW('Sanitation Data'!E166)))</f>
        <v/>
      </c>
      <c r="CT172" s="290" t="str">
        <f ca="true">+IF(OFFSET('Sanitation Data'!$E$32,0,10*ROW('Sanitation Data'!E166))="","",OFFSET('Sanitation Data'!$E$32,0,10*ROW('Sanitation Data'!E166)))</f>
        <v/>
      </c>
      <c r="CU172" s="290" t="str">
        <f ca="true">+IF(OFFSET('Sanitation Data'!$F$28,0,10*ROW('Sanitation Data'!F166))="","",OFFSET('Sanitation Data'!$F$28,0,10*ROW('Sanitation Data'!F166)))</f>
        <v/>
      </c>
      <c r="CV172" s="290" t="str">
        <f ca="true">+IF(OFFSET('Sanitation Data'!$F$29,0,10*ROW('Sanitation Data'!F166))="","",OFFSET('Sanitation Data'!$F$29,0,10*ROW('Sanitation Data'!F166)))</f>
        <v/>
      </c>
      <c r="CW172" s="290" t="str">
        <f ca="true">+IF(OFFSET('Sanitation Data'!$F$30,0,10*ROW('Sanitation Data'!F166))="","",OFFSET('Sanitation Data'!$F$30,0,10*ROW('Sanitation Data'!F166)))</f>
        <v/>
      </c>
      <c r="CX172" s="290" t="str">
        <f ca="true">+IF(OFFSET('Sanitation Data'!$F$31,0,10*ROW('Sanitation Data'!F166))="","",OFFSET('Sanitation Data'!$F$31,0,10*ROW('Sanitation Data'!F166)))</f>
        <v/>
      </c>
      <c r="CY172" s="290" t="str">
        <f ca="true">+IF(OFFSET('Sanitation Data'!$F$32,0,10*ROW('Sanitation Data'!F166))="","",OFFSET('Sanitation Data'!$F$32,0,10*ROW('Sanitation Data'!F166)))</f>
        <v/>
      </c>
      <c r="CZ172" s="290" t="str">
        <f ca="true">+IF(OFFSET('Sanitation Data'!$G$28,0,10*ROW('Sanitation Data'!G166))="","",OFFSET('Sanitation Data'!$G$28,0,10*ROW('Sanitation Data'!G166)))</f>
        <v/>
      </c>
      <c r="DA172" s="290" t="str">
        <f ca="true">+IF(OFFSET('Sanitation Data'!$G$29,0,10*ROW('Sanitation Data'!G166))="","",OFFSET('Sanitation Data'!$G$29,0,10*ROW('Sanitation Data'!G166)))</f>
        <v/>
      </c>
      <c r="DB172" s="290" t="str">
        <f ca="true">+IF(OFFSET('Sanitation Data'!$G$30,0,10*ROW('Sanitation Data'!G166))="","",OFFSET('Sanitation Data'!$G$30,0,10*ROW('Sanitation Data'!G166)))</f>
        <v/>
      </c>
      <c r="DC172" s="290" t="str">
        <f ca="true">+IF(OFFSET('Sanitation Data'!$G$31,0,10*ROW('Sanitation Data'!G166))="","",OFFSET('Sanitation Data'!$G$31,0,10*ROW('Sanitation Data'!G166)))</f>
        <v/>
      </c>
      <c r="DD172" s="290" t="str">
        <f ca="true">+IF(OFFSET('Sanitation Data'!$G$32,0,10*ROW('Sanitation Data'!G166))="","",OFFSET('Sanitation Data'!$G$32,0,10*ROW('Sanitation Data'!G166)))</f>
        <v/>
      </c>
      <c r="DE172" s="290" t="str">
        <f ca="true">+IF(OFFSET('Sanitation Data'!$H$28,0,10*ROW('Sanitation Data'!H166))="","",OFFSET('Sanitation Data'!$H$28,0,10*ROW('Sanitation Data'!H166)))</f>
        <v/>
      </c>
      <c r="DF172" s="290" t="str">
        <f ca="true">+IF(OFFSET('Sanitation Data'!$H$29,0,10*ROW('Sanitation Data'!H166))="","",OFFSET('Sanitation Data'!$H$29,0,10*ROW('Sanitation Data'!H166)))</f>
        <v/>
      </c>
      <c r="DG172" s="290" t="str">
        <f ca="true">+IF(OFFSET('Sanitation Data'!$H$30,0,10*ROW('Sanitation Data'!H166))="","",OFFSET('Sanitation Data'!$H$30,0,10*ROW('Sanitation Data'!H166)))</f>
        <v/>
      </c>
      <c r="DH172" s="290" t="str">
        <f ca="true">+IF(OFFSET('Sanitation Data'!$H$31,0,10*ROW('Sanitation Data'!H166))="","",OFFSET('Sanitation Data'!$H$31,0,10*ROW('Sanitation Data'!H166)))</f>
        <v/>
      </c>
      <c r="DI172" s="290" t="str">
        <f ca="true">+IF(OFFSET('Sanitation Data'!$H$32,0,10*ROW('Sanitation Data'!H166))="","",OFFSET('Sanitation Data'!$H$32,0,10*ROW('Sanitation Data'!H166)))</f>
        <v/>
      </c>
      <c r="DJ172" s="290" t="str">
        <f ca="true">+IF(OFFSET('Sanitation Data'!$I$28,0,10*ROW('Sanitation Data'!I166))="","",OFFSET('Sanitation Data'!$I$28,0,10*ROW('Sanitation Data'!I166)))</f>
        <v/>
      </c>
      <c r="DK172" s="290" t="str">
        <f ca="true">+IF(OFFSET('Sanitation Data'!$I$29,0,10*ROW('Sanitation Data'!I166))="","",OFFSET('Sanitation Data'!$I$29,0,10*ROW('Sanitation Data'!I166)))</f>
        <v/>
      </c>
      <c r="DL172" s="290" t="str">
        <f ca="true">+IF(OFFSET('Sanitation Data'!$I$30,0,10*ROW('Sanitation Data'!I166))="","",OFFSET('Sanitation Data'!$I$30,0,10*ROW('Sanitation Data'!I166)))</f>
        <v/>
      </c>
      <c r="DM172" s="290" t="str">
        <f ca="true">+IF(OFFSET('Sanitation Data'!$I$31,0,10*ROW('Sanitation Data'!I166))="","",OFFSET('Sanitation Data'!$I$31,0,10*ROW('Sanitation Data'!I166)))</f>
        <v/>
      </c>
      <c r="DN172" s="290" t="str">
        <f ca="true">+IF(OFFSET('Sanitation Data'!$I$32,0,10*ROW('Sanitation Data'!I166))="","",OFFSET('Sanitation Data'!$I$32,0,10*ROW('Sanitation Data'!I166)))</f>
        <v/>
      </c>
      <c r="DO172" s="290" t="str">
        <f ca="true">+IF(OFFSET('Hygiene Data'!$D$11,0,10*ROW('Hygiene Data'!D166))="","",OFFSET('Hygiene Data'!$D$11,0,10*ROW('Hygiene Data'!D166)))</f>
        <v/>
      </c>
      <c r="DP172" s="290" t="str">
        <f ca="true">+IF(OFFSET('Hygiene Data'!$D$12,0,10*ROW('Hygiene Data'!D166))="","",OFFSET('Hygiene Data'!$D$12,0,10*ROW('Hygiene Data'!D166)))</f>
        <v/>
      </c>
      <c r="DQ172" s="290" t="str">
        <f ca="true">+IF(OFFSET('Hygiene Data'!$D$13,0,10*ROW('Hygiene Data'!D166))="","",OFFSET('Hygiene Data'!$D$13,0,10*ROW('Hygiene Data'!D166)))</f>
        <v/>
      </c>
      <c r="DR172" s="290" t="str">
        <f ca="true">+IF(OFFSET('Hygiene Data'!$E$11,0,10*ROW('Hygiene Data'!E166))="","",OFFSET('Hygiene Data'!$E$11,0,10*ROW('Hygiene Data'!E166)))</f>
        <v/>
      </c>
      <c r="DS172" s="290" t="str">
        <f ca="true">+IF(OFFSET('Hygiene Data'!$E$12,0,10*ROW('Hygiene Data'!E166))="","",OFFSET('Hygiene Data'!$E$12,0,10*ROW('Hygiene Data'!E166)))</f>
        <v/>
      </c>
      <c r="DT172" s="290" t="str">
        <f ca="true">+IF(OFFSET('Hygiene Data'!$E$13,0,10*ROW('Hygiene Data'!E166))="","",OFFSET('Hygiene Data'!$E$13,0,10*ROW('Hygiene Data'!E166)))</f>
        <v/>
      </c>
      <c r="DU172" s="290" t="str">
        <f ca="true">+IF(OFFSET('Hygiene Data'!$F$11,0,10*ROW('Hygiene Data'!F166))="","",OFFSET('Hygiene Data'!$F$11,0,10*ROW('Hygiene Data'!F166)))</f>
        <v/>
      </c>
      <c r="DV172" s="290" t="str">
        <f ca="true">+IF(OFFSET('Hygiene Data'!$F$12,0,10*ROW('Hygiene Data'!F166))="","",OFFSET('Hygiene Data'!$F$12,0,10*ROW('Hygiene Data'!F166)))</f>
        <v/>
      </c>
      <c r="DW172" s="290" t="str">
        <f ca="true">+IF(OFFSET('Hygiene Data'!$F$13,0,10*ROW('Hygiene Data'!F166))="","",OFFSET('Hygiene Data'!$F$13,0,10*ROW('Hygiene Data'!F166)))</f>
        <v/>
      </c>
      <c r="DX172" s="290" t="str">
        <f ca="true">+IF(OFFSET('Hygiene Data'!$G$11,0,10*ROW('Hygiene Data'!G166))="","",OFFSET('Hygiene Data'!$G$11,0,10*ROW('Hygiene Data'!G166)))</f>
        <v/>
      </c>
      <c r="DY172" s="290" t="str">
        <f ca="true">+IF(OFFSET('Hygiene Data'!$G$12,0,10*ROW('Hygiene Data'!G166))="","",OFFSET('Hygiene Data'!$G$12,0,10*ROW('Hygiene Data'!G166)))</f>
        <v/>
      </c>
      <c r="DZ172" s="290" t="str">
        <f ca="true">+IF(OFFSET('Hygiene Data'!$G$13,0,10*ROW('Hygiene Data'!G166))="","",OFFSET('Hygiene Data'!$G$13,0,10*ROW('Hygiene Data'!G166)))</f>
        <v/>
      </c>
      <c r="EA172" s="290" t="str">
        <f ca="true">+IF(OFFSET('Hygiene Data'!$H$11,0,10*ROW('Hygiene Data'!H166))="","",OFFSET('Hygiene Data'!$H$11,0,10*ROW('Hygiene Data'!H166)))</f>
        <v/>
      </c>
      <c r="EB172" s="290" t="str">
        <f ca="true">+IF(OFFSET('Hygiene Data'!$H$12,0,10*ROW('Hygiene Data'!H166))="","",OFFSET('Hygiene Data'!$H$12,0,10*ROW('Hygiene Data'!H166)))</f>
        <v/>
      </c>
      <c r="EC172" s="290" t="str">
        <f ca="true">+IF(OFFSET('Hygiene Data'!$H$13,0,10*ROW('Hygiene Data'!H166))="","",OFFSET('Hygiene Data'!$H$13,0,10*ROW('Hygiene Data'!H166)))</f>
        <v/>
      </c>
      <c r="ED172" s="290" t="str">
        <f ca="true">+IF(OFFSET('Hygiene Data'!$I$11,0,10*ROW('Hygiene Data'!I166))="","",OFFSET('Hygiene Data'!$I$11,0,10*ROW('Hygiene Data'!I166)))</f>
        <v/>
      </c>
      <c r="EE172" s="290" t="str">
        <f ca="true">+IF(OFFSET('Hygiene Data'!$I$12,0,10*ROW('Hygiene Data'!I166))="","",OFFSET('Hygiene Data'!$I$12,0,10*ROW('Hygiene Data'!I166)))</f>
        <v/>
      </c>
      <c r="EF172" s="290"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46"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90"/>
      <c r="BS173" s="290" t="str">
        <f ca="true">+IF(OFFSET('Water Data'!$D$27,0,10*ROW('Water Data'!D167))="","",OFFSET('Water Data'!$D$27,0,10*ROW('Water Data'!D167)))</f>
        <v/>
      </c>
      <c r="BT173" s="290" t="str">
        <f ca="true">+IF(OFFSET('Water Data'!$D$28,0,10*ROW('Water Data'!D167))="","",OFFSET('Water Data'!$D$28,0,10*ROW('Water Data'!D167)))</f>
        <v/>
      </c>
      <c r="BU173" s="290" t="str">
        <f ca="true">+IF(OFFSET('Water Data'!$D$29,0,10*ROW('Water Data'!D167))="","",OFFSET('Water Data'!$D$29,0,10*ROW('Water Data'!D167)))</f>
        <v/>
      </c>
      <c r="BV173" s="290" t="str">
        <f ca="true">+IF(OFFSET('Water Data'!$E$27,0,10*ROW('Water Data'!E167))="","",OFFSET('Water Data'!$E$27,0,10*ROW('Water Data'!E167)))</f>
        <v/>
      </c>
      <c r="BW173" s="290" t="str">
        <f ca="true">+IF(OFFSET('Water Data'!$E$28,0,10*ROW('Water Data'!E167))="","",OFFSET('Water Data'!$E$28,0,10*ROW('Water Data'!E167)))</f>
        <v/>
      </c>
      <c r="BX173" s="290" t="str">
        <f ca="true">+IF(OFFSET('Water Data'!$E$29,0,10*ROW('Water Data'!E167))="","",OFFSET('Water Data'!$E$29,0,10*ROW('Water Data'!E167)))</f>
        <v/>
      </c>
      <c r="BY173" s="290" t="str">
        <f ca="true">+IF(OFFSET('Water Data'!$F$27,0,10*ROW('Water Data'!F167))="","",OFFSET('Water Data'!$F$27,0,10*ROW('Water Data'!F167)))</f>
        <v/>
      </c>
      <c r="BZ173" s="290" t="str">
        <f ca="true">+IF(OFFSET('Water Data'!$F$28,0,10*ROW('Water Data'!F167))="","",OFFSET('Water Data'!$F$28,0,10*ROW('Water Data'!F167)))</f>
        <v/>
      </c>
      <c r="CA173" s="290" t="str">
        <f ca="true">+IF(OFFSET('Water Data'!$F$29,0,10*ROW('Water Data'!F167))="","",OFFSET('Water Data'!$F$29,0,10*ROW('Water Data'!F167)))</f>
        <v/>
      </c>
      <c r="CB173" s="290" t="str">
        <f ca="true">+IF(OFFSET('Water Data'!$G$27,0,10*ROW('Water Data'!G167))="","",OFFSET('Water Data'!$G$27,0,10*ROW('Water Data'!G167)))</f>
        <v/>
      </c>
      <c r="CC173" s="290" t="str">
        <f ca="true">+IF(OFFSET('Water Data'!$G$28,0,10*ROW('Water Data'!G167))="","",OFFSET('Water Data'!$G$28,0,10*ROW('Water Data'!G167)))</f>
        <v/>
      </c>
      <c r="CD173" s="290" t="str">
        <f ca="true">+IF(OFFSET('Water Data'!$G$29,0,10*ROW('Water Data'!G167))="","",OFFSET('Water Data'!$G$29,0,10*ROW('Water Data'!G167)))</f>
        <v/>
      </c>
      <c r="CE173" s="290" t="str">
        <f ca="true">+IF(OFFSET('Water Data'!$H$27,0,10*ROW('Water Data'!H167))="","",OFFSET('Water Data'!$H$27,0,10*ROW('Water Data'!H167)))</f>
        <v/>
      </c>
      <c r="CF173" s="290" t="str">
        <f ca="true">+IF(OFFSET('Water Data'!$H$28,0,10*ROW('Water Data'!H167))="","",OFFSET('Water Data'!$H$28,0,10*ROW('Water Data'!H167)))</f>
        <v/>
      </c>
      <c r="CG173" s="290" t="str">
        <f ca="true">+IF(OFFSET('Water Data'!$H$29,0,10*ROW('Water Data'!H167))="","",OFFSET('Water Data'!$H$29,0,10*ROW('Water Data'!H167)))</f>
        <v/>
      </c>
      <c r="CH173" s="290" t="str">
        <f ca="true">+IF(OFFSET('Water Data'!$I$27,0,10*ROW('Water Data'!I167))="","",OFFSET('Water Data'!$I$27,0,10*ROW('Water Data'!I167)))</f>
        <v/>
      </c>
      <c r="CI173" s="290" t="str">
        <f ca="true">+IF(OFFSET('Water Data'!$I$28,0,10*ROW('Water Data'!I167))="","",OFFSET('Water Data'!$I$28,0,10*ROW('Water Data'!I167)))</f>
        <v/>
      </c>
      <c r="CJ173" s="290" t="str">
        <f ca="true">+IF(OFFSET('Water Data'!$I$29,0,10*ROW('Water Data'!I167))="","",OFFSET('Water Data'!$I$29,0,10*ROW('Water Data'!I167)))</f>
        <v/>
      </c>
      <c r="CK173" s="290" t="str">
        <f ca="true">+IF(OFFSET('Sanitation Data'!$D$28,0,10*ROW('Sanitation Data'!D167))="","",OFFSET('Sanitation Data'!$D$28,0,10*ROW('Sanitation Data'!D167)))</f>
        <v/>
      </c>
      <c r="CL173" s="290" t="str">
        <f ca="true">+IF(OFFSET('Sanitation Data'!$D$29,0,10*ROW('Sanitation Data'!D167))="","",OFFSET('Sanitation Data'!$D$29,0,10*ROW('Sanitation Data'!D167)))</f>
        <v/>
      </c>
      <c r="CM173" s="290" t="str">
        <f ca="true">+IF(OFFSET('Sanitation Data'!$D$30,0,10*ROW('Sanitation Data'!D167))="","",OFFSET('Sanitation Data'!$D$30,0,10*ROW('Sanitation Data'!D167)))</f>
        <v/>
      </c>
      <c r="CN173" s="290" t="str">
        <f ca="true">+IF(OFFSET('Sanitation Data'!$D$31,0,10*ROW('Sanitation Data'!D167))="","",OFFSET('Sanitation Data'!$D$31,0,10*ROW('Sanitation Data'!D167)))</f>
        <v/>
      </c>
      <c r="CO173" s="290" t="str">
        <f ca="true">+IF(OFFSET('Sanitation Data'!$D$32,0,10*ROW('Sanitation Data'!D167))="","",OFFSET('Sanitation Data'!$D$32,0,10*ROW('Sanitation Data'!D167)))</f>
        <v/>
      </c>
      <c r="CP173" s="290" t="str">
        <f ca="true">+IF(OFFSET('Sanitation Data'!$E$28,0,10*ROW('Sanitation Data'!E167))="","",OFFSET('Sanitation Data'!$E$28,0,10*ROW('Sanitation Data'!E167)))</f>
        <v/>
      </c>
      <c r="CQ173" s="290" t="str">
        <f ca="true">+IF(OFFSET('Sanitation Data'!$E$29,0,10*ROW('Sanitation Data'!E167))="","",OFFSET('Sanitation Data'!$E$29,0,10*ROW('Sanitation Data'!E167)))</f>
        <v/>
      </c>
      <c r="CR173" s="290" t="str">
        <f ca="true">+IF(OFFSET('Sanitation Data'!$E$30,0,10*ROW('Sanitation Data'!E167))="","",OFFSET('Sanitation Data'!$E$30,0,10*ROW('Sanitation Data'!E167)))</f>
        <v/>
      </c>
      <c r="CS173" s="290" t="str">
        <f ca="true">+IF(OFFSET('Sanitation Data'!$E$31,0,10*ROW('Sanitation Data'!E167))="","",OFFSET('Sanitation Data'!$E$31,0,10*ROW('Sanitation Data'!E167)))</f>
        <v/>
      </c>
      <c r="CT173" s="290" t="str">
        <f ca="true">+IF(OFFSET('Sanitation Data'!$E$32,0,10*ROW('Sanitation Data'!E167))="","",OFFSET('Sanitation Data'!$E$32,0,10*ROW('Sanitation Data'!E167)))</f>
        <v/>
      </c>
      <c r="CU173" s="290" t="str">
        <f ca="true">+IF(OFFSET('Sanitation Data'!$F$28,0,10*ROW('Sanitation Data'!F167))="","",OFFSET('Sanitation Data'!$F$28,0,10*ROW('Sanitation Data'!F167)))</f>
        <v/>
      </c>
      <c r="CV173" s="290" t="str">
        <f ca="true">+IF(OFFSET('Sanitation Data'!$F$29,0,10*ROW('Sanitation Data'!F167))="","",OFFSET('Sanitation Data'!$F$29,0,10*ROW('Sanitation Data'!F167)))</f>
        <v/>
      </c>
      <c r="CW173" s="290" t="str">
        <f ca="true">+IF(OFFSET('Sanitation Data'!$F$30,0,10*ROW('Sanitation Data'!F167))="","",OFFSET('Sanitation Data'!$F$30,0,10*ROW('Sanitation Data'!F167)))</f>
        <v/>
      </c>
      <c r="CX173" s="290" t="str">
        <f ca="true">+IF(OFFSET('Sanitation Data'!$F$31,0,10*ROW('Sanitation Data'!F167))="","",OFFSET('Sanitation Data'!$F$31,0,10*ROW('Sanitation Data'!F167)))</f>
        <v/>
      </c>
      <c r="CY173" s="290" t="str">
        <f ca="true">+IF(OFFSET('Sanitation Data'!$F$32,0,10*ROW('Sanitation Data'!F167))="","",OFFSET('Sanitation Data'!$F$32,0,10*ROW('Sanitation Data'!F167)))</f>
        <v/>
      </c>
      <c r="CZ173" s="290" t="str">
        <f ca="true">+IF(OFFSET('Sanitation Data'!$G$28,0,10*ROW('Sanitation Data'!G167))="","",OFFSET('Sanitation Data'!$G$28,0,10*ROW('Sanitation Data'!G167)))</f>
        <v/>
      </c>
      <c r="DA173" s="290" t="str">
        <f ca="true">+IF(OFFSET('Sanitation Data'!$G$29,0,10*ROW('Sanitation Data'!G167))="","",OFFSET('Sanitation Data'!$G$29,0,10*ROW('Sanitation Data'!G167)))</f>
        <v/>
      </c>
      <c r="DB173" s="290" t="str">
        <f ca="true">+IF(OFFSET('Sanitation Data'!$G$30,0,10*ROW('Sanitation Data'!G167))="","",OFFSET('Sanitation Data'!$G$30,0,10*ROW('Sanitation Data'!G167)))</f>
        <v/>
      </c>
      <c r="DC173" s="290" t="str">
        <f ca="true">+IF(OFFSET('Sanitation Data'!$G$31,0,10*ROW('Sanitation Data'!G167))="","",OFFSET('Sanitation Data'!$G$31,0,10*ROW('Sanitation Data'!G167)))</f>
        <v/>
      </c>
      <c r="DD173" s="290" t="str">
        <f ca="true">+IF(OFFSET('Sanitation Data'!$G$32,0,10*ROW('Sanitation Data'!G167))="","",OFFSET('Sanitation Data'!$G$32,0,10*ROW('Sanitation Data'!G167)))</f>
        <v/>
      </c>
      <c r="DE173" s="290" t="str">
        <f ca="true">+IF(OFFSET('Sanitation Data'!$H$28,0,10*ROW('Sanitation Data'!H167))="","",OFFSET('Sanitation Data'!$H$28,0,10*ROW('Sanitation Data'!H167)))</f>
        <v/>
      </c>
      <c r="DF173" s="290" t="str">
        <f ca="true">+IF(OFFSET('Sanitation Data'!$H$29,0,10*ROW('Sanitation Data'!H167))="","",OFFSET('Sanitation Data'!$H$29,0,10*ROW('Sanitation Data'!H167)))</f>
        <v/>
      </c>
      <c r="DG173" s="290" t="str">
        <f ca="true">+IF(OFFSET('Sanitation Data'!$H$30,0,10*ROW('Sanitation Data'!H167))="","",OFFSET('Sanitation Data'!$H$30,0,10*ROW('Sanitation Data'!H167)))</f>
        <v/>
      </c>
      <c r="DH173" s="290" t="str">
        <f ca="true">+IF(OFFSET('Sanitation Data'!$H$31,0,10*ROW('Sanitation Data'!H167))="","",OFFSET('Sanitation Data'!$H$31,0,10*ROW('Sanitation Data'!H167)))</f>
        <v/>
      </c>
      <c r="DI173" s="290" t="str">
        <f ca="true">+IF(OFFSET('Sanitation Data'!$H$32,0,10*ROW('Sanitation Data'!H167))="","",OFFSET('Sanitation Data'!$H$32,0,10*ROW('Sanitation Data'!H167)))</f>
        <v/>
      </c>
      <c r="DJ173" s="290" t="str">
        <f ca="true">+IF(OFFSET('Sanitation Data'!$I$28,0,10*ROW('Sanitation Data'!I167))="","",OFFSET('Sanitation Data'!$I$28,0,10*ROW('Sanitation Data'!I167)))</f>
        <v/>
      </c>
      <c r="DK173" s="290" t="str">
        <f ca="true">+IF(OFFSET('Sanitation Data'!$I$29,0,10*ROW('Sanitation Data'!I167))="","",OFFSET('Sanitation Data'!$I$29,0,10*ROW('Sanitation Data'!I167)))</f>
        <v/>
      </c>
      <c r="DL173" s="290" t="str">
        <f ca="true">+IF(OFFSET('Sanitation Data'!$I$30,0,10*ROW('Sanitation Data'!I167))="","",OFFSET('Sanitation Data'!$I$30,0,10*ROW('Sanitation Data'!I167)))</f>
        <v/>
      </c>
      <c r="DM173" s="290" t="str">
        <f ca="true">+IF(OFFSET('Sanitation Data'!$I$31,0,10*ROW('Sanitation Data'!I167))="","",OFFSET('Sanitation Data'!$I$31,0,10*ROW('Sanitation Data'!I167)))</f>
        <v/>
      </c>
      <c r="DN173" s="290" t="str">
        <f ca="true">+IF(OFFSET('Sanitation Data'!$I$32,0,10*ROW('Sanitation Data'!I167))="","",OFFSET('Sanitation Data'!$I$32,0,10*ROW('Sanitation Data'!I167)))</f>
        <v/>
      </c>
      <c r="DO173" s="290" t="str">
        <f ca="true">+IF(OFFSET('Hygiene Data'!$D$11,0,10*ROW('Hygiene Data'!D167))="","",OFFSET('Hygiene Data'!$D$11,0,10*ROW('Hygiene Data'!D167)))</f>
        <v/>
      </c>
      <c r="DP173" s="290" t="str">
        <f ca="true">+IF(OFFSET('Hygiene Data'!$D$12,0,10*ROW('Hygiene Data'!D167))="","",OFFSET('Hygiene Data'!$D$12,0,10*ROW('Hygiene Data'!D167)))</f>
        <v/>
      </c>
      <c r="DQ173" s="290" t="str">
        <f ca="true">+IF(OFFSET('Hygiene Data'!$D$13,0,10*ROW('Hygiene Data'!D167))="","",OFFSET('Hygiene Data'!$D$13,0,10*ROW('Hygiene Data'!D167)))</f>
        <v/>
      </c>
      <c r="DR173" s="290" t="str">
        <f ca="true">+IF(OFFSET('Hygiene Data'!$E$11,0,10*ROW('Hygiene Data'!E167))="","",OFFSET('Hygiene Data'!$E$11,0,10*ROW('Hygiene Data'!E167)))</f>
        <v/>
      </c>
      <c r="DS173" s="290" t="str">
        <f ca="true">+IF(OFFSET('Hygiene Data'!$E$12,0,10*ROW('Hygiene Data'!E167))="","",OFFSET('Hygiene Data'!$E$12,0,10*ROW('Hygiene Data'!E167)))</f>
        <v/>
      </c>
      <c r="DT173" s="290" t="str">
        <f ca="true">+IF(OFFSET('Hygiene Data'!$E$13,0,10*ROW('Hygiene Data'!E167))="","",OFFSET('Hygiene Data'!$E$13,0,10*ROW('Hygiene Data'!E167)))</f>
        <v/>
      </c>
      <c r="DU173" s="290" t="str">
        <f ca="true">+IF(OFFSET('Hygiene Data'!$F$11,0,10*ROW('Hygiene Data'!F167))="","",OFFSET('Hygiene Data'!$F$11,0,10*ROW('Hygiene Data'!F167)))</f>
        <v/>
      </c>
      <c r="DV173" s="290" t="str">
        <f ca="true">+IF(OFFSET('Hygiene Data'!$F$12,0,10*ROW('Hygiene Data'!F167))="","",OFFSET('Hygiene Data'!$F$12,0,10*ROW('Hygiene Data'!F167)))</f>
        <v/>
      </c>
      <c r="DW173" s="290" t="str">
        <f ca="true">+IF(OFFSET('Hygiene Data'!$F$13,0,10*ROW('Hygiene Data'!F167))="","",OFFSET('Hygiene Data'!$F$13,0,10*ROW('Hygiene Data'!F167)))</f>
        <v/>
      </c>
      <c r="DX173" s="290" t="str">
        <f ca="true">+IF(OFFSET('Hygiene Data'!$G$11,0,10*ROW('Hygiene Data'!G167))="","",OFFSET('Hygiene Data'!$G$11,0,10*ROW('Hygiene Data'!G167)))</f>
        <v/>
      </c>
      <c r="DY173" s="290" t="str">
        <f ca="true">+IF(OFFSET('Hygiene Data'!$G$12,0,10*ROW('Hygiene Data'!G167))="","",OFFSET('Hygiene Data'!$G$12,0,10*ROW('Hygiene Data'!G167)))</f>
        <v/>
      </c>
      <c r="DZ173" s="290" t="str">
        <f ca="true">+IF(OFFSET('Hygiene Data'!$G$13,0,10*ROW('Hygiene Data'!G167))="","",OFFSET('Hygiene Data'!$G$13,0,10*ROW('Hygiene Data'!G167)))</f>
        <v/>
      </c>
      <c r="EA173" s="290" t="str">
        <f ca="true">+IF(OFFSET('Hygiene Data'!$H$11,0,10*ROW('Hygiene Data'!H167))="","",OFFSET('Hygiene Data'!$H$11,0,10*ROW('Hygiene Data'!H167)))</f>
        <v/>
      </c>
      <c r="EB173" s="290" t="str">
        <f ca="true">+IF(OFFSET('Hygiene Data'!$H$12,0,10*ROW('Hygiene Data'!H167))="","",OFFSET('Hygiene Data'!$H$12,0,10*ROW('Hygiene Data'!H167)))</f>
        <v/>
      </c>
      <c r="EC173" s="290" t="str">
        <f ca="true">+IF(OFFSET('Hygiene Data'!$H$13,0,10*ROW('Hygiene Data'!H167))="","",OFFSET('Hygiene Data'!$H$13,0,10*ROW('Hygiene Data'!H167)))</f>
        <v/>
      </c>
      <c r="ED173" s="290" t="str">
        <f ca="true">+IF(OFFSET('Hygiene Data'!$I$11,0,10*ROW('Hygiene Data'!I167))="","",OFFSET('Hygiene Data'!$I$11,0,10*ROW('Hygiene Data'!I167)))</f>
        <v/>
      </c>
      <c r="EE173" s="290" t="str">
        <f ca="true">+IF(OFFSET('Hygiene Data'!$I$12,0,10*ROW('Hygiene Data'!I167))="","",OFFSET('Hygiene Data'!$I$12,0,10*ROW('Hygiene Data'!I167)))</f>
        <v/>
      </c>
      <c r="EF173" s="290"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46"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90"/>
      <c r="BS174" s="290" t="str">
        <f ca="true">+IF(OFFSET('Water Data'!$D$27,0,10*ROW('Water Data'!D168))="","",OFFSET('Water Data'!$D$27,0,10*ROW('Water Data'!D168)))</f>
        <v/>
      </c>
      <c r="BT174" s="290" t="str">
        <f ca="true">+IF(OFFSET('Water Data'!$D$28,0,10*ROW('Water Data'!D168))="","",OFFSET('Water Data'!$D$28,0,10*ROW('Water Data'!D168)))</f>
        <v/>
      </c>
      <c r="BU174" s="290" t="str">
        <f ca="true">+IF(OFFSET('Water Data'!$D$29,0,10*ROW('Water Data'!D168))="","",OFFSET('Water Data'!$D$29,0,10*ROW('Water Data'!D168)))</f>
        <v/>
      </c>
      <c r="BV174" s="290" t="str">
        <f ca="true">+IF(OFFSET('Water Data'!$E$27,0,10*ROW('Water Data'!E168))="","",OFFSET('Water Data'!$E$27,0,10*ROW('Water Data'!E168)))</f>
        <v/>
      </c>
      <c r="BW174" s="290" t="str">
        <f ca="true">+IF(OFFSET('Water Data'!$E$28,0,10*ROW('Water Data'!E168))="","",OFFSET('Water Data'!$E$28,0,10*ROW('Water Data'!E168)))</f>
        <v/>
      </c>
      <c r="BX174" s="290" t="str">
        <f ca="true">+IF(OFFSET('Water Data'!$E$29,0,10*ROW('Water Data'!E168))="","",OFFSET('Water Data'!$E$29,0,10*ROW('Water Data'!E168)))</f>
        <v/>
      </c>
      <c r="BY174" s="290" t="str">
        <f ca="true">+IF(OFFSET('Water Data'!$F$27,0,10*ROW('Water Data'!F168))="","",OFFSET('Water Data'!$F$27,0,10*ROW('Water Data'!F168)))</f>
        <v/>
      </c>
      <c r="BZ174" s="290" t="str">
        <f ca="true">+IF(OFFSET('Water Data'!$F$28,0,10*ROW('Water Data'!F168))="","",OFFSET('Water Data'!$F$28,0,10*ROW('Water Data'!F168)))</f>
        <v/>
      </c>
      <c r="CA174" s="290" t="str">
        <f ca="true">+IF(OFFSET('Water Data'!$F$29,0,10*ROW('Water Data'!F168))="","",OFFSET('Water Data'!$F$29,0,10*ROW('Water Data'!F168)))</f>
        <v/>
      </c>
      <c r="CB174" s="290" t="str">
        <f ca="true">+IF(OFFSET('Water Data'!$G$27,0,10*ROW('Water Data'!G168))="","",OFFSET('Water Data'!$G$27,0,10*ROW('Water Data'!G168)))</f>
        <v/>
      </c>
      <c r="CC174" s="290" t="str">
        <f ca="true">+IF(OFFSET('Water Data'!$G$28,0,10*ROW('Water Data'!G168))="","",OFFSET('Water Data'!$G$28,0,10*ROW('Water Data'!G168)))</f>
        <v/>
      </c>
      <c r="CD174" s="290" t="str">
        <f ca="true">+IF(OFFSET('Water Data'!$G$29,0,10*ROW('Water Data'!G168))="","",OFFSET('Water Data'!$G$29,0,10*ROW('Water Data'!G168)))</f>
        <v/>
      </c>
      <c r="CE174" s="290" t="str">
        <f ca="true">+IF(OFFSET('Water Data'!$H$27,0,10*ROW('Water Data'!H168))="","",OFFSET('Water Data'!$H$27,0,10*ROW('Water Data'!H168)))</f>
        <v/>
      </c>
      <c r="CF174" s="290" t="str">
        <f ca="true">+IF(OFFSET('Water Data'!$H$28,0,10*ROW('Water Data'!H168))="","",OFFSET('Water Data'!$H$28,0,10*ROW('Water Data'!H168)))</f>
        <v/>
      </c>
      <c r="CG174" s="290" t="str">
        <f ca="true">+IF(OFFSET('Water Data'!$H$29,0,10*ROW('Water Data'!H168))="","",OFFSET('Water Data'!$H$29,0,10*ROW('Water Data'!H168)))</f>
        <v/>
      </c>
      <c r="CH174" s="290" t="str">
        <f ca="true">+IF(OFFSET('Water Data'!$I$27,0,10*ROW('Water Data'!I168))="","",OFFSET('Water Data'!$I$27,0,10*ROW('Water Data'!I168)))</f>
        <v/>
      </c>
      <c r="CI174" s="290" t="str">
        <f ca="true">+IF(OFFSET('Water Data'!$I$28,0,10*ROW('Water Data'!I168))="","",OFFSET('Water Data'!$I$28,0,10*ROW('Water Data'!I168)))</f>
        <v/>
      </c>
      <c r="CJ174" s="290" t="str">
        <f ca="true">+IF(OFFSET('Water Data'!$I$29,0,10*ROW('Water Data'!I168))="","",OFFSET('Water Data'!$I$29,0,10*ROW('Water Data'!I168)))</f>
        <v/>
      </c>
      <c r="CK174" s="290" t="str">
        <f ca="true">+IF(OFFSET('Sanitation Data'!$D$28,0,10*ROW('Sanitation Data'!D168))="","",OFFSET('Sanitation Data'!$D$28,0,10*ROW('Sanitation Data'!D168)))</f>
        <v/>
      </c>
      <c r="CL174" s="290" t="str">
        <f ca="true">+IF(OFFSET('Sanitation Data'!$D$29,0,10*ROW('Sanitation Data'!D168))="","",OFFSET('Sanitation Data'!$D$29,0,10*ROW('Sanitation Data'!D168)))</f>
        <v/>
      </c>
      <c r="CM174" s="290" t="str">
        <f ca="true">+IF(OFFSET('Sanitation Data'!$D$30,0,10*ROW('Sanitation Data'!D168))="","",OFFSET('Sanitation Data'!$D$30,0,10*ROW('Sanitation Data'!D168)))</f>
        <v/>
      </c>
      <c r="CN174" s="290" t="str">
        <f ca="true">+IF(OFFSET('Sanitation Data'!$D$31,0,10*ROW('Sanitation Data'!D168))="","",OFFSET('Sanitation Data'!$D$31,0,10*ROW('Sanitation Data'!D168)))</f>
        <v/>
      </c>
      <c r="CO174" s="290" t="str">
        <f ca="true">+IF(OFFSET('Sanitation Data'!$D$32,0,10*ROW('Sanitation Data'!D168))="","",OFFSET('Sanitation Data'!$D$32,0,10*ROW('Sanitation Data'!D168)))</f>
        <v/>
      </c>
      <c r="CP174" s="290" t="str">
        <f ca="true">+IF(OFFSET('Sanitation Data'!$E$28,0,10*ROW('Sanitation Data'!E168))="","",OFFSET('Sanitation Data'!$E$28,0,10*ROW('Sanitation Data'!E168)))</f>
        <v/>
      </c>
      <c r="CQ174" s="290" t="str">
        <f ca="true">+IF(OFFSET('Sanitation Data'!$E$29,0,10*ROW('Sanitation Data'!E168))="","",OFFSET('Sanitation Data'!$E$29,0,10*ROW('Sanitation Data'!E168)))</f>
        <v/>
      </c>
      <c r="CR174" s="290" t="str">
        <f ca="true">+IF(OFFSET('Sanitation Data'!$E$30,0,10*ROW('Sanitation Data'!E168))="","",OFFSET('Sanitation Data'!$E$30,0,10*ROW('Sanitation Data'!E168)))</f>
        <v/>
      </c>
      <c r="CS174" s="290" t="str">
        <f ca="true">+IF(OFFSET('Sanitation Data'!$E$31,0,10*ROW('Sanitation Data'!E168))="","",OFFSET('Sanitation Data'!$E$31,0,10*ROW('Sanitation Data'!E168)))</f>
        <v/>
      </c>
      <c r="CT174" s="290" t="str">
        <f ca="true">+IF(OFFSET('Sanitation Data'!$E$32,0,10*ROW('Sanitation Data'!E168))="","",OFFSET('Sanitation Data'!$E$32,0,10*ROW('Sanitation Data'!E168)))</f>
        <v/>
      </c>
      <c r="CU174" s="290" t="str">
        <f ca="true">+IF(OFFSET('Sanitation Data'!$F$28,0,10*ROW('Sanitation Data'!F168))="","",OFFSET('Sanitation Data'!$F$28,0,10*ROW('Sanitation Data'!F168)))</f>
        <v/>
      </c>
      <c r="CV174" s="290" t="str">
        <f ca="true">+IF(OFFSET('Sanitation Data'!$F$29,0,10*ROW('Sanitation Data'!F168))="","",OFFSET('Sanitation Data'!$F$29,0,10*ROW('Sanitation Data'!F168)))</f>
        <v/>
      </c>
      <c r="CW174" s="290" t="str">
        <f ca="true">+IF(OFFSET('Sanitation Data'!$F$30,0,10*ROW('Sanitation Data'!F168))="","",OFFSET('Sanitation Data'!$F$30,0,10*ROW('Sanitation Data'!F168)))</f>
        <v/>
      </c>
      <c r="CX174" s="290" t="str">
        <f ca="true">+IF(OFFSET('Sanitation Data'!$F$31,0,10*ROW('Sanitation Data'!F168))="","",OFFSET('Sanitation Data'!$F$31,0,10*ROW('Sanitation Data'!F168)))</f>
        <v/>
      </c>
      <c r="CY174" s="290" t="str">
        <f ca="true">+IF(OFFSET('Sanitation Data'!$F$32,0,10*ROW('Sanitation Data'!F168))="","",OFFSET('Sanitation Data'!$F$32,0,10*ROW('Sanitation Data'!F168)))</f>
        <v/>
      </c>
      <c r="CZ174" s="290" t="str">
        <f ca="true">+IF(OFFSET('Sanitation Data'!$G$28,0,10*ROW('Sanitation Data'!G168))="","",OFFSET('Sanitation Data'!$G$28,0,10*ROW('Sanitation Data'!G168)))</f>
        <v/>
      </c>
      <c r="DA174" s="290" t="str">
        <f ca="true">+IF(OFFSET('Sanitation Data'!$G$29,0,10*ROW('Sanitation Data'!G168))="","",OFFSET('Sanitation Data'!$G$29,0,10*ROW('Sanitation Data'!G168)))</f>
        <v/>
      </c>
      <c r="DB174" s="290" t="str">
        <f ca="true">+IF(OFFSET('Sanitation Data'!$G$30,0,10*ROW('Sanitation Data'!G168))="","",OFFSET('Sanitation Data'!$G$30,0,10*ROW('Sanitation Data'!G168)))</f>
        <v/>
      </c>
      <c r="DC174" s="290" t="str">
        <f ca="true">+IF(OFFSET('Sanitation Data'!$G$31,0,10*ROW('Sanitation Data'!G168))="","",OFFSET('Sanitation Data'!$G$31,0,10*ROW('Sanitation Data'!G168)))</f>
        <v/>
      </c>
      <c r="DD174" s="290" t="str">
        <f ca="true">+IF(OFFSET('Sanitation Data'!$G$32,0,10*ROW('Sanitation Data'!G168))="","",OFFSET('Sanitation Data'!$G$32,0,10*ROW('Sanitation Data'!G168)))</f>
        <v/>
      </c>
      <c r="DE174" s="290" t="str">
        <f ca="true">+IF(OFFSET('Sanitation Data'!$H$28,0,10*ROW('Sanitation Data'!H168))="","",OFFSET('Sanitation Data'!$H$28,0,10*ROW('Sanitation Data'!H168)))</f>
        <v/>
      </c>
      <c r="DF174" s="290" t="str">
        <f ca="true">+IF(OFFSET('Sanitation Data'!$H$29,0,10*ROW('Sanitation Data'!H168))="","",OFFSET('Sanitation Data'!$H$29,0,10*ROW('Sanitation Data'!H168)))</f>
        <v/>
      </c>
      <c r="DG174" s="290" t="str">
        <f ca="true">+IF(OFFSET('Sanitation Data'!$H$30,0,10*ROW('Sanitation Data'!H168))="","",OFFSET('Sanitation Data'!$H$30,0,10*ROW('Sanitation Data'!H168)))</f>
        <v/>
      </c>
      <c r="DH174" s="290" t="str">
        <f ca="true">+IF(OFFSET('Sanitation Data'!$H$31,0,10*ROW('Sanitation Data'!H168))="","",OFFSET('Sanitation Data'!$H$31,0,10*ROW('Sanitation Data'!H168)))</f>
        <v/>
      </c>
      <c r="DI174" s="290" t="str">
        <f ca="true">+IF(OFFSET('Sanitation Data'!$H$32,0,10*ROW('Sanitation Data'!H168))="","",OFFSET('Sanitation Data'!$H$32,0,10*ROW('Sanitation Data'!H168)))</f>
        <v/>
      </c>
      <c r="DJ174" s="290" t="str">
        <f ca="true">+IF(OFFSET('Sanitation Data'!$I$28,0,10*ROW('Sanitation Data'!I168))="","",OFFSET('Sanitation Data'!$I$28,0,10*ROW('Sanitation Data'!I168)))</f>
        <v/>
      </c>
      <c r="DK174" s="290" t="str">
        <f ca="true">+IF(OFFSET('Sanitation Data'!$I$29,0,10*ROW('Sanitation Data'!I168))="","",OFFSET('Sanitation Data'!$I$29,0,10*ROW('Sanitation Data'!I168)))</f>
        <v/>
      </c>
      <c r="DL174" s="290" t="str">
        <f ca="true">+IF(OFFSET('Sanitation Data'!$I$30,0,10*ROW('Sanitation Data'!I168))="","",OFFSET('Sanitation Data'!$I$30,0,10*ROW('Sanitation Data'!I168)))</f>
        <v/>
      </c>
      <c r="DM174" s="290" t="str">
        <f ca="true">+IF(OFFSET('Sanitation Data'!$I$31,0,10*ROW('Sanitation Data'!I168))="","",OFFSET('Sanitation Data'!$I$31,0,10*ROW('Sanitation Data'!I168)))</f>
        <v/>
      </c>
      <c r="DN174" s="290" t="str">
        <f ca="true">+IF(OFFSET('Sanitation Data'!$I$32,0,10*ROW('Sanitation Data'!I168))="","",OFFSET('Sanitation Data'!$I$32,0,10*ROW('Sanitation Data'!I168)))</f>
        <v/>
      </c>
      <c r="DO174" s="290" t="str">
        <f ca="true">+IF(OFFSET('Hygiene Data'!$D$11,0,10*ROW('Hygiene Data'!D168))="","",OFFSET('Hygiene Data'!$D$11,0,10*ROW('Hygiene Data'!D168)))</f>
        <v/>
      </c>
      <c r="DP174" s="290" t="str">
        <f ca="true">+IF(OFFSET('Hygiene Data'!$D$12,0,10*ROW('Hygiene Data'!D168))="","",OFFSET('Hygiene Data'!$D$12,0,10*ROW('Hygiene Data'!D168)))</f>
        <v/>
      </c>
      <c r="DQ174" s="290" t="str">
        <f ca="true">+IF(OFFSET('Hygiene Data'!$D$13,0,10*ROW('Hygiene Data'!D168))="","",OFFSET('Hygiene Data'!$D$13,0,10*ROW('Hygiene Data'!D168)))</f>
        <v/>
      </c>
      <c r="DR174" s="290" t="str">
        <f ca="true">+IF(OFFSET('Hygiene Data'!$E$11,0,10*ROW('Hygiene Data'!E168))="","",OFFSET('Hygiene Data'!$E$11,0,10*ROW('Hygiene Data'!E168)))</f>
        <v/>
      </c>
      <c r="DS174" s="290" t="str">
        <f ca="true">+IF(OFFSET('Hygiene Data'!$E$12,0,10*ROW('Hygiene Data'!E168))="","",OFFSET('Hygiene Data'!$E$12,0,10*ROW('Hygiene Data'!E168)))</f>
        <v/>
      </c>
      <c r="DT174" s="290" t="str">
        <f ca="true">+IF(OFFSET('Hygiene Data'!$E$13,0,10*ROW('Hygiene Data'!E168))="","",OFFSET('Hygiene Data'!$E$13,0,10*ROW('Hygiene Data'!E168)))</f>
        <v/>
      </c>
      <c r="DU174" s="290" t="str">
        <f ca="true">+IF(OFFSET('Hygiene Data'!$F$11,0,10*ROW('Hygiene Data'!F168))="","",OFFSET('Hygiene Data'!$F$11,0,10*ROW('Hygiene Data'!F168)))</f>
        <v/>
      </c>
      <c r="DV174" s="290" t="str">
        <f ca="true">+IF(OFFSET('Hygiene Data'!$F$12,0,10*ROW('Hygiene Data'!F168))="","",OFFSET('Hygiene Data'!$F$12,0,10*ROW('Hygiene Data'!F168)))</f>
        <v/>
      </c>
      <c r="DW174" s="290" t="str">
        <f ca="true">+IF(OFFSET('Hygiene Data'!$F$13,0,10*ROW('Hygiene Data'!F168))="","",OFFSET('Hygiene Data'!$F$13,0,10*ROW('Hygiene Data'!F168)))</f>
        <v/>
      </c>
      <c r="DX174" s="290" t="str">
        <f ca="true">+IF(OFFSET('Hygiene Data'!$G$11,0,10*ROW('Hygiene Data'!G168))="","",OFFSET('Hygiene Data'!$G$11,0,10*ROW('Hygiene Data'!G168)))</f>
        <v/>
      </c>
      <c r="DY174" s="290" t="str">
        <f ca="true">+IF(OFFSET('Hygiene Data'!$G$12,0,10*ROW('Hygiene Data'!G168))="","",OFFSET('Hygiene Data'!$G$12,0,10*ROW('Hygiene Data'!G168)))</f>
        <v/>
      </c>
      <c r="DZ174" s="290" t="str">
        <f ca="true">+IF(OFFSET('Hygiene Data'!$G$13,0,10*ROW('Hygiene Data'!G168))="","",OFFSET('Hygiene Data'!$G$13,0,10*ROW('Hygiene Data'!G168)))</f>
        <v/>
      </c>
      <c r="EA174" s="290" t="str">
        <f ca="true">+IF(OFFSET('Hygiene Data'!$H$11,0,10*ROW('Hygiene Data'!H168))="","",OFFSET('Hygiene Data'!$H$11,0,10*ROW('Hygiene Data'!H168)))</f>
        <v/>
      </c>
      <c r="EB174" s="290" t="str">
        <f ca="true">+IF(OFFSET('Hygiene Data'!$H$12,0,10*ROW('Hygiene Data'!H168))="","",OFFSET('Hygiene Data'!$H$12,0,10*ROW('Hygiene Data'!H168)))</f>
        <v/>
      </c>
      <c r="EC174" s="290" t="str">
        <f ca="true">+IF(OFFSET('Hygiene Data'!$H$13,0,10*ROW('Hygiene Data'!H168))="","",OFFSET('Hygiene Data'!$H$13,0,10*ROW('Hygiene Data'!H168)))</f>
        <v/>
      </c>
      <c r="ED174" s="290" t="str">
        <f ca="true">+IF(OFFSET('Hygiene Data'!$I$11,0,10*ROW('Hygiene Data'!I168))="","",OFFSET('Hygiene Data'!$I$11,0,10*ROW('Hygiene Data'!I168)))</f>
        <v/>
      </c>
      <c r="EE174" s="290" t="str">
        <f ca="true">+IF(OFFSET('Hygiene Data'!$I$12,0,10*ROW('Hygiene Data'!I168))="","",OFFSET('Hygiene Data'!$I$12,0,10*ROW('Hygiene Data'!I168)))</f>
        <v/>
      </c>
      <c r="EF174" s="290"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46"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90"/>
      <c r="BS175" s="290" t="str">
        <f ca="true">+IF(OFFSET('Water Data'!$D$27,0,10*ROW('Water Data'!D169))="","",OFFSET('Water Data'!$D$27,0,10*ROW('Water Data'!D169)))</f>
        <v/>
      </c>
      <c r="BT175" s="290" t="str">
        <f ca="true">+IF(OFFSET('Water Data'!$D$28,0,10*ROW('Water Data'!D169))="","",OFFSET('Water Data'!$D$28,0,10*ROW('Water Data'!D169)))</f>
        <v/>
      </c>
      <c r="BU175" s="290" t="str">
        <f ca="true">+IF(OFFSET('Water Data'!$D$29,0,10*ROW('Water Data'!D169))="","",OFFSET('Water Data'!$D$29,0,10*ROW('Water Data'!D169)))</f>
        <v/>
      </c>
      <c r="BV175" s="290" t="str">
        <f ca="true">+IF(OFFSET('Water Data'!$E$27,0,10*ROW('Water Data'!E169))="","",OFFSET('Water Data'!$E$27,0,10*ROW('Water Data'!E169)))</f>
        <v/>
      </c>
      <c r="BW175" s="290" t="str">
        <f ca="true">+IF(OFFSET('Water Data'!$E$28,0,10*ROW('Water Data'!E169))="","",OFFSET('Water Data'!$E$28,0,10*ROW('Water Data'!E169)))</f>
        <v/>
      </c>
      <c r="BX175" s="290" t="str">
        <f ca="true">+IF(OFFSET('Water Data'!$E$29,0,10*ROW('Water Data'!E169))="","",OFFSET('Water Data'!$E$29,0,10*ROW('Water Data'!E169)))</f>
        <v/>
      </c>
      <c r="BY175" s="290" t="str">
        <f ca="true">+IF(OFFSET('Water Data'!$F$27,0,10*ROW('Water Data'!F169))="","",OFFSET('Water Data'!$F$27,0,10*ROW('Water Data'!F169)))</f>
        <v/>
      </c>
      <c r="BZ175" s="290" t="str">
        <f ca="true">+IF(OFFSET('Water Data'!$F$28,0,10*ROW('Water Data'!F169))="","",OFFSET('Water Data'!$F$28,0,10*ROW('Water Data'!F169)))</f>
        <v/>
      </c>
      <c r="CA175" s="290" t="str">
        <f ca="true">+IF(OFFSET('Water Data'!$F$29,0,10*ROW('Water Data'!F169))="","",OFFSET('Water Data'!$F$29,0,10*ROW('Water Data'!F169)))</f>
        <v/>
      </c>
      <c r="CB175" s="290" t="str">
        <f ca="true">+IF(OFFSET('Water Data'!$G$27,0,10*ROW('Water Data'!G169))="","",OFFSET('Water Data'!$G$27,0,10*ROW('Water Data'!G169)))</f>
        <v/>
      </c>
      <c r="CC175" s="290" t="str">
        <f ca="true">+IF(OFFSET('Water Data'!$G$28,0,10*ROW('Water Data'!G169))="","",OFFSET('Water Data'!$G$28,0,10*ROW('Water Data'!G169)))</f>
        <v/>
      </c>
      <c r="CD175" s="290" t="str">
        <f ca="true">+IF(OFFSET('Water Data'!$G$29,0,10*ROW('Water Data'!G169))="","",OFFSET('Water Data'!$G$29,0,10*ROW('Water Data'!G169)))</f>
        <v/>
      </c>
      <c r="CE175" s="290" t="str">
        <f ca="true">+IF(OFFSET('Water Data'!$H$27,0,10*ROW('Water Data'!H169))="","",OFFSET('Water Data'!$H$27,0,10*ROW('Water Data'!H169)))</f>
        <v/>
      </c>
      <c r="CF175" s="290" t="str">
        <f ca="true">+IF(OFFSET('Water Data'!$H$28,0,10*ROW('Water Data'!H169))="","",OFFSET('Water Data'!$H$28,0,10*ROW('Water Data'!H169)))</f>
        <v/>
      </c>
      <c r="CG175" s="290" t="str">
        <f ca="true">+IF(OFFSET('Water Data'!$H$29,0,10*ROW('Water Data'!H169))="","",OFFSET('Water Data'!$H$29,0,10*ROW('Water Data'!H169)))</f>
        <v/>
      </c>
      <c r="CH175" s="290" t="str">
        <f ca="true">+IF(OFFSET('Water Data'!$I$27,0,10*ROW('Water Data'!I169))="","",OFFSET('Water Data'!$I$27,0,10*ROW('Water Data'!I169)))</f>
        <v/>
      </c>
      <c r="CI175" s="290" t="str">
        <f ca="true">+IF(OFFSET('Water Data'!$I$28,0,10*ROW('Water Data'!I169))="","",OFFSET('Water Data'!$I$28,0,10*ROW('Water Data'!I169)))</f>
        <v/>
      </c>
      <c r="CJ175" s="290" t="str">
        <f ca="true">+IF(OFFSET('Water Data'!$I$29,0,10*ROW('Water Data'!I169))="","",OFFSET('Water Data'!$I$29,0,10*ROW('Water Data'!I169)))</f>
        <v/>
      </c>
      <c r="CK175" s="290" t="str">
        <f ca="true">+IF(OFFSET('Sanitation Data'!$D$28,0,10*ROW('Sanitation Data'!D169))="","",OFFSET('Sanitation Data'!$D$28,0,10*ROW('Sanitation Data'!D169)))</f>
        <v/>
      </c>
      <c r="CL175" s="290" t="str">
        <f ca="true">+IF(OFFSET('Sanitation Data'!$D$29,0,10*ROW('Sanitation Data'!D169))="","",OFFSET('Sanitation Data'!$D$29,0,10*ROW('Sanitation Data'!D169)))</f>
        <v/>
      </c>
      <c r="CM175" s="290" t="str">
        <f ca="true">+IF(OFFSET('Sanitation Data'!$D$30,0,10*ROW('Sanitation Data'!D169))="","",OFFSET('Sanitation Data'!$D$30,0,10*ROW('Sanitation Data'!D169)))</f>
        <v/>
      </c>
      <c r="CN175" s="290" t="str">
        <f ca="true">+IF(OFFSET('Sanitation Data'!$D$31,0,10*ROW('Sanitation Data'!D169))="","",OFFSET('Sanitation Data'!$D$31,0,10*ROW('Sanitation Data'!D169)))</f>
        <v/>
      </c>
      <c r="CO175" s="290" t="str">
        <f ca="true">+IF(OFFSET('Sanitation Data'!$D$32,0,10*ROW('Sanitation Data'!D169))="","",OFFSET('Sanitation Data'!$D$32,0,10*ROW('Sanitation Data'!D169)))</f>
        <v/>
      </c>
      <c r="CP175" s="290" t="str">
        <f ca="true">+IF(OFFSET('Sanitation Data'!$E$28,0,10*ROW('Sanitation Data'!E169))="","",OFFSET('Sanitation Data'!$E$28,0,10*ROW('Sanitation Data'!E169)))</f>
        <v/>
      </c>
      <c r="CQ175" s="290" t="str">
        <f ca="true">+IF(OFFSET('Sanitation Data'!$E$29,0,10*ROW('Sanitation Data'!E169))="","",OFFSET('Sanitation Data'!$E$29,0,10*ROW('Sanitation Data'!E169)))</f>
        <v/>
      </c>
      <c r="CR175" s="290" t="str">
        <f ca="true">+IF(OFFSET('Sanitation Data'!$E$30,0,10*ROW('Sanitation Data'!E169))="","",OFFSET('Sanitation Data'!$E$30,0,10*ROW('Sanitation Data'!E169)))</f>
        <v/>
      </c>
      <c r="CS175" s="290" t="str">
        <f ca="true">+IF(OFFSET('Sanitation Data'!$E$31,0,10*ROW('Sanitation Data'!E169))="","",OFFSET('Sanitation Data'!$E$31,0,10*ROW('Sanitation Data'!E169)))</f>
        <v/>
      </c>
      <c r="CT175" s="290" t="str">
        <f ca="true">+IF(OFFSET('Sanitation Data'!$E$32,0,10*ROW('Sanitation Data'!E169))="","",OFFSET('Sanitation Data'!$E$32,0,10*ROW('Sanitation Data'!E169)))</f>
        <v/>
      </c>
      <c r="CU175" s="290" t="str">
        <f ca="true">+IF(OFFSET('Sanitation Data'!$F$28,0,10*ROW('Sanitation Data'!F169))="","",OFFSET('Sanitation Data'!$F$28,0,10*ROW('Sanitation Data'!F169)))</f>
        <v/>
      </c>
      <c r="CV175" s="290" t="str">
        <f ca="true">+IF(OFFSET('Sanitation Data'!$F$29,0,10*ROW('Sanitation Data'!F169))="","",OFFSET('Sanitation Data'!$F$29,0,10*ROW('Sanitation Data'!F169)))</f>
        <v/>
      </c>
      <c r="CW175" s="290" t="str">
        <f ca="true">+IF(OFFSET('Sanitation Data'!$F$30,0,10*ROW('Sanitation Data'!F169))="","",OFFSET('Sanitation Data'!$F$30,0,10*ROW('Sanitation Data'!F169)))</f>
        <v/>
      </c>
      <c r="CX175" s="290" t="str">
        <f ca="true">+IF(OFFSET('Sanitation Data'!$F$31,0,10*ROW('Sanitation Data'!F169))="","",OFFSET('Sanitation Data'!$F$31,0,10*ROW('Sanitation Data'!F169)))</f>
        <v/>
      </c>
      <c r="CY175" s="290" t="str">
        <f ca="true">+IF(OFFSET('Sanitation Data'!$F$32,0,10*ROW('Sanitation Data'!F169))="","",OFFSET('Sanitation Data'!$F$32,0,10*ROW('Sanitation Data'!F169)))</f>
        <v/>
      </c>
      <c r="CZ175" s="290" t="str">
        <f ca="true">+IF(OFFSET('Sanitation Data'!$G$28,0,10*ROW('Sanitation Data'!G169))="","",OFFSET('Sanitation Data'!$G$28,0,10*ROW('Sanitation Data'!G169)))</f>
        <v/>
      </c>
      <c r="DA175" s="290" t="str">
        <f ca="true">+IF(OFFSET('Sanitation Data'!$G$29,0,10*ROW('Sanitation Data'!G169))="","",OFFSET('Sanitation Data'!$G$29,0,10*ROW('Sanitation Data'!G169)))</f>
        <v/>
      </c>
      <c r="DB175" s="290" t="str">
        <f ca="true">+IF(OFFSET('Sanitation Data'!$G$30,0,10*ROW('Sanitation Data'!G169))="","",OFFSET('Sanitation Data'!$G$30,0,10*ROW('Sanitation Data'!G169)))</f>
        <v/>
      </c>
      <c r="DC175" s="290" t="str">
        <f ca="true">+IF(OFFSET('Sanitation Data'!$G$31,0,10*ROW('Sanitation Data'!G169))="","",OFFSET('Sanitation Data'!$G$31,0,10*ROW('Sanitation Data'!G169)))</f>
        <v/>
      </c>
      <c r="DD175" s="290" t="str">
        <f ca="true">+IF(OFFSET('Sanitation Data'!$G$32,0,10*ROW('Sanitation Data'!G169))="","",OFFSET('Sanitation Data'!$G$32,0,10*ROW('Sanitation Data'!G169)))</f>
        <v/>
      </c>
      <c r="DE175" s="290" t="str">
        <f ca="true">+IF(OFFSET('Sanitation Data'!$H$28,0,10*ROW('Sanitation Data'!H169))="","",OFFSET('Sanitation Data'!$H$28,0,10*ROW('Sanitation Data'!H169)))</f>
        <v/>
      </c>
      <c r="DF175" s="290" t="str">
        <f ca="true">+IF(OFFSET('Sanitation Data'!$H$29,0,10*ROW('Sanitation Data'!H169))="","",OFFSET('Sanitation Data'!$H$29,0,10*ROW('Sanitation Data'!H169)))</f>
        <v/>
      </c>
      <c r="DG175" s="290" t="str">
        <f ca="true">+IF(OFFSET('Sanitation Data'!$H$30,0,10*ROW('Sanitation Data'!H169))="","",OFFSET('Sanitation Data'!$H$30,0,10*ROW('Sanitation Data'!H169)))</f>
        <v/>
      </c>
      <c r="DH175" s="290" t="str">
        <f ca="true">+IF(OFFSET('Sanitation Data'!$H$31,0,10*ROW('Sanitation Data'!H169))="","",OFFSET('Sanitation Data'!$H$31,0,10*ROW('Sanitation Data'!H169)))</f>
        <v/>
      </c>
      <c r="DI175" s="290" t="str">
        <f ca="true">+IF(OFFSET('Sanitation Data'!$H$32,0,10*ROW('Sanitation Data'!H169))="","",OFFSET('Sanitation Data'!$H$32,0,10*ROW('Sanitation Data'!H169)))</f>
        <v/>
      </c>
      <c r="DJ175" s="290" t="str">
        <f ca="true">+IF(OFFSET('Sanitation Data'!$I$28,0,10*ROW('Sanitation Data'!I169))="","",OFFSET('Sanitation Data'!$I$28,0,10*ROW('Sanitation Data'!I169)))</f>
        <v/>
      </c>
      <c r="DK175" s="290" t="str">
        <f ca="true">+IF(OFFSET('Sanitation Data'!$I$29,0,10*ROW('Sanitation Data'!I169))="","",OFFSET('Sanitation Data'!$I$29,0,10*ROW('Sanitation Data'!I169)))</f>
        <v/>
      </c>
      <c r="DL175" s="290" t="str">
        <f ca="true">+IF(OFFSET('Sanitation Data'!$I$30,0,10*ROW('Sanitation Data'!I169))="","",OFFSET('Sanitation Data'!$I$30,0,10*ROW('Sanitation Data'!I169)))</f>
        <v/>
      </c>
      <c r="DM175" s="290" t="str">
        <f ca="true">+IF(OFFSET('Sanitation Data'!$I$31,0,10*ROW('Sanitation Data'!I169))="","",OFFSET('Sanitation Data'!$I$31,0,10*ROW('Sanitation Data'!I169)))</f>
        <v/>
      </c>
      <c r="DN175" s="290" t="str">
        <f ca="true">+IF(OFFSET('Sanitation Data'!$I$32,0,10*ROW('Sanitation Data'!I169))="","",OFFSET('Sanitation Data'!$I$32,0,10*ROW('Sanitation Data'!I169)))</f>
        <v/>
      </c>
      <c r="DO175" s="290" t="str">
        <f ca="true">+IF(OFFSET('Hygiene Data'!$D$11,0,10*ROW('Hygiene Data'!D169))="","",OFFSET('Hygiene Data'!$D$11,0,10*ROW('Hygiene Data'!D169)))</f>
        <v/>
      </c>
      <c r="DP175" s="290" t="str">
        <f ca="true">+IF(OFFSET('Hygiene Data'!$D$12,0,10*ROW('Hygiene Data'!D169))="","",OFFSET('Hygiene Data'!$D$12,0,10*ROW('Hygiene Data'!D169)))</f>
        <v/>
      </c>
      <c r="DQ175" s="290" t="str">
        <f ca="true">+IF(OFFSET('Hygiene Data'!$D$13,0,10*ROW('Hygiene Data'!D169))="","",OFFSET('Hygiene Data'!$D$13,0,10*ROW('Hygiene Data'!D169)))</f>
        <v/>
      </c>
      <c r="DR175" s="290" t="str">
        <f ca="true">+IF(OFFSET('Hygiene Data'!$E$11,0,10*ROW('Hygiene Data'!E169))="","",OFFSET('Hygiene Data'!$E$11,0,10*ROW('Hygiene Data'!E169)))</f>
        <v/>
      </c>
      <c r="DS175" s="290" t="str">
        <f ca="true">+IF(OFFSET('Hygiene Data'!$E$12,0,10*ROW('Hygiene Data'!E169))="","",OFFSET('Hygiene Data'!$E$12,0,10*ROW('Hygiene Data'!E169)))</f>
        <v/>
      </c>
      <c r="DT175" s="290" t="str">
        <f ca="true">+IF(OFFSET('Hygiene Data'!$E$13,0,10*ROW('Hygiene Data'!E169))="","",OFFSET('Hygiene Data'!$E$13,0,10*ROW('Hygiene Data'!E169)))</f>
        <v/>
      </c>
      <c r="DU175" s="290" t="str">
        <f ca="true">+IF(OFFSET('Hygiene Data'!$F$11,0,10*ROW('Hygiene Data'!F169))="","",OFFSET('Hygiene Data'!$F$11,0,10*ROW('Hygiene Data'!F169)))</f>
        <v/>
      </c>
      <c r="DV175" s="290" t="str">
        <f ca="true">+IF(OFFSET('Hygiene Data'!$F$12,0,10*ROW('Hygiene Data'!F169))="","",OFFSET('Hygiene Data'!$F$12,0,10*ROW('Hygiene Data'!F169)))</f>
        <v/>
      </c>
      <c r="DW175" s="290" t="str">
        <f ca="true">+IF(OFFSET('Hygiene Data'!$F$13,0,10*ROW('Hygiene Data'!F169))="","",OFFSET('Hygiene Data'!$F$13,0,10*ROW('Hygiene Data'!F169)))</f>
        <v/>
      </c>
      <c r="DX175" s="290" t="str">
        <f ca="true">+IF(OFFSET('Hygiene Data'!$G$11,0,10*ROW('Hygiene Data'!G169))="","",OFFSET('Hygiene Data'!$G$11,0,10*ROW('Hygiene Data'!G169)))</f>
        <v/>
      </c>
      <c r="DY175" s="290" t="str">
        <f ca="true">+IF(OFFSET('Hygiene Data'!$G$12,0,10*ROW('Hygiene Data'!G169))="","",OFFSET('Hygiene Data'!$G$12,0,10*ROW('Hygiene Data'!G169)))</f>
        <v/>
      </c>
      <c r="DZ175" s="290" t="str">
        <f ca="true">+IF(OFFSET('Hygiene Data'!$G$13,0,10*ROW('Hygiene Data'!G169))="","",OFFSET('Hygiene Data'!$G$13,0,10*ROW('Hygiene Data'!G169)))</f>
        <v/>
      </c>
      <c r="EA175" s="290" t="str">
        <f ca="true">+IF(OFFSET('Hygiene Data'!$H$11,0,10*ROW('Hygiene Data'!H169))="","",OFFSET('Hygiene Data'!$H$11,0,10*ROW('Hygiene Data'!H169)))</f>
        <v/>
      </c>
      <c r="EB175" s="290" t="str">
        <f ca="true">+IF(OFFSET('Hygiene Data'!$H$12,0,10*ROW('Hygiene Data'!H169))="","",OFFSET('Hygiene Data'!$H$12,0,10*ROW('Hygiene Data'!H169)))</f>
        <v/>
      </c>
      <c r="EC175" s="290" t="str">
        <f ca="true">+IF(OFFSET('Hygiene Data'!$H$13,0,10*ROW('Hygiene Data'!H169))="","",OFFSET('Hygiene Data'!$H$13,0,10*ROW('Hygiene Data'!H169)))</f>
        <v/>
      </c>
      <c r="ED175" s="290" t="str">
        <f ca="true">+IF(OFFSET('Hygiene Data'!$I$11,0,10*ROW('Hygiene Data'!I169))="","",OFFSET('Hygiene Data'!$I$11,0,10*ROW('Hygiene Data'!I169)))</f>
        <v/>
      </c>
      <c r="EE175" s="290" t="str">
        <f ca="true">+IF(OFFSET('Hygiene Data'!$I$12,0,10*ROW('Hygiene Data'!I169))="","",OFFSET('Hygiene Data'!$I$12,0,10*ROW('Hygiene Data'!I169)))</f>
        <v/>
      </c>
      <c r="EF175" s="290"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46"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90"/>
      <c r="BS176" s="290" t="str">
        <f ca="true">+IF(OFFSET('Water Data'!$D$27,0,10*ROW('Water Data'!D170))="","",OFFSET('Water Data'!$D$27,0,10*ROW('Water Data'!D170)))</f>
        <v/>
      </c>
      <c r="BT176" s="290" t="str">
        <f ca="true">+IF(OFFSET('Water Data'!$D$28,0,10*ROW('Water Data'!D170))="","",OFFSET('Water Data'!$D$28,0,10*ROW('Water Data'!D170)))</f>
        <v/>
      </c>
      <c r="BU176" s="290" t="str">
        <f ca="true">+IF(OFFSET('Water Data'!$D$29,0,10*ROW('Water Data'!D170))="","",OFFSET('Water Data'!$D$29,0,10*ROW('Water Data'!D170)))</f>
        <v/>
      </c>
      <c r="BV176" s="290" t="str">
        <f ca="true">+IF(OFFSET('Water Data'!$E$27,0,10*ROW('Water Data'!E170))="","",OFFSET('Water Data'!$E$27,0,10*ROW('Water Data'!E170)))</f>
        <v/>
      </c>
      <c r="BW176" s="290" t="str">
        <f ca="true">+IF(OFFSET('Water Data'!$E$28,0,10*ROW('Water Data'!E170))="","",OFFSET('Water Data'!$E$28,0,10*ROW('Water Data'!E170)))</f>
        <v/>
      </c>
      <c r="BX176" s="290" t="str">
        <f ca="true">+IF(OFFSET('Water Data'!$E$29,0,10*ROW('Water Data'!E170))="","",OFFSET('Water Data'!$E$29,0,10*ROW('Water Data'!E170)))</f>
        <v/>
      </c>
      <c r="BY176" s="290" t="str">
        <f ca="true">+IF(OFFSET('Water Data'!$F$27,0,10*ROW('Water Data'!F170))="","",OFFSET('Water Data'!$F$27,0,10*ROW('Water Data'!F170)))</f>
        <v/>
      </c>
      <c r="BZ176" s="290" t="str">
        <f ca="true">+IF(OFFSET('Water Data'!$F$28,0,10*ROW('Water Data'!F170))="","",OFFSET('Water Data'!$F$28,0,10*ROW('Water Data'!F170)))</f>
        <v/>
      </c>
      <c r="CA176" s="290" t="str">
        <f ca="true">+IF(OFFSET('Water Data'!$F$29,0,10*ROW('Water Data'!F170))="","",OFFSET('Water Data'!$F$29,0,10*ROW('Water Data'!F170)))</f>
        <v/>
      </c>
      <c r="CB176" s="290" t="str">
        <f ca="true">+IF(OFFSET('Water Data'!$G$27,0,10*ROW('Water Data'!G170))="","",OFFSET('Water Data'!$G$27,0,10*ROW('Water Data'!G170)))</f>
        <v/>
      </c>
      <c r="CC176" s="290" t="str">
        <f ca="true">+IF(OFFSET('Water Data'!$G$28,0,10*ROW('Water Data'!G170))="","",OFFSET('Water Data'!$G$28,0,10*ROW('Water Data'!G170)))</f>
        <v/>
      </c>
      <c r="CD176" s="290" t="str">
        <f ca="true">+IF(OFFSET('Water Data'!$G$29,0,10*ROW('Water Data'!G170))="","",OFFSET('Water Data'!$G$29,0,10*ROW('Water Data'!G170)))</f>
        <v/>
      </c>
      <c r="CE176" s="290" t="str">
        <f ca="true">+IF(OFFSET('Water Data'!$H$27,0,10*ROW('Water Data'!H170))="","",OFFSET('Water Data'!$H$27,0,10*ROW('Water Data'!H170)))</f>
        <v/>
      </c>
      <c r="CF176" s="290" t="str">
        <f ca="true">+IF(OFFSET('Water Data'!$H$28,0,10*ROW('Water Data'!H170))="","",OFFSET('Water Data'!$H$28,0,10*ROW('Water Data'!H170)))</f>
        <v/>
      </c>
      <c r="CG176" s="290" t="str">
        <f ca="true">+IF(OFFSET('Water Data'!$H$29,0,10*ROW('Water Data'!H170))="","",OFFSET('Water Data'!$H$29,0,10*ROW('Water Data'!H170)))</f>
        <v/>
      </c>
      <c r="CH176" s="290" t="str">
        <f ca="true">+IF(OFFSET('Water Data'!$I$27,0,10*ROW('Water Data'!I170))="","",OFFSET('Water Data'!$I$27,0,10*ROW('Water Data'!I170)))</f>
        <v/>
      </c>
      <c r="CI176" s="290" t="str">
        <f ca="true">+IF(OFFSET('Water Data'!$I$28,0,10*ROW('Water Data'!I170))="","",OFFSET('Water Data'!$I$28,0,10*ROW('Water Data'!I170)))</f>
        <v/>
      </c>
      <c r="CJ176" s="290" t="str">
        <f ca="true">+IF(OFFSET('Water Data'!$I$29,0,10*ROW('Water Data'!I170))="","",OFFSET('Water Data'!$I$29,0,10*ROW('Water Data'!I170)))</f>
        <v/>
      </c>
      <c r="CK176" s="290" t="str">
        <f ca="true">+IF(OFFSET('Sanitation Data'!$D$28,0,10*ROW('Sanitation Data'!D170))="","",OFFSET('Sanitation Data'!$D$28,0,10*ROW('Sanitation Data'!D170)))</f>
        <v/>
      </c>
      <c r="CL176" s="290" t="str">
        <f ca="true">+IF(OFFSET('Sanitation Data'!$D$29,0,10*ROW('Sanitation Data'!D170))="","",OFFSET('Sanitation Data'!$D$29,0,10*ROW('Sanitation Data'!D170)))</f>
        <v/>
      </c>
      <c r="CM176" s="290" t="str">
        <f ca="true">+IF(OFFSET('Sanitation Data'!$D$30,0,10*ROW('Sanitation Data'!D170))="","",OFFSET('Sanitation Data'!$D$30,0,10*ROW('Sanitation Data'!D170)))</f>
        <v/>
      </c>
      <c r="CN176" s="290" t="str">
        <f ca="true">+IF(OFFSET('Sanitation Data'!$D$31,0,10*ROW('Sanitation Data'!D170))="","",OFFSET('Sanitation Data'!$D$31,0,10*ROW('Sanitation Data'!D170)))</f>
        <v/>
      </c>
      <c r="CO176" s="290" t="str">
        <f ca="true">+IF(OFFSET('Sanitation Data'!$D$32,0,10*ROW('Sanitation Data'!D170))="","",OFFSET('Sanitation Data'!$D$32,0,10*ROW('Sanitation Data'!D170)))</f>
        <v/>
      </c>
      <c r="CP176" s="290" t="str">
        <f ca="true">+IF(OFFSET('Sanitation Data'!$E$28,0,10*ROW('Sanitation Data'!E170))="","",OFFSET('Sanitation Data'!$E$28,0,10*ROW('Sanitation Data'!E170)))</f>
        <v/>
      </c>
      <c r="CQ176" s="290" t="str">
        <f ca="true">+IF(OFFSET('Sanitation Data'!$E$29,0,10*ROW('Sanitation Data'!E170))="","",OFFSET('Sanitation Data'!$E$29,0,10*ROW('Sanitation Data'!E170)))</f>
        <v/>
      </c>
      <c r="CR176" s="290" t="str">
        <f ca="true">+IF(OFFSET('Sanitation Data'!$E$30,0,10*ROW('Sanitation Data'!E170))="","",OFFSET('Sanitation Data'!$E$30,0,10*ROW('Sanitation Data'!E170)))</f>
        <v/>
      </c>
      <c r="CS176" s="290" t="str">
        <f ca="true">+IF(OFFSET('Sanitation Data'!$E$31,0,10*ROW('Sanitation Data'!E170))="","",OFFSET('Sanitation Data'!$E$31,0,10*ROW('Sanitation Data'!E170)))</f>
        <v/>
      </c>
      <c r="CT176" s="290" t="str">
        <f ca="true">+IF(OFFSET('Sanitation Data'!$E$32,0,10*ROW('Sanitation Data'!E170))="","",OFFSET('Sanitation Data'!$E$32,0,10*ROW('Sanitation Data'!E170)))</f>
        <v/>
      </c>
      <c r="CU176" s="290" t="str">
        <f ca="true">+IF(OFFSET('Sanitation Data'!$F$28,0,10*ROW('Sanitation Data'!F170))="","",OFFSET('Sanitation Data'!$F$28,0,10*ROW('Sanitation Data'!F170)))</f>
        <v/>
      </c>
      <c r="CV176" s="290" t="str">
        <f ca="true">+IF(OFFSET('Sanitation Data'!$F$29,0,10*ROW('Sanitation Data'!F170))="","",OFFSET('Sanitation Data'!$F$29,0,10*ROW('Sanitation Data'!F170)))</f>
        <v/>
      </c>
      <c r="CW176" s="290" t="str">
        <f ca="true">+IF(OFFSET('Sanitation Data'!$F$30,0,10*ROW('Sanitation Data'!F170))="","",OFFSET('Sanitation Data'!$F$30,0,10*ROW('Sanitation Data'!F170)))</f>
        <v/>
      </c>
      <c r="CX176" s="290" t="str">
        <f ca="true">+IF(OFFSET('Sanitation Data'!$F$31,0,10*ROW('Sanitation Data'!F170))="","",OFFSET('Sanitation Data'!$F$31,0,10*ROW('Sanitation Data'!F170)))</f>
        <v/>
      </c>
      <c r="CY176" s="290" t="str">
        <f ca="true">+IF(OFFSET('Sanitation Data'!$F$32,0,10*ROW('Sanitation Data'!F170))="","",OFFSET('Sanitation Data'!$F$32,0,10*ROW('Sanitation Data'!F170)))</f>
        <v/>
      </c>
      <c r="CZ176" s="290" t="str">
        <f ca="true">+IF(OFFSET('Sanitation Data'!$G$28,0,10*ROW('Sanitation Data'!G170))="","",OFFSET('Sanitation Data'!$G$28,0,10*ROW('Sanitation Data'!G170)))</f>
        <v/>
      </c>
      <c r="DA176" s="290" t="str">
        <f ca="true">+IF(OFFSET('Sanitation Data'!$G$29,0,10*ROW('Sanitation Data'!G170))="","",OFFSET('Sanitation Data'!$G$29,0,10*ROW('Sanitation Data'!G170)))</f>
        <v/>
      </c>
      <c r="DB176" s="290" t="str">
        <f ca="true">+IF(OFFSET('Sanitation Data'!$G$30,0,10*ROW('Sanitation Data'!G170))="","",OFFSET('Sanitation Data'!$G$30,0,10*ROW('Sanitation Data'!G170)))</f>
        <v/>
      </c>
      <c r="DC176" s="290" t="str">
        <f ca="true">+IF(OFFSET('Sanitation Data'!$G$31,0,10*ROW('Sanitation Data'!G170))="","",OFFSET('Sanitation Data'!$G$31,0,10*ROW('Sanitation Data'!G170)))</f>
        <v/>
      </c>
      <c r="DD176" s="290" t="str">
        <f ca="true">+IF(OFFSET('Sanitation Data'!$G$32,0,10*ROW('Sanitation Data'!G170))="","",OFFSET('Sanitation Data'!$G$32,0,10*ROW('Sanitation Data'!G170)))</f>
        <v/>
      </c>
      <c r="DE176" s="290" t="str">
        <f ca="true">+IF(OFFSET('Sanitation Data'!$H$28,0,10*ROW('Sanitation Data'!H170))="","",OFFSET('Sanitation Data'!$H$28,0,10*ROW('Sanitation Data'!H170)))</f>
        <v/>
      </c>
      <c r="DF176" s="290" t="str">
        <f ca="true">+IF(OFFSET('Sanitation Data'!$H$29,0,10*ROW('Sanitation Data'!H170))="","",OFFSET('Sanitation Data'!$H$29,0,10*ROW('Sanitation Data'!H170)))</f>
        <v/>
      </c>
      <c r="DG176" s="290" t="str">
        <f ca="true">+IF(OFFSET('Sanitation Data'!$H$30,0,10*ROW('Sanitation Data'!H170))="","",OFFSET('Sanitation Data'!$H$30,0,10*ROW('Sanitation Data'!H170)))</f>
        <v/>
      </c>
      <c r="DH176" s="290" t="str">
        <f ca="true">+IF(OFFSET('Sanitation Data'!$H$31,0,10*ROW('Sanitation Data'!H170))="","",OFFSET('Sanitation Data'!$H$31,0,10*ROW('Sanitation Data'!H170)))</f>
        <v/>
      </c>
      <c r="DI176" s="290" t="str">
        <f ca="true">+IF(OFFSET('Sanitation Data'!$H$32,0,10*ROW('Sanitation Data'!H170))="","",OFFSET('Sanitation Data'!$H$32,0,10*ROW('Sanitation Data'!H170)))</f>
        <v/>
      </c>
      <c r="DJ176" s="290" t="str">
        <f ca="true">+IF(OFFSET('Sanitation Data'!$I$28,0,10*ROW('Sanitation Data'!I170))="","",OFFSET('Sanitation Data'!$I$28,0,10*ROW('Sanitation Data'!I170)))</f>
        <v/>
      </c>
      <c r="DK176" s="290" t="str">
        <f ca="true">+IF(OFFSET('Sanitation Data'!$I$29,0,10*ROW('Sanitation Data'!I170))="","",OFFSET('Sanitation Data'!$I$29,0,10*ROW('Sanitation Data'!I170)))</f>
        <v/>
      </c>
      <c r="DL176" s="290" t="str">
        <f ca="true">+IF(OFFSET('Sanitation Data'!$I$30,0,10*ROW('Sanitation Data'!I170))="","",OFFSET('Sanitation Data'!$I$30,0,10*ROW('Sanitation Data'!I170)))</f>
        <v/>
      </c>
      <c r="DM176" s="290" t="str">
        <f ca="true">+IF(OFFSET('Sanitation Data'!$I$31,0,10*ROW('Sanitation Data'!I170))="","",OFFSET('Sanitation Data'!$I$31,0,10*ROW('Sanitation Data'!I170)))</f>
        <v/>
      </c>
      <c r="DN176" s="290" t="str">
        <f ca="true">+IF(OFFSET('Sanitation Data'!$I$32,0,10*ROW('Sanitation Data'!I170))="","",OFFSET('Sanitation Data'!$I$32,0,10*ROW('Sanitation Data'!I170)))</f>
        <v/>
      </c>
      <c r="DO176" s="290" t="str">
        <f ca="true">+IF(OFFSET('Hygiene Data'!$D$11,0,10*ROW('Hygiene Data'!D170))="","",OFFSET('Hygiene Data'!$D$11,0,10*ROW('Hygiene Data'!D170)))</f>
        <v/>
      </c>
      <c r="DP176" s="290" t="str">
        <f ca="true">+IF(OFFSET('Hygiene Data'!$D$12,0,10*ROW('Hygiene Data'!D170))="","",OFFSET('Hygiene Data'!$D$12,0,10*ROW('Hygiene Data'!D170)))</f>
        <v/>
      </c>
      <c r="DQ176" s="290" t="str">
        <f ca="true">+IF(OFFSET('Hygiene Data'!$D$13,0,10*ROW('Hygiene Data'!D170))="","",OFFSET('Hygiene Data'!$D$13,0,10*ROW('Hygiene Data'!D170)))</f>
        <v/>
      </c>
      <c r="DR176" s="290" t="str">
        <f ca="true">+IF(OFFSET('Hygiene Data'!$E$11,0,10*ROW('Hygiene Data'!E170))="","",OFFSET('Hygiene Data'!$E$11,0,10*ROW('Hygiene Data'!E170)))</f>
        <v/>
      </c>
      <c r="DS176" s="290" t="str">
        <f ca="true">+IF(OFFSET('Hygiene Data'!$E$12,0,10*ROW('Hygiene Data'!E170))="","",OFFSET('Hygiene Data'!$E$12,0,10*ROW('Hygiene Data'!E170)))</f>
        <v/>
      </c>
      <c r="DT176" s="290" t="str">
        <f ca="true">+IF(OFFSET('Hygiene Data'!$E$13,0,10*ROW('Hygiene Data'!E170))="","",OFFSET('Hygiene Data'!$E$13,0,10*ROW('Hygiene Data'!E170)))</f>
        <v/>
      </c>
      <c r="DU176" s="290" t="str">
        <f ca="true">+IF(OFFSET('Hygiene Data'!$F$11,0,10*ROW('Hygiene Data'!F170))="","",OFFSET('Hygiene Data'!$F$11,0,10*ROW('Hygiene Data'!F170)))</f>
        <v/>
      </c>
      <c r="DV176" s="290" t="str">
        <f ca="true">+IF(OFFSET('Hygiene Data'!$F$12,0,10*ROW('Hygiene Data'!F170))="","",OFFSET('Hygiene Data'!$F$12,0,10*ROW('Hygiene Data'!F170)))</f>
        <v/>
      </c>
      <c r="DW176" s="290" t="str">
        <f ca="true">+IF(OFFSET('Hygiene Data'!$F$13,0,10*ROW('Hygiene Data'!F170))="","",OFFSET('Hygiene Data'!$F$13,0,10*ROW('Hygiene Data'!F170)))</f>
        <v/>
      </c>
      <c r="DX176" s="290" t="str">
        <f ca="true">+IF(OFFSET('Hygiene Data'!$G$11,0,10*ROW('Hygiene Data'!G170))="","",OFFSET('Hygiene Data'!$G$11,0,10*ROW('Hygiene Data'!G170)))</f>
        <v/>
      </c>
      <c r="DY176" s="290" t="str">
        <f ca="true">+IF(OFFSET('Hygiene Data'!$G$12,0,10*ROW('Hygiene Data'!G170))="","",OFFSET('Hygiene Data'!$G$12,0,10*ROW('Hygiene Data'!G170)))</f>
        <v/>
      </c>
      <c r="DZ176" s="290" t="str">
        <f ca="true">+IF(OFFSET('Hygiene Data'!$G$13,0,10*ROW('Hygiene Data'!G170))="","",OFFSET('Hygiene Data'!$G$13,0,10*ROW('Hygiene Data'!G170)))</f>
        <v/>
      </c>
      <c r="EA176" s="290" t="str">
        <f ca="true">+IF(OFFSET('Hygiene Data'!$H$11,0,10*ROW('Hygiene Data'!H170))="","",OFFSET('Hygiene Data'!$H$11,0,10*ROW('Hygiene Data'!H170)))</f>
        <v/>
      </c>
      <c r="EB176" s="290" t="str">
        <f ca="true">+IF(OFFSET('Hygiene Data'!$H$12,0,10*ROW('Hygiene Data'!H170))="","",OFFSET('Hygiene Data'!$H$12,0,10*ROW('Hygiene Data'!H170)))</f>
        <v/>
      </c>
      <c r="EC176" s="290" t="str">
        <f ca="true">+IF(OFFSET('Hygiene Data'!$H$13,0,10*ROW('Hygiene Data'!H170))="","",OFFSET('Hygiene Data'!$H$13,0,10*ROW('Hygiene Data'!H170)))</f>
        <v/>
      </c>
      <c r="ED176" s="290" t="str">
        <f ca="true">+IF(OFFSET('Hygiene Data'!$I$11,0,10*ROW('Hygiene Data'!I170))="","",OFFSET('Hygiene Data'!$I$11,0,10*ROW('Hygiene Data'!I170)))</f>
        <v/>
      </c>
      <c r="EE176" s="290" t="str">
        <f ca="true">+IF(OFFSET('Hygiene Data'!$I$12,0,10*ROW('Hygiene Data'!I170))="","",OFFSET('Hygiene Data'!$I$12,0,10*ROW('Hygiene Data'!I170)))</f>
        <v/>
      </c>
      <c r="EF176" s="290"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46"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90"/>
      <c r="BS177" s="290" t="str">
        <f ca="true">+IF(OFFSET('Water Data'!$D$27,0,10*ROW('Water Data'!D171))="","",OFFSET('Water Data'!$D$27,0,10*ROW('Water Data'!D171)))</f>
        <v/>
      </c>
      <c r="BT177" s="290" t="str">
        <f ca="true">+IF(OFFSET('Water Data'!$D$28,0,10*ROW('Water Data'!D171))="","",OFFSET('Water Data'!$D$28,0,10*ROW('Water Data'!D171)))</f>
        <v/>
      </c>
      <c r="BU177" s="290" t="str">
        <f ca="true">+IF(OFFSET('Water Data'!$D$29,0,10*ROW('Water Data'!D171))="","",OFFSET('Water Data'!$D$29,0,10*ROW('Water Data'!D171)))</f>
        <v/>
      </c>
      <c r="BV177" s="290" t="str">
        <f ca="true">+IF(OFFSET('Water Data'!$E$27,0,10*ROW('Water Data'!E171))="","",OFFSET('Water Data'!$E$27,0,10*ROW('Water Data'!E171)))</f>
        <v/>
      </c>
      <c r="BW177" s="290" t="str">
        <f ca="true">+IF(OFFSET('Water Data'!$E$28,0,10*ROW('Water Data'!E171))="","",OFFSET('Water Data'!$E$28,0,10*ROW('Water Data'!E171)))</f>
        <v/>
      </c>
      <c r="BX177" s="290" t="str">
        <f ca="true">+IF(OFFSET('Water Data'!$E$29,0,10*ROW('Water Data'!E171))="","",OFFSET('Water Data'!$E$29,0,10*ROW('Water Data'!E171)))</f>
        <v/>
      </c>
      <c r="BY177" s="290" t="str">
        <f ca="true">+IF(OFFSET('Water Data'!$F$27,0,10*ROW('Water Data'!F171))="","",OFFSET('Water Data'!$F$27,0,10*ROW('Water Data'!F171)))</f>
        <v/>
      </c>
      <c r="BZ177" s="290" t="str">
        <f ca="true">+IF(OFFSET('Water Data'!$F$28,0,10*ROW('Water Data'!F171))="","",OFFSET('Water Data'!$F$28,0,10*ROW('Water Data'!F171)))</f>
        <v/>
      </c>
      <c r="CA177" s="290" t="str">
        <f ca="true">+IF(OFFSET('Water Data'!$F$29,0,10*ROW('Water Data'!F171))="","",OFFSET('Water Data'!$F$29,0,10*ROW('Water Data'!F171)))</f>
        <v/>
      </c>
      <c r="CB177" s="290" t="str">
        <f ca="true">+IF(OFFSET('Water Data'!$G$27,0,10*ROW('Water Data'!G171))="","",OFFSET('Water Data'!$G$27,0,10*ROW('Water Data'!G171)))</f>
        <v/>
      </c>
      <c r="CC177" s="290" t="str">
        <f ca="true">+IF(OFFSET('Water Data'!$G$28,0,10*ROW('Water Data'!G171))="","",OFFSET('Water Data'!$G$28,0,10*ROW('Water Data'!G171)))</f>
        <v/>
      </c>
      <c r="CD177" s="290" t="str">
        <f ca="true">+IF(OFFSET('Water Data'!$G$29,0,10*ROW('Water Data'!G171))="","",OFFSET('Water Data'!$G$29,0,10*ROW('Water Data'!G171)))</f>
        <v/>
      </c>
      <c r="CE177" s="290" t="str">
        <f ca="true">+IF(OFFSET('Water Data'!$H$27,0,10*ROW('Water Data'!H171))="","",OFFSET('Water Data'!$H$27,0,10*ROW('Water Data'!H171)))</f>
        <v/>
      </c>
      <c r="CF177" s="290" t="str">
        <f ca="true">+IF(OFFSET('Water Data'!$H$28,0,10*ROW('Water Data'!H171))="","",OFFSET('Water Data'!$H$28,0,10*ROW('Water Data'!H171)))</f>
        <v/>
      </c>
      <c r="CG177" s="290" t="str">
        <f ca="true">+IF(OFFSET('Water Data'!$H$29,0,10*ROW('Water Data'!H171))="","",OFFSET('Water Data'!$H$29,0,10*ROW('Water Data'!H171)))</f>
        <v/>
      </c>
      <c r="CH177" s="290" t="str">
        <f ca="true">+IF(OFFSET('Water Data'!$I$27,0,10*ROW('Water Data'!I171))="","",OFFSET('Water Data'!$I$27,0,10*ROW('Water Data'!I171)))</f>
        <v/>
      </c>
      <c r="CI177" s="290" t="str">
        <f ca="true">+IF(OFFSET('Water Data'!$I$28,0,10*ROW('Water Data'!I171))="","",OFFSET('Water Data'!$I$28,0,10*ROW('Water Data'!I171)))</f>
        <v/>
      </c>
      <c r="CJ177" s="290" t="str">
        <f ca="true">+IF(OFFSET('Water Data'!$I$29,0,10*ROW('Water Data'!I171))="","",OFFSET('Water Data'!$I$29,0,10*ROW('Water Data'!I171)))</f>
        <v/>
      </c>
      <c r="CK177" s="290" t="str">
        <f ca="true">+IF(OFFSET('Sanitation Data'!$D$28,0,10*ROW('Sanitation Data'!D171))="","",OFFSET('Sanitation Data'!$D$28,0,10*ROW('Sanitation Data'!D171)))</f>
        <v/>
      </c>
      <c r="CL177" s="290" t="str">
        <f ca="true">+IF(OFFSET('Sanitation Data'!$D$29,0,10*ROW('Sanitation Data'!D171))="","",OFFSET('Sanitation Data'!$D$29,0,10*ROW('Sanitation Data'!D171)))</f>
        <v/>
      </c>
      <c r="CM177" s="290" t="str">
        <f ca="true">+IF(OFFSET('Sanitation Data'!$D$30,0,10*ROW('Sanitation Data'!D171))="","",OFFSET('Sanitation Data'!$D$30,0,10*ROW('Sanitation Data'!D171)))</f>
        <v/>
      </c>
      <c r="CN177" s="290" t="str">
        <f ca="true">+IF(OFFSET('Sanitation Data'!$D$31,0,10*ROW('Sanitation Data'!D171))="","",OFFSET('Sanitation Data'!$D$31,0,10*ROW('Sanitation Data'!D171)))</f>
        <v/>
      </c>
      <c r="CO177" s="290" t="str">
        <f ca="true">+IF(OFFSET('Sanitation Data'!$D$32,0,10*ROW('Sanitation Data'!D171))="","",OFFSET('Sanitation Data'!$D$32,0,10*ROW('Sanitation Data'!D171)))</f>
        <v/>
      </c>
      <c r="CP177" s="290" t="str">
        <f ca="true">+IF(OFFSET('Sanitation Data'!$E$28,0,10*ROW('Sanitation Data'!E171))="","",OFFSET('Sanitation Data'!$E$28,0,10*ROW('Sanitation Data'!E171)))</f>
        <v/>
      </c>
      <c r="CQ177" s="290" t="str">
        <f ca="true">+IF(OFFSET('Sanitation Data'!$E$29,0,10*ROW('Sanitation Data'!E171))="","",OFFSET('Sanitation Data'!$E$29,0,10*ROW('Sanitation Data'!E171)))</f>
        <v/>
      </c>
      <c r="CR177" s="290" t="str">
        <f ca="true">+IF(OFFSET('Sanitation Data'!$E$30,0,10*ROW('Sanitation Data'!E171))="","",OFFSET('Sanitation Data'!$E$30,0,10*ROW('Sanitation Data'!E171)))</f>
        <v/>
      </c>
      <c r="CS177" s="290" t="str">
        <f ca="true">+IF(OFFSET('Sanitation Data'!$E$31,0,10*ROW('Sanitation Data'!E171))="","",OFFSET('Sanitation Data'!$E$31,0,10*ROW('Sanitation Data'!E171)))</f>
        <v/>
      </c>
      <c r="CT177" s="290" t="str">
        <f ca="true">+IF(OFFSET('Sanitation Data'!$E$32,0,10*ROW('Sanitation Data'!E171))="","",OFFSET('Sanitation Data'!$E$32,0,10*ROW('Sanitation Data'!E171)))</f>
        <v/>
      </c>
      <c r="CU177" s="290" t="str">
        <f ca="true">+IF(OFFSET('Sanitation Data'!$F$28,0,10*ROW('Sanitation Data'!F171))="","",OFFSET('Sanitation Data'!$F$28,0,10*ROW('Sanitation Data'!F171)))</f>
        <v/>
      </c>
      <c r="CV177" s="290" t="str">
        <f ca="true">+IF(OFFSET('Sanitation Data'!$F$29,0,10*ROW('Sanitation Data'!F171))="","",OFFSET('Sanitation Data'!$F$29,0,10*ROW('Sanitation Data'!F171)))</f>
        <v/>
      </c>
      <c r="CW177" s="290" t="str">
        <f ca="true">+IF(OFFSET('Sanitation Data'!$F$30,0,10*ROW('Sanitation Data'!F171))="","",OFFSET('Sanitation Data'!$F$30,0,10*ROW('Sanitation Data'!F171)))</f>
        <v/>
      </c>
      <c r="CX177" s="290" t="str">
        <f ca="true">+IF(OFFSET('Sanitation Data'!$F$31,0,10*ROW('Sanitation Data'!F171))="","",OFFSET('Sanitation Data'!$F$31,0,10*ROW('Sanitation Data'!F171)))</f>
        <v/>
      </c>
      <c r="CY177" s="290" t="str">
        <f ca="true">+IF(OFFSET('Sanitation Data'!$F$32,0,10*ROW('Sanitation Data'!F171))="","",OFFSET('Sanitation Data'!$F$32,0,10*ROW('Sanitation Data'!F171)))</f>
        <v/>
      </c>
      <c r="CZ177" s="290" t="str">
        <f ca="true">+IF(OFFSET('Sanitation Data'!$G$28,0,10*ROW('Sanitation Data'!G171))="","",OFFSET('Sanitation Data'!$G$28,0,10*ROW('Sanitation Data'!G171)))</f>
        <v/>
      </c>
      <c r="DA177" s="290" t="str">
        <f ca="true">+IF(OFFSET('Sanitation Data'!$G$29,0,10*ROW('Sanitation Data'!G171))="","",OFFSET('Sanitation Data'!$G$29,0,10*ROW('Sanitation Data'!G171)))</f>
        <v/>
      </c>
      <c r="DB177" s="290" t="str">
        <f ca="true">+IF(OFFSET('Sanitation Data'!$G$30,0,10*ROW('Sanitation Data'!G171))="","",OFFSET('Sanitation Data'!$G$30,0,10*ROW('Sanitation Data'!G171)))</f>
        <v/>
      </c>
      <c r="DC177" s="290" t="str">
        <f ca="true">+IF(OFFSET('Sanitation Data'!$G$31,0,10*ROW('Sanitation Data'!G171))="","",OFFSET('Sanitation Data'!$G$31,0,10*ROW('Sanitation Data'!G171)))</f>
        <v/>
      </c>
      <c r="DD177" s="290" t="str">
        <f ca="true">+IF(OFFSET('Sanitation Data'!$G$32,0,10*ROW('Sanitation Data'!G171))="","",OFFSET('Sanitation Data'!$G$32,0,10*ROW('Sanitation Data'!G171)))</f>
        <v/>
      </c>
      <c r="DE177" s="290" t="str">
        <f ca="true">+IF(OFFSET('Sanitation Data'!$H$28,0,10*ROW('Sanitation Data'!H171))="","",OFFSET('Sanitation Data'!$H$28,0,10*ROW('Sanitation Data'!H171)))</f>
        <v/>
      </c>
      <c r="DF177" s="290" t="str">
        <f ca="true">+IF(OFFSET('Sanitation Data'!$H$29,0,10*ROW('Sanitation Data'!H171))="","",OFFSET('Sanitation Data'!$H$29,0,10*ROW('Sanitation Data'!H171)))</f>
        <v/>
      </c>
      <c r="DG177" s="290" t="str">
        <f ca="true">+IF(OFFSET('Sanitation Data'!$H$30,0,10*ROW('Sanitation Data'!H171))="","",OFFSET('Sanitation Data'!$H$30,0,10*ROW('Sanitation Data'!H171)))</f>
        <v/>
      </c>
      <c r="DH177" s="290" t="str">
        <f ca="true">+IF(OFFSET('Sanitation Data'!$H$31,0,10*ROW('Sanitation Data'!H171))="","",OFFSET('Sanitation Data'!$H$31,0,10*ROW('Sanitation Data'!H171)))</f>
        <v/>
      </c>
      <c r="DI177" s="290" t="str">
        <f ca="true">+IF(OFFSET('Sanitation Data'!$H$32,0,10*ROW('Sanitation Data'!H171))="","",OFFSET('Sanitation Data'!$H$32,0,10*ROW('Sanitation Data'!H171)))</f>
        <v/>
      </c>
      <c r="DJ177" s="290" t="str">
        <f ca="true">+IF(OFFSET('Sanitation Data'!$I$28,0,10*ROW('Sanitation Data'!I171))="","",OFFSET('Sanitation Data'!$I$28,0,10*ROW('Sanitation Data'!I171)))</f>
        <v/>
      </c>
      <c r="DK177" s="290" t="str">
        <f ca="true">+IF(OFFSET('Sanitation Data'!$I$29,0,10*ROW('Sanitation Data'!I171))="","",OFFSET('Sanitation Data'!$I$29,0,10*ROW('Sanitation Data'!I171)))</f>
        <v/>
      </c>
      <c r="DL177" s="290" t="str">
        <f ca="true">+IF(OFFSET('Sanitation Data'!$I$30,0,10*ROW('Sanitation Data'!I171))="","",OFFSET('Sanitation Data'!$I$30,0,10*ROW('Sanitation Data'!I171)))</f>
        <v/>
      </c>
      <c r="DM177" s="290" t="str">
        <f ca="true">+IF(OFFSET('Sanitation Data'!$I$31,0,10*ROW('Sanitation Data'!I171))="","",OFFSET('Sanitation Data'!$I$31,0,10*ROW('Sanitation Data'!I171)))</f>
        <v/>
      </c>
      <c r="DN177" s="290" t="str">
        <f ca="true">+IF(OFFSET('Sanitation Data'!$I$32,0,10*ROW('Sanitation Data'!I171))="","",OFFSET('Sanitation Data'!$I$32,0,10*ROW('Sanitation Data'!I171)))</f>
        <v/>
      </c>
      <c r="DO177" s="290" t="str">
        <f ca="true">+IF(OFFSET('Hygiene Data'!$D$11,0,10*ROW('Hygiene Data'!D171))="","",OFFSET('Hygiene Data'!$D$11,0,10*ROW('Hygiene Data'!D171)))</f>
        <v/>
      </c>
      <c r="DP177" s="290" t="str">
        <f ca="true">+IF(OFFSET('Hygiene Data'!$D$12,0,10*ROW('Hygiene Data'!D171))="","",OFFSET('Hygiene Data'!$D$12,0,10*ROW('Hygiene Data'!D171)))</f>
        <v/>
      </c>
      <c r="DQ177" s="290" t="str">
        <f ca="true">+IF(OFFSET('Hygiene Data'!$D$13,0,10*ROW('Hygiene Data'!D171))="","",OFFSET('Hygiene Data'!$D$13,0,10*ROW('Hygiene Data'!D171)))</f>
        <v/>
      </c>
      <c r="DR177" s="290" t="str">
        <f ca="true">+IF(OFFSET('Hygiene Data'!$E$11,0,10*ROW('Hygiene Data'!E171))="","",OFFSET('Hygiene Data'!$E$11,0,10*ROW('Hygiene Data'!E171)))</f>
        <v/>
      </c>
      <c r="DS177" s="290" t="str">
        <f ca="true">+IF(OFFSET('Hygiene Data'!$E$12,0,10*ROW('Hygiene Data'!E171))="","",OFFSET('Hygiene Data'!$E$12,0,10*ROW('Hygiene Data'!E171)))</f>
        <v/>
      </c>
      <c r="DT177" s="290" t="str">
        <f ca="true">+IF(OFFSET('Hygiene Data'!$E$13,0,10*ROW('Hygiene Data'!E171))="","",OFFSET('Hygiene Data'!$E$13,0,10*ROW('Hygiene Data'!E171)))</f>
        <v/>
      </c>
      <c r="DU177" s="290" t="str">
        <f ca="true">+IF(OFFSET('Hygiene Data'!$F$11,0,10*ROW('Hygiene Data'!F171))="","",OFFSET('Hygiene Data'!$F$11,0,10*ROW('Hygiene Data'!F171)))</f>
        <v/>
      </c>
      <c r="DV177" s="290" t="str">
        <f ca="true">+IF(OFFSET('Hygiene Data'!$F$12,0,10*ROW('Hygiene Data'!F171))="","",OFFSET('Hygiene Data'!$F$12,0,10*ROW('Hygiene Data'!F171)))</f>
        <v/>
      </c>
      <c r="DW177" s="290" t="str">
        <f ca="true">+IF(OFFSET('Hygiene Data'!$F$13,0,10*ROW('Hygiene Data'!F171))="","",OFFSET('Hygiene Data'!$F$13,0,10*ROW('Hygiene Data'!F171)))</f>
        <v/>
      </c>
      <c r="DX177" s="290" t="str">
        <f ca="true">+IF(OFFSET('Hygiene Data'!$G$11,0,10*ROW('Hygiene Data'!G171))="","",OFFSET('Hygiene Data'!$G$11,0,10*ROW('Hygiene Data'!G171)))</f>
        <v/>
      </c>
      <c r="DY177" s="290" t="str">
        <f ca="true">+IF(OFFSET('Hygiene Data'!$G$12,0,10*ROW('Hygiene Data'!G171))="","",OFFSET('Hygiene Data'!$G$12,0,10*ROW('Hygiene Data'!G171)))</f>
        <v/>
      </c>
      <c r="DZ177" s="290" t="str">
        <f ca="true">+IF(OFFSET('Hygiene Data'!$G$13,0,10*ROW('Hygiene Data'!G171))="","",OFFSET('Hygiene Data'!$G$13,0,10*ROW('Hygiene Data'!G171)))</f>
        <v/>
      </c>
      <c r="EA177" s="290" t="str">
        <f ca="true">+IF(OFFSET('Hygiene Data'!$H$11,0,10*ROW('Hygiene Data'!H171))="","",OFFSET('Hygiene Data'!$H$11,0,10*ROW('Hygiene Data'!H171)))</f>
        <v/>
      </c>
      <c r="EB177" s="290" t="str">
        <f ca="true">+IF(OFFSET('Hygiene Data'!$H$12,0,10*ROW('Hygiene Data'!H171))="","",OFFSET('Hygiene Data'!$H$12,0,10*ROW('Hygiene Data'!H171)))</f>
        <v/>
      </c>
      <c r="EC177" s="290" t="str">
        <f ca="true">+IF(OFFSET('Hygiene Data'!$H$13,0,10*ROW('Hygiene Data'!H171))="","",OFFSET('Hygiene Data'!$H$13,0,10*ROW('Hygiene Data'!H171)))</f>
        <v/>
      </c>
      <c r="ED177" s="290" t="str">
        <f ca="true">+IF(OFFSET('Hygiene Data'!$I$11,0,10*ROW('Hygiene Data'!I171))="","",OFFSET('Hygiene Data'!$I$11,0,10*ROW('Hygiene Data'!I171)))</f>
        <v/>
      </c>
      <c r="EE177" s="290" t="str">
        <f ca="true">+IF(OFFSET('Hygiene Data'!$I$12,0,10*ROW('Hygiene Data'!I171))="","",OFFSET('Hygiene Data'!$I$12,0,10*ROW('Hygiene Data'!I171)))</f>
        <v/>
      </c>
      <c r="EF177" s="290"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46"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90"/>
      <c r="BS178" s="290" t="str">
        <f ca="true">+IF(OFFSET('Water Data'!$D$27,0,10*ROW('Water Data'!D172))="","",OFFSET('Water Data'!$D$27,0,10*ROW('Water Data'!D172)))</f>
        <v/>
      </c>
      <c r="BT178" s="290" t="str">
        <f ca="true">+IF(OFFSET('Water Data'!$D$28,0,10*ROW('Water Data'!D172))="","",OFFSET('Water Data'!$D$28,0,10*ROW('Water Data'!D172)))</f>
        <v/>
      </c>
      <c r="BU178" s="290" t="str">
        <f ca="true">+IF(OFFSET('Water Data'!$D$29,0,10*ROW('Water Data'!D172))="","",OFFSET('Water Data'!$D$29,0,10*ROW('Water Data'!D172)))</f>
        <v/>
      </c>
      <c r="BV178" s="290" t="str">
        <f ca="true">+IF(OFFSET('Water Data'!$E$27,0,10*ROW('Water Data'!E172))="","",OFFSET('Water Data'!$E$27,0,10*ROW('Water Data'!E172)))</f>
        <v/>
      </c>
      <c r="BW178" s="290" t="str">
        <f ca="true">+IF(OFFSET('Water Data'!$E$28,0,10*ROW('Water Data'!E172))="","",OFFSET('Water Data'!$E$28,0,10*ROW('Water Data'!E172)))</f>
        <v/>
      </c>
      <c r="BX178" s="290" t="str">
        <f ca="true">+IF(OFFSET('Water Data'!$E$29,0,10*ROW('Water Data'!E172))="","",OFFSET('Water Data'!$E$29,0,10*ROW('Water Data'!E172)))</f>
        <v/>
      </c>
      <c r="BY178" s="290" t="str">
        <f ca="true">+IF(OFFSET('Water Data'!$F$27,0,10*ROW('Water Data'!F172))="","",OFFSET('Water Data'!$F$27,0,10*ROW('Water Data'!F172)))</f>
        <v/>
      </c>
      <c r="BZ178" s="290" t="str">
        <f ca="true">+IF(OFFSET('Water Data'!$F$28,0,10*ROW('Water Data'!F172))="","",OFFSET('Water Data'!$F$28,0,10*ROW('Water Data'!F172)))</f>
        <v/>
      </c>
      <c r="CA178" s="290" t="str">
        <f ca="true">+IF(OFFSET('Water Data'!$F$29,0,10*ROW('Water Data'!F172))="","",OFFSET('Water Data'!$F$29,0,10*ROW('Water Data'!F172)))</f>
        <v/>
      </c>
      <c r="CB178" s="290" t="str">
        <f ca="true">+IF(OFFSET('Water Data'!$G$27,0,10*ROW('Water Data'!G172))="","",OFFSET('Water Data'!$G$27,0,10*ROW('Water Data'!G172)))</f>
        <v/>
      </c>
      <c r="CC178" s="290" t="str">
        <f ca="true">+IF(OFFSET('Water Data'!$G$28,0,10*ROW('Water Data'!G172))="","",OFFSET('Water Data'!$G$28,0,10*ROW('Water Data'!G172)))</f>
        <v/>
      </c>
      <c r="CD178" s="290" t="str">
        <f ca="true">+IF(OFFSET('Water Data'!$G$29,0,10*ROW('Water Data'!G172))="","",OFFSET('Water Data'!$G$29,0,10*ROW('Water Data'!G172)))</f>
        <v/>
      </c>
      <c r="CE178" s="290" t="str">
        <f ca="true">+IF(OFFSET('Water Data'!$H$27,0,10*ROW('Water Data'!H172))="","",OFFSET('Water Data'!$H$27,0,10*ROW('Water Data'!H172)))</f>
        <v/>
      </c>
      <c r="CF178" s="290" t="str">
        <f ca="true">+IF(OFFSET('Water Data'!$H$28,0,10*ROW('Water Data'!H172))="","",OFFSET('Water Data'!$H$28,0,10*ROW('Water Data'!H172)))</f>
        <v/>
      </c>
      <c r="CG178" s="290" t="str">
        <f ca="true">+IF(OFFSET('Water Data'!$H$29,0,10*ROW('Water Data'!H172))="","",OFFSET('Water Data'!$H$29,0,10*ROW('Water Data'!H172)))</f>
        <v/>
      </c>
      <c r="CH178" s="290" t="str">
        <f ca="true">+IF(OFFSET('Water Data'!$I$27,0,10*ROW('Water Data'!I172))="","",OFFSET('Water Data'!$I$27,0,10*ROW('Water Data'!I172)))</f>
        <v/>
      </c>
      <c r="CI178" s="290" t="str">
        <f ca="true">+IF(OFFSET('Water Data'!$I$28,0,10*ROW('Water Data'!I172))="","",OFFSET('Water Data'!$I$28,0,10*ROW('Water Data'!I172)))</f>
        <v/>
      </c>
      <c r="CJ178" s="290" t="str">
        <f ca="true">+IF(OFFSET('Water Data'!$I$29,0,10*ROW('Water Data'!I172))="","",OFFSET('Water Data'!$I$29,0,10*ROW('Water Data'!I172)))</f>
        <v/>
      </c>
      <c r="CK178" s="290" t="str">
        <f ca="true">+IF(OFFSET('Sanitation Data'!$D$28,0,10*ROW('Sanitation Data'!D172))="","",OFFSET('Sanitation Data'!$D$28,0,10*ROW('Sanitation Data'!D172)))</f>
        <v/>
      </c>
      <c r="CL178" s="290" t="str">
        <f ca="true">+IF(OFFSET('Sanitation Data'!$D$29,0,10*ROW('Sanitation Data'!D172))="","",OFFSET('Sanitation Data'!$D$29,0,10*ROW('Sanitation Data'!D172)))</f>
        <v/>
      </c>
      <c r="CM178" s="290" t="str">
        <f ca="true">+IF(OFFSET('Sanitation Data'!$D$30,0,10*ROW('Sanitation Data'!D172))="","",OFFSET('Sanitation Data'!$D$30,0,10*ROW('Sanitation Data'!D172)))</f>
        <v/>
      </c>
      <c r="CN178" s="290" t="str">
        <f ca="true">+IF(OFFSET('Sanitation Data'!$D$31,0,10*ROW('Sanitation Data'!D172))="","",OFFSET('Sanitation Data'!$D$31,0,10*ROW('Sanitation Data'!D172)))</f>
        <v/>
      </c>
      <c r="CO178" s="290" t="str">
        <f ca="true">+IF(OFFSET('Sanitation Data'!$D$32,0,10*ROW('Sanitation Data'!D172))="","",OFFSET('Sanitation Data'!$D$32,0,10*ROW('Sanitation Data'!D172)))</f>
        <v/>
      </c>
      <c r="CP178" s="290" t="str">
        <f ca="true">+IF(OFFSET('Sanitation Data'!$E$28,0,10*ROW('Sanitation Data'!E172))="","",OFFSET('Sanitation Data'!$E$28,0,10*ROW('Sanitation Data'!E172)))</f>
        <v/>
      </c>
      <c r="CQ178" s="290" t="str">
        <f ca="true">+IF(OFFSET('Sanitation Data'!$E$29,0,10*ROW('Sanitation Data'!E172))="","",OFFSET('Sanitation Data'!$E$29,0,10*ROW('Sanitation Data'!E172)))</f>
        <v/>
      </c>
      <c r="CR178" s="290" t="str">
        <f ca="true">+IF(OFFSET('Sanitation Data'!$E$30,0,10*ROW('Sanitation Data'!E172))="","",OFFSET('Sanitation Data'!$E$30,0,10*ROW('Sanitation Data'!E172)))</f>
        <v/>
      </c>
      <c r="CS178" s="290" t="str">
        <f ca="true">+IF(OFFSET('Sanitation Data'!$E$31,0,10*ROW('Sanitation Data'!E172))="","",OFFSET('Sanitation Data'!$E$31,0,10*ROW('Sanitation Data'!E172)))</f>
        <v/>
      </c>
      <c r="CT178" s="290" t="str">
        <f ca="true">+IF(OFFSET('Sanitation Data'!$E$32,0,10*ROW('Sanitation Data'!E172))="","",OFFSET('Sanitation Data'!$E$32,0,10*ROW('Sanitation Data'!E172)))</f>
        <v/>
      </c>
      <c r="CU178" s="290" t="str">
        <f ca="true">+IF(OFFSET('Sanitation Data'!$F$28,0,10*ROW('Sanitation Data'!F172))="","",OFFSET('Sanitation Data'!$F$28,0,10*ROW('Sanitation Data'!F172)))</f>
        <v/>
      </c>
      <c r="CV178" s="290" t="str">
        <f ca="true">+IF(OFFSET('Sanitation Data'!$F$29,0,10*ROW('Sanitation Data'!F172))="","",OFFSET('Sanitation Data'!$F$29,0,10*ROW('Sanitation Data'!F172)))</f>
        <v/>
      </c>
      <c r="CW178" s="290" t="str">
        <f ca="true">+IF(OFFSET('Sanitation Data'!$F$30,0,10*ROW('Sanitation Data'!F172))="","",OFFSET('Sanitation Data'!$F$30,0,10*ROW('Sanitation Data'!F172)))</f>
        <v/>
      </c>
      <c r="CX178" s="290" t="str">
        <f ca="true">+IF(OFFSET('Sanitation Data'!$F$31,0,10*ROW('Sanitation Data'!F172))="","",OFFSET('Sanitation Data'!$F$31,0,10*ROW('Sanitation Data'!F172)))</f>
        <v/>
      </c>
      <c r="CY178" s="290" t="str">
        <f ca="true">+IF(OFFSET('Sanitation Data'!$F$32,0,10*ROW('Sanitation Data'!F172))="","",OFFSET('Sanitation Data'!$F$32,0,10*ROW('Sanitation Data'!F172)))</f>
        <v/>
      </c>
      <c r="CZ178" s="290" t="str">
        <f ca="true">+IF(OFFSET('Sanitation Data'!$G$28,0,10*ROW('Sanitation Data'!G172))="","",OFFSET('Sanitation Data'!$G$28,0,10*ROW('Sanitation Data'!G172)))</f>
        <v/>
      </c>
      <c r="DA178" s="290" t="str">
        <f ca="true">+IF(OFFSET('Sanitation Data'!$G$29,0,10*ROW('Sanitation Data'!G172))="","",OFFSET('Sanitation Data'!$G$29,0,10*ROW('Sanitation Data'!G172)))</f>
        <v/>
      </c>
      <c r="DB178" s="290" t="str">
        <f ca="true">+IF(OFFSET('Sanitation Data'!$G$30,0,10*ROW('Sanitation Data'!G172))="","",OFFSET('Sanitation Data'!$G$30,0,10*ROW('Sanitation Data'!G172)))</f>
        <v/>
      </c>
      <c r="DC178" s="290" t="str">
        <f ca="true">+IF(OFFSET('Sanitation Data'!$G$31,0,10*ROW('Sanitation Data'!G172))="","",OFFSET('Sanitation Data'!$G$31,0,10*ROW('Sanitation Data'!G172)))</f>
        <v/>
      </c>
      <c r="DD178" s="290" t="str">
        <f ca="true">+IF(OFFSET('Sanitation Data'!$G$32,0,10*ROW('Sanitation Data'!G172))="","",OFFSET('Sanitation Data'!$G$32,0,10*ROW('Sanitation Data'!G172)))</f>
        <v/>
      </c>
      <c r="DE178" s="290" t="str">
        <f ca="true">+IF(OFFSET('Sanitation Data'!$H$28,0,10*ROW('Sanitation Data'!H172))="","",OFFSET('Sanitation Data'!$H$28,0,10*ROW('Sanitation Data'!H172)))</f>
        <v/>
      </c>
      <c r="DF178" s="290" t="str">
        <f ca="true">+IF(OFFSET('Sanitation Data'!$H$29,0,10*ROW('Sanitation Data'!H172))="","",OFFSET('Sanitation Data'!$H$29,0,10*ROW('Sanitation Data'!H172)))</f>
        <v/>
      </c>
      <c r="DG178" s="290" t="str">
        <f ca="true">+IF(OFFSET('Sanitation Data'!$H$30,0,10*ROW('Sanitation Data'!H172))="","",OFFSET('Sanitation Data'!$H$30,0,10*ROW('Sanitation Data'!H172)))</f>
        <v/>
      </c>
      <c r="DH178" s="290" t="str">
        <f ca="true">+IF(OFFSET('Sanitation Data'!$H$31,0,10*ROW('Sanitation Data'!H172))="","",OFFSET('Sanitation Data'!$H$31,0,10*ROW('Sanitation Data'!H172)))</f>
        <v/>
      </c>
      <c r="DI178" s="290" t="str">
        <f ca="true">+IF(OFFSET('Sanitation Data'!$H$32,0,10*ROW('Sanitation Data'!H172))="","",OFFSET('Sanitation Data'!$H$32,0,10*ROW('Sanitation Data'!H172)))</f>
        <v/>
      </c>
      <c r="DJ178" s="290" t="str">
        <f ca="true">+IF(OFFSET('Sanitation Data'!$I$28,0,10*ROW('Sanitation Data'!I172))="","",OFFSET('Sanitation Data'!$I$28,0,10*ROW('Sanitation Data'!I172)))</f>
        <v/>
      </c>
      <c r="DK178" s="290" t="str">
        <f ca="true">+IF(OFFSET('Sanitation Data'!$I$29,0,10*ROW('Sanitation Data'!I172))="","",OFFSET('Sanitation Data'!$I$29,0,10*ROW('Sanitation Data'!I172)))</f>
        <v/>
      </c>
      <c r="DL178" s="290" t="str">
        <f ca="true">+IF(OFFSET('Sanitation Data'!$I$30,0,10*ROW('Sanitation Data'!I172))="","",OFFSET('Sanitation Data'!$I$30,0,10*ROW('Sanitation Data'!I172)))</f>
        <v/>
      </c>
      <c r="DM178" s="290" t="str">
        <f ca="true">+IF(OFFSET('Sanitation Data'!$I$31,0,10*ROW('Sanitation Data'!I172))="","",OFFSET('Sanitation Data'!$I$31,0,10*ROW('Sanitation Data'!I172)))</f>
        <v/>
      </c>
      <c r="DN178" s="290" t="str">
        <f ca="true">+IF(OFFSET('Sanitation Data'!$I$32,0,10*ROW('Sanitation Data'!I172))="","",OFFSET('Sanitation Data'!$I$32,0,10*ROW('Sanitation Data'!I172)))</f>
        <v/>
      </c>
      <c r="DO178" s="290" t="str">
        <f ca="true">+IF(OFFSET('Hygiene Data'!$D$11,0,10*ROW('Hygiene Data'!D172))="","",OFFSET('Hygiene Data'!$D$11,0,10*ROW('Hygiene Data'!D172)))</f>
        <v/>
      </c>
      <c r="DP178" s="290" t="str">
        <f ca="true">+IF(OFFSET('Hygiene Data'!$D$12,0,10*ROW('Hygiene Data'!D172))="","",OFFSET('Hygiene Data'!$D$12,0,10*ROW('Hygiene Data'!D172)))</f>
        <v/>
      </c>
      <c r="DQ178" s="290" t="str">
        <f ca="true">+IF(OFFSET('Hygiene Data'!$D$13,0,10*ROW('Hygiene Data'!D172))="","",OFFSET('Hygiene Data'!$D$13,0,10*ROW('Hygiene Data'!D172)))</f>
        <v/>
      </c>
      <c r="DR178" s="290" t="str">
        <f ca="true">+IF(OFFSET('Hygiene Data'!$E$11,0,10*ROW('Hygiene Data'!E172))="","",OFFSET('Hygiene Data'!$E$11,0,10*ROW('Hygiene Data'!E172)))</f>
        <v/>
      </c>
      <c r="DS178" s="290" t="str">
        <f ca="true">+IF(OFFSET('Hygiene Data'!$E$12,0,10*ROW('Hygiene Data'!E172))="","",OFFSET('Hygiene Data'!$E$12,0,10*ROW('Hygiene Data'!E172)))</f>
        <v/>
      </c>
      <c r="DT178" s="290" t="str">
        <f ca="true">+IF(OFFSET('Hygiene Data'!$E$13,0,10*ROW('Hygiene Data'!E172))="","",OFFSET('Hygiene Data'!$E$13,0,10*ROW('Hygiene Data'!E172)))</f>
        <v/>
      </c>
      <c r="DU178" s="290" t="str">
        <f ca="true">+IF(OFFSET('Hygiene Data'!$F$11,0,10*ROW('Hygiene Data'!F172))="","",OFFSET('Hygiene Data'!$F$11,0,10*ROW('Hygiene Data'!F172)))</f>
        <v/>
      </c>
      <c r="DV178" s="290" t="str">
        <f ca="true">+IF(OFFSET('Hygiene Data'!$F$12,0,10*ROW('Hygiene Data'!F172))="","",OFFSET('Hygiene Data'!$F$12,0,10*ROW('Hygiene Data'!F172)))</f>
        <v/>
      </c>
      <c r="DW178" s="290" t="str">
        <f ca="true">+IF(OFFSET('Hygiene Data'!$F$13,0,10*ROW('Hygiene Data'!F172))="","",OFFSET('Hygiene Data'!$F$13,0,10*ROW('Hygiene Data'!F172)))</f>
        <v/>
      </c>
      <c r="DX178" s="290" t="str">
        <f ca="true">+IF(OFFSET('Hygiene Data'!$G$11,0,10*ROW('Hygiene Data'!G172))="","",OFFSET('Hygiene Data'!$G$11,0,10*ROW('Hygiene Data'!G172)))</f>
        <v/>
      </c>
      <c r="DY178" s="290" t="str">
        <f ca="true">+IF(OFFSET('Hygiene Data'!$G$12,0,10*ROW('Hygiene Data'!G172))="","",OFFSET('Hygiene Data'!$G$12,0,10*ROW('Hygiene Data'!G172)))</f>
        <v/>
      </c>
      <c r="DZ178" s="290" t="str">
        <f ca="true">+IF(OFFSET('Hygiene Data'!$G$13,0,10*ROW('Hygiene Data'!G172))="","",OFFSET('Hygiene Data'!$G$13,0,10*ROW('Hygiene Data'!G172)))</f>
        <v/>
      </c>
      <c r="EA178" s="290" t="str">
        <f ca="true">+IF(OFFSET('Hygiene Data'!$H$11,0,10*ROW('Hygiene Data'!H172))="","",OFFSET('Hygiene Data'!$H$11,0,10*ROW('Hygiene Data'!H172)))</f>
        <v/>
      </c>
      <c r="EB178" s="290" t="str">
        <f ca="true">+IF(OFFSET('Hygiene Data'!$H$12,0,10*ROW('Hygiene Data'!H172))="","",OFFSET('Hygiene Data'!$H$12,0,10*ROW('Hygiene Data'!H172)))</f>
        <v/>
      </c>
      <c r="EC178" s="290" t="str">
        <f ca="true">+IF(OFFSET('Hygiene Data'!$H$13,0,10*ROW('Hygiene Data'!H172))="","",OFFSET('Hygiene Data'!$H$13,0,10*ROW('Hygiene Data'!H172)))</f>
        <v/>
      </c>
      <c r="ED178" s="290" t="str">
        <f ca="true">+IF(OFFSET('Hygiene Data'!$I$11,0,10*ROW('Hygiene Data'!I172))="","",OFFSET('Hygiene Data'!$I$11,0,10*ROW('Hygiene Data'!I172)))</f>
        <v/>
      </c>
      <c r="EE178" s="290" t="str">
        <f ca="true">+IF(OFFSET('Hygiene Data'!$I$12,0,10*ROW('Hygiene Data'!I172))="","",OFFSET('Hygiene Data'!$I$12,0,10*ROW('Hygiene Data'!I172)))</f>
        <v/>
      </c>
      <c r="EF178" s="290"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46"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90"/>
      <c r="BS179" s="290" t="str">
        <f ca="true">+IF(OFFSET('Water Data'!$D$27,0,10*ROW('Water Data'!D173))="","",OFFSET('Water Data'!$D$27,0,10*ROW('Water Data'!D173)))</f>
        <v/>
      </c>
      <c r="BT179" s="290" t="str">
        <f ca="true">+IF(OFFSET('Water Data'!$D$28,0,10*ROW('Water Data'!D173))="","",OFFSET('Water Data'!$D$28,0,10*ROW('Water Data'!D173)))</f>
        <v/>
      </c>
      <c r="BU179" s="290" t="str">
        <f ca="true">+IF(OFFSET('Water Data'!$D$29,0,10*ROW('Water Data'!D173))="","",OFFSET('Water Data'!$D$29,0,10*ROW('Water Data'!D173)))</f>
        <v/>
      </c>
      <c r="BV179" s="290" t="str">
        <f ca="true">+IF(OFFSET('Water Data'!$E$27,0,10*ROW('Water Data'!E173))="","",OFFSET('Water Data'!$E$27,0,10*ROW('Water Data'!E173)))</f>
        <v/>
      </c>
      <c r="BW179" s="290" t="str">
        <f ca="true">+IF(OFFSET('Water Data'!$E$28,0,10*ROW('Water Data'!E173))="","",OFFSET('Water Data'!$E$28,0,10*ROW('Water Data'!E173)))</f>
        <v/>
      </c>
      <c r="BX179" s="290" t="str">
        <f ca="true">+IF(OFFSET('Water Data'!$E$29,0,10*ROW('Water Data'!E173))="","",OFFSET('Water Data'!$E$29,0,10*ROW('Water Data'!E173)))</f>
        <v/>
      </c>
      <c r="BY179" s="290" t="str">
        <f ca="true">+IF(OFFSET('Water Data'!$F$27,0,10*ROW('Water Data'!F173))="","",OFFSET('Water Data'!$F$27,0,10*ROW('Water Data'!F173)))</f>
        <v/>
      </c>
      <c r="BZ179" s="290" t="str">
        <f ca="true">+IF(OFFSET('Water Data'!$F$28,0,10*ROW('Water Data'!F173))="","",OFFSET('Water Data'!$F$28,0,10*ROW('Water Data'!F173)))</f>
        <v/>
      </c>
      <c r="CA179" s="290" t="str">
        <f ca="true">+IF(OFFSET('Water Data'!$F$29,0,10*ROW('Water Data'!F173))="","",OFFSET('Water Data'!$F$29,0,10*ROW('Water Data'!F173)))</f>
        <v/>
      </c>
      <c r="CB179" s="290" t="str">
        <f ca="true">+IF(OFFSET('Water Data'!$G$27,0,10*ROW('Water Data'!G173))="","",OFFSET('Water Data'!$G$27,0,10*ROW('Water Data'!G173)))</f>
        <v/>
      </c>
      <c r="CC179" s="290" t="str">
        <f ca="true">+IF(OFFSET('Water Data'!$G$28,0,10*ROW('Water Data'!G173))="","",OFFSET('Water Data'!$G$28,0,10*ROW('Water Data'!G173)))</f>
        <v/>
      </c>
      <c r="CD179" s="290" t="str">
        <f ca="true">+IF(OFFSET('Water Data'!$G$29,0,10*ROW('Water Data'!G173))="","",OFFSET('Water Data'!$G$29,0,10*ROW('Water Data'!G173)))</f>
        <v/>
      </c>
      <c r="CE179" s="290" t="str">
        <f ca="true">+IF(OFFSET('Water Data'!$H$27,0,10*ROW('Water Data'!H173))="","",OFFSET('Water Data'!$H$27,0,10*ROW('Water Data'!H173)))</f>
        <v/>
      </c>
      <c r="CF179" s="290" t="str">
        <f ca="true">+IF(OFFSET('Water Data'!$H$28,0,10*ROW('Water Data'!H173))="","",OFFSET('Water Data'!$H$28,0,10*ROW('Water Data'!H173)))</f>
        <v/>
      </c>
      <c r="CG179" s="290" t="str">
        <f ca="true">+IF(OFFSET('Water Data'!$H$29,0,10*ROW('Water Data'!H173))="","",OFFSET('Water Data'!$H$29,0,10*ROW('Water Data'!H173)))</f>
        <v/>
      </c>
      <c r="CH179" s="290" t="str">
        <f ca="true">+IF(OFFSET('Water Data'!$I$27,0,10*ROW('Water Data'!I173))="","",OFFSET('Water Data'!$I$27,0,10*ROW('Water Data'!I173)))</f>
        <v/>
      </c>
      <c r="CI179" s="290" t="str">
        <f ca="true">+IF(OFFSET('Water Data'!$I$28,0,10*ROW('Water Data'!I173))="","",OFFSET('Water Data'!$I$28,0,10*ROW('Water Data'!I173)))</f>
        <v/>
      </c>
      <c r="CJ179" s="290" t="str">
        <f ca="true">+IF(OFFSET('Water Data'!$I$29,0,10*ROW('Water Data'!I173))="","",OFFSET('Water Data'!$I$29,0,10*ROW('Water Data'!I173)))</f>
        <v/>
      </c>
      <c r="CK179" s="290" t="str">
        <f ca="true">+IF(OFFSET('Sanitation Data'!$D$28,0,10*ROW('Sanitation Data'!D173))="","",OFFSET('Sanitation Data'!$D$28,0,10*ROW('Sanitation Data'!D173)))</f>
        <v/>
      </c>
      <c r="CL179" s="290" t="str">
        <f ca="true">+IF(OFFSET('Sanitation Data'!$D$29,0,10*ROW('Sanitation Data'!D173))="","",OFFSET('Sanitation Data'!$D$29,0,10*ROW('Sanitation Data'!D173)))</f>
        <v/>
      </c>
      <c r="CM179" s="290" t="str">
        <f ca="true">+IF(OFFSET('Sanitation Data'!$D$30,0,10*ROW('Sanitation Data'!D173))="","",OFFSET('Sanitation Data'!$D$30,0,10*ROW('Sanitation Data'!D173)))</f>
        <v/>
      </c>
      <c r="CN179" s="290" t="str">
        <f ca="true">+IF(OFFSET('Sanitation Data'!$D$31,0,10*ROW('Sanitation Data'!D173))="","",OFFSET('Sanitation Data'!$D$31,0,10*ROW('Sanitation Data'!D173)))</f>
        <v/>
      </c>
      <c r="CO179" s="290" t="str">
        <f ca="true">+IF(OFFSET('Sanitation Data'!$D$32,0,10*ROW('Sanitation Data'!D173))="","",OFFSET('Sanitation Data'!$D$32,0,10*ROW('Sanitation Data'!D173)))</f>
        <v/>
      </c>
      <c r="CP179" s="290" t="str">
        <f ca="true">+IF(OFFSET('Sanitation Data'!$E$28,0,10*ROW('Sanitation Data'!E173))="","",OFFSET('Sanitation Data'!$E$28,0,10*ROW('Sanitation Data'!E173)))</f>
        <v/>
      </c>
      <c r="CQ179" s="290" t="str">
        <f ca="true">+IF(OFFSET('Sanitation Data'!$E$29,0,10*ROW('Sanitation Data'!E173))="","",OFFSET('Sanitation Data'!$E$29,0,10*ROW('Sanitation Data'!E173)))</f>
        <v/>
      </c>
      <c r="CR179" s="290" t="str">
        <f ca="true">+IF(OFFSET('Sanitation Data'!$E$30,0,10*ROW('Sanitation Data'!E173))="","",OFFSET('Sanitation Data'!$E$30,0,10*ROW('Sanitation Data'!E173)))</f>
        <v/>
      </c>
      <c r="CS179" s="290" t="str">
        <f ca="true">+IF(OFFSET('Sanitation Data'!$E$31,0,10*ROW('Sanitation Data'!E173))="","",OFFSET('Sanitation Data'!$E$31,0,10*ROW('Sanitation Data'!E173)))</f>
        <v/>
      </c>
      <c r="CT179" s="290" t="str">
        <f ca="true">+IF(OFFSET('Sanitation Data'!$E$32,0,10*ROW('Sanitation Data'!E173))="","",OFFSET('Sanitation Data'!$E$32,0,10*ROW('Sanitation Data'!E173)))</f>
        <v/>
      </c>
      <c r="CU179" s="290" t="str">
        <f ca="true">+IF(OFFSET('Sanitation Data'!$F$28,0,10*ROW('Sanitation Data'!F173))="","",OFFSET('Sanitation Data'!$F$28,0,10*ROW('Sanitation Data'!F173)))</f>
        <v/>
      </c>
      <c r="CV179" s="290" t="str">
        <f ca="true">+IF(OFFSET('Sanitation Data'!$F$29,0,10*ROW('Sanitation Data'!F173))="","",OFFSET('Sanitation Data'!$F$29,0,10*ROW('Sanitation Data'!F173)))</f>
        <v/>
      </c>
      <c r="CW179" s="290" t="str">
        <f ca="true">+IF(OFFSET('Sanitation Data'!$F$30,0,10*ROW('Sanitation Data'!F173))="","",OFFSET('Sanitation Data'!$F$30,0,10*ROW('Sanitation Data'!F173)))</f>
        <v/>
      </c>
      <c r="CX179" s="290" t="str">
        <f ca="true">+IF(OFFSET('Sanitation Data'!$F$31,0,10*ROW('Sanitation Data'!F173))="","",OFFSET('Sanitation Data'!$F$31,0,10*ROW('Sanitation Data'!F173)))</f>
        <v/>
      </c>
      <c r="CY179" s="290" t="str">
        <f ca="true">+IF(OFFSET('Sanitation Data'!$F$32,0,10*ROW('Sanitation Data'!F173))="","",OFFSET('Sanitation Data'!$F$32,0,10*ROW('Sanitation Data'!F173)))</f>
        <v/>
      </c>
      <c r="CZ179" s="290" t="str">
        <f ca="true">+IF(OFFSET('Sanitation Data'!$G$28,0,10*ROW('Sanitation Data'!G173))="","",OFFSET('Sanitation Data'!$G$28,0,10*ROW('Sanitation Data'!G173)))</f>
        <v/>
      </c>
      <c r="DA179" s="290" t="str">
        <f ca="true">+IF(OFFSET('Sanitation Data'!$G$29,0,10*ROW('Sanitation Data'!G173))="","",OFFSET('Sanitation Data'!$G$29,0,10*ROW('Sanitation Data'!G173)))</f>
        <v/>
      </c>
      <c r="DB179" s="290" t="str">
        <f ca="true">+IF(OFFSET('Sanitation Data'!$G$30,0,10*ROW('Sanitation Data'!G173))="","",OFFSET('Sanitation Data'!$G$30,0,10*ROW('Sanitation Data'!G173)))</f>
        <v/>
      </c>
      <c r="DC179" s="290" t="str">
        <f ca="true">+IF(OFFSET('Sanitation Data'!$G$31,0,10*ROW('Sanitation Data'!G173))="","",OFFSET('Sanitation Data'!$G$31,0,10*ROW('Sanitation Data'!G173)))</f>
        <v/>
      </c>
      <c r="DD179" s="290" t="str">
        <f ca="true">+IF(OFFSET('Sanitation Data'!$G$32,0,10*ROW('Sanitation Data'!G173))="","",OFFSET('Sanitation Data'!$G$32,0,10*ROW('Sanitation Data'!G173)))</f>
        <v/>
      </c>
      <c r="DE179" s="290" t="str">
        <f ca="true">+IF(OFFSET('Sanitation Data'!$H$28,0,10*ROW('Sanitation Data'!H173))="","",OFFSET('Sanitation Data'!$H$28,0,10*ROW('Sanitation Data'!H173)))</f>
        <v/>
      </c>
      <c r="DF179" s="290" t="str">
        <f ca="true">+IF(OFFSET('Sanitation Data'!$H$29,0,10*ROW('Sanitation Data'!H173))="","",OFFSET('Sanitation Data'!$H$29,0,10*ROW('Sanitation Data'!H173)))</f>
        <v/>
      </c>
      <c r="DG179" s="290" t="str">
        <f ca="true">+IF(OFFSET('Sanitation Data'!$H$30,0,10*ROW('Sanitation Data'!H173))="","",OFFSET('Sanitation Data'!$H$30,0,10*ROW('Sanitation Data'!H173)))</f>
        <v/>
      </c>
      <c r="DH179" s="290" t="str">
        <f ca="true">+IF(OFFSET('Sanitation Data'!$H$31,0,10*ROW('Sanitation Data'!H173))="","",OFFSET('Sanitation Data'!$H$31,0,10*ROW('Sanitation Data'!H173)))</f>
        <v/>
      </c>
      <c r="DI179" s="290" t="str">
        <f ca="true">+IF(OFFSET('Sanitation Data'!$H$32,0,10*ROW('Sanitation Data'!H173))="","",OFFSET('Sanitation Data'!$H$32,0,10*ROW('Sanitation Data'!H173)))</f>
        <v/>
      </c>
      <c r="DJ179" s="290" t="str">
        <f ca="true">+IF(OFFSET('Sanitation Data'!$I$28,0,10*ROW('Sanitation Data'!I173))="","",OFFSET('Sanitation Data'!$I$28,0,10*ROW('Sanitation Data'!I173)))</f>
        <v/>
      </c>
      <c r="DK179" s="290" t="str">
        <f ca="true">+IF(OFFSET('Sanitation Data'!$I$29,0,10*ROW('Sanitation Data'!I173))="","",OFFSET('Sanitation Data'!$I$29,0,10*ROW('Sanitation Data'!I173)))</f>
        <v/>
      </c>
      <c r="DL179" s="290" t="str">
        <f ca="true">+IF(OFFSET('Sanitation Data'!$I$30,0,10*ROW('Sanitation Data'!I173))="","",OFFSET('Sanitation Data'!$I$30,0,10*ROW('Sanitation Data'!I173)))</f>
        <v/>
      </c>
      <c r="DM179" s="290" t="str">
        <f ca="true">+IF(OFFSET('Sanitation Data'!$I$31,0,10*ROW('Sanitation Data'!I173))="","",OFFSET('Sanitation Data'!$I$31,0,10*ROW('Sanitation Data'!I173)))</f>
        <v/>
      </c>
      <c r="DN179" s="290" t="str">
        <f ca="true">+IF(OFFSET('Sanitation Data'!$I$32,0,10*ROW('Sanitation Data'!I173))="","",OFFSET('Sanitation Data'!$I$32,0,10*ROW('Sanitation Data'!I173)))</f>
        <v/>
      </c>
      <c r="DO179" s="290" t="str">
        <f ca="true">+IF(OFFSET('Hygiene Data'!$D$11,0,10*ROW('Hygiene Data'!D173))="","",OFFSET('Hygiene Data'!$D$11,0,10*ROW('Hygiene Data'!D173)))</f>
        <v/>
      </c>
      <c r="DP179" s="290" t="str">
        <f ca="true">+IF(OFFSET('Hygiene Data'!$D$12,0,10*ROW('Hygiene Data'!D173))="","",OFFSET('Hygiene Data'!$D$12,0,10*ROW('Hygiene Data'!D173)))</f>
        <v/>
      </c>
      <c r="DQ179" s="290" t="str">
        <f ca="true">+IF(OFFSET('Hygiene Data'!$D$13,0,10*ROW('Hygiene Data'!D173))="","",OFFSET('Hygiene Data'!$D$13,0,10*ROW('Hygiene Data'!D173)))</f>
        <v/>
      </c>
      <c r="DR179" s="290" t="str">
        <f ca="true">+IF(OFFSET('Hygiene Data'!$E$11,0,10*ROW('Hygiene Data'!E173))="","",OFFSET('Hygiene Data'!$E$11,0,10*ROW('Hygiene Data'!E173)))</f>
        <v/>
      </c>
      <c r="DS179" s="290" t="str">
        <f ca="true">+IF(OFFSET('Hygiene Data'!$E$12,0,10*ROW('Hygiene Data'!E173))="","",OFFSET('Hygiene Data'!$E$12,0,10*ROW('Hygiene Data'!E173)))</f>
        <v/>
      </c>
      <c r="DT179" s="290" t="str">
        <f ca="true">+IF(OFFSET('Hygiene Data'!$E$13,0,10*ROW('Hygiene Data'!E173))="","",OFFSET('Hygiene Data'!$E$13,0,10*ROW('Hygiene Data'!E173)))</f>
        <v/>
      </c>
      <c r="DU179" s="290" t="str">
        <f ca="true">+IF(OFFSET('Hygiene Data'!$F$11,0,10*ROW('Hygiene Data'!F173))="","",OFFSET('Hygiene Data'!$F$11,0,10*ROW('Hygiene Data'!F173)))</f>
        <v/>
      </c>
      <c r="DV179" s="290" t="str">
        <f ca="true">+IF(OFFSET('Hygiene Data'!$F$12,0,10*ROW('Hygiene Data'!F173))="","",OFFSET('Hygiene Data'!$F$12,0,10*ROW('Hygiene Data'!F173)))</f>
        <v/>
      </c>
      <c r="DW179" s="290" t="str">
        <f ca="true">+IF(OFFSET('Hygiene Data'!$F$13,0,10*ROW('Hygiene Data'!F173))="","",OFFSET('Hygiene Data'!$F$13,0,10*ROW('Hygiene Data'!F173)))</f>
        <v/>
      </c>
      <c r="DX179" s="290" t="str">
        <f ca="true">+IF(OFFSET('Hygiene Data'!$G$11,0,10*ROW('Hygiene Data'!G173))="","",OFFSET('Hygiene Data'!$G$11,0,10*ROW('Hygiene Data'!G173)))</f>
        <v/>
      </c>
      <c r="DY179" s="290" t="str">
        <f ca="true">+IF(OFFSET('Hygiene Data'!$G$12,0,10*ROW('Hygiene Data'!G173))="","",OFFSET('Hygiene Data'!$G$12,0,10*ROW('Hygiene Data'!G173)))</f>
        <v/>
      </c>
      <c r="DZ179" s="290" t="str">
        <f ca="true">+IF(OFFSET('Hygiene Data'!$G$13,0,10*ROW('Hygiene Data'!G173))="","",OFFSET('Hygiene Data'!$G$13,0,10*ROW('Hygiene Data'!G173)))</f>
        <v/>
      </c>
      <c r="EA179" s="290" t="str">
        <f ca="true">+IF(OFFSET('Hygiene Data'!$H$11,0,10*ROW('Hygiene Data'!H173))="","",OFFSET('Hygiene Data'!$H$11,0,10*ROW('Hygiene Data'!H173)))</f>
        <v/>
      </c>
      <c r="EB179" s="290" t="str">
        <f ca="true">+IF(OFFSET('Hygiene Data'!$H$12,0,10*ROW('Hygiene Data'!H173))="","",OFFSET('Hygiene Data'!$H$12,0,10*ROW('Hygiene Data'!H173)))</f>
        <v/>
      </c>
      <c r="EC179" s="290" t="str">
        <f ca="true">+IF(OFFSET('Hygiene Data'!$H$13,0,10*ROW('Hygiene Data'!H173))="","",OFFSET('Hygiene Data'!$H$13,0,10*ROW('Hygiene Data'!H173)))</f>
        <v/>
      </c>
      <c r="ED179" s="290" t="str">
        <f ca="true">+IF(OFFSET('Hygiene Data'!$I$11,0,10*ROW('Hygiene Data'!I173))="","",OFFSET('Hygiene Data'!$I$11,0,10*ROW('Hygiene Data'!I173)))</f>
        <v/>
      </c>
      <c r="EE179" s="290" t="str">
        <f ca="true">+IF(OFFSET('Hygiene Data'!$I$12,0,10*ROW('Hygiene Data'!I173))="","",OFFSET('Hygiene Data'!$I$12,0,10*ROW('Hygiene Data'!I173)))</f>
        <v/>
      </c>
      <c r="EF179" s="290"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46"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90"/>
      <c r="BS180" s="290" t="str">
        <f ca="true">+IF(OFFSET('Water Data'!$D$27,0,10*ROW('Water Data'!D174))="","",OFFSET('Water Data'!$D$27,0,10*ROW('Water Data'!D174)))</f>
        <v/>
      </c>
      <c r="BT180" s="290" t="str">
        <f ca="true">+IF(OFFSET('Water Data'!$D$28,0,10*ROW('Water Data'!D174))="","",OFFSET('Water Data'!$D$28,0,10*ROW('Water Data'!D174)))</f>
        <v/>
      </c>
      <c r="BU180" s="290" t="str">
        <f ca="true">+IF(OFFSET('Water Data'!$D$29,0,10*ROW('Water Data'!D174))="","",OFFSET('Water Data'!$D$29,0,10*ROW('Water Data'!D174)))</f>
        <v/>
      </c>
      <c r="BV180" s="290" t="str">
        <f ca="true">+IF(OFFSET('Water Data'!$E$27,0,10*ROW('Water Data'!E174))="","",OFFSET('Water Data'!$E$27,0,10*ROW('Water Data'!E174)))</f>
        <v/>
      </c>
      <c r="BW180" s="290" t="str">
        <f ca="true">+IF(OFFSET('Water Data'!$E$28,0,10*ROW('Water Data'!E174))="","",OFFSET('Water Data'!$E$28,0,10*ROW('Water Data'!E174)))</f>
        <v/>
      </c>
      <c r="BX180" s="290" t="str">
        <f ca="true">+IF(OFFSET('Water Data'!$E$29,0,10*ROW('Water Data'!E174))="","",OFFSET('Water Data'!$E$29,0,10*ROW('Water Data'!E174)))</f>
        <v/>
      </c>
      <c r="BY180" s="290" t="str">
        <f ca="true">+IF(OFFSET('Water Data'!$F$27,0,10*ROW('Water Data'!F174))="","",OFFSET('Water Data'!$F$27,0,10*ROW('Water Data'!F174)))</f>
        <v/>
      </c>
      <c r="BZ180" s="290" t="str">
        <f ca="true">+IF(OFFSET('Water Data'!$F$28,0,10*ROW('Water Data'!F174))="","",OFFSET('Water Data'!$F$28,0,10*ROW('Water Data'!F174)))</f>
        <v/>
      </c>
      <c r="CA180" s="290" t="str">
        <f ca="true">+IF(OFFSET('Water Data'!$F$29,0,10*ROW('Water Data'!F174))="","",OFFSET('Water Data'!$F$29,0,10*ROW('Water Data'!F174)))</f>
        <v/>
      </c>
      <c r="CB180" s="290" t="str">
        <f ca="true">+IF(OFFSET('Water Data'!$G$27,0,10*ROW('Water Data'!G174))="","",OFFSET('Water Data'!$G$27,0,10*ROW('Water Data'!G174)))</f>
        <v/>
      </c>
      <c r="CC180" s="290" t="str">
        <f ca="true">+IF(OFFSET('Water Data'!$G$28,0,10*ROW('Water Data'!G174))="","",OFFSET('Water Data'!$G$28,0,10*ROW('Water Data'!G174)))</f>
        <v/>
      </c>
      <c r="CD180" s="290" t="str">
        <f ca="true">+IF(OFFSET('Water Data'!$G$29,0,10*ROW('Water Data'!G174))="","",OFFSET('Water Data'!$G$29,0,10*ROW('Water Data'!G174)))</f>
        <v/>
      </c>
      <c r="CE180" s="290" t="str">
        <f ca="true">+IF(OFFSET('Water Data'!$H$27,0,10*ROW('Water Data'!H174))="","",OFFSET('Water Data'!$H$27,0,10*ROW('Water Data'!H174)))</f>
        <v/>
      </c>
      <c r="CF180" s="290" t="str">
        <f ca="true">+IF(OFFSET('Water Data'!$H$28,0,10*ROW('Water Data'!H174))="","",OFFSET('Water Data'!$H$28,0,10*ROW('Water Data'!H174)))</f>
        <v/>
      </c>
      <c r="CG180" s="290" t="str">
        <f ca="true">+IF(OFFSET('Water Data'!$H$29,0,10*ROW('Water Data'!H174))="","",OFFSET('Water Data'!$H$29,0,10*ROW('Water Data'!H174)))</f>
        <v/>
      </c>
      <c r="CH180" s="290" t="str">
        <f ca="true">+IF(OFFSET('Water Data'!$I$27,0,10*ROW('Water Data'!I174))="","",OFFSET('Water Data'!$I$27,0,10*ROW('Water Data'!I174)))</f>
        <v/>
      </c>
      <c r="CI180" s="290" t="str">
        <f ca="true">+IF(OFFSET('Water Data'!$I$28,0,10*ROW('Water Data'!I174))="","",OFFSET('Water Data'!$I$28,0,10*ROW('Water Data'!I174)))</f>
        <v/>
      </c>
      <c r="CJ180" s="290" t="str">
        <f ca="true">+IF(OFFSET('Water Data'!$I$29,0,10*ROW('Water Data'!I174))="","",OFFSET('Water Data'!$I$29,0,10*ROW('Water Data'!I174)))</f>
        <v/>
      </c>
      <c r="CK180" s="290" t="str">
        <f ca="true">+IF(OFFSET('Sanitation Data'!$D$28,0,10*ROW('Sanitation Data'!D174))="","",OFFSET('Sanitation Data'!$D$28,0,10*ROW('Sanitation Data'!D174)))</f>
        <v/>
      </c>
      <c r="CL180" s="290" t="str">
        <f ca="true">+IF(OFFSET('Sanitation Data'!$D$29,0,10*ROW('Sanitation Data'!D174))="","",OFFSET('Sanitation Data'!$D$29,0,10*ROW('Sanitation Data'!D174)))</f>
        <v/>
      </c>
      <c r="CM180" s="290" t="str">
        <f ca="true">+IF(OFFSET('Sanitation Data'!$D$30,0,10*ROW('Sanitation Data'!D174))="","",OFFSET('Sanitation Data'!$D$30,0,10*ROW('Sanitation Data'!D174)))</f>
        <v/>
      </c>
      <c r="CN180" s="290" t="str">
        <f ca="true">+IF(OFFSET('Sanitation Data'!$D$31,0,10*ROW('Sanitation Data'!D174))="","",OFFSET('Sanitation Data'!$D$31,0,10*ROW('Sanitation Data'!D174)))</f>
        <v/>
      </c>
      <c r="CO180" s="290" t="str">
        <f ca="true">+IF(OFFSET('Sanitation Data'!$D$32,0,10*ROW('Sanitation Data'!D174))="","",OFFSET('Sanitation Data'!$D$32,0,10*ROW('Sanitation Data'!D174)))</f>
        <v/>
      </c>
      <c r="CP180" s="290" t="str">
        <f ca="true">+IF(OFFSET('Sanitation Data'!$E$28,0,10*ROW('Sanitation Data'!E174))="","",OFFSET('Sanitation Data'!$E$28,0,10*ROW('Sanitation Data'!E174)))</f>
        <v/>
      </c>
      <c r="CQ180" s="290" t="str">
        <f ca="true">+IF(OFFSET('Sanitation Data'!$E$29,0,10*ROW('Sanitation Data'!E174))="","",OFFSET('Sanitation Data'!$E$29,0,10*ROW('Sanitation Data'!E174)))</f>
        <v/>
      </c>
      <c r="CR180" s="290" t="str">
        <f ca="true">+IF(OFFSET('Sanitation Data'!$E$30,0,10*ROW('Sanitation Data'!E174))="","",OFFSET('Sanitation Data'!$E$30,0,10*ROW('Sanitation Data'!E174)))</f>
        <v/>
      </c>
      <c r="CS180" s="290" t="str">
        <f ca="true">+IF(OFFSET('Sanitation Data'!$E$31,0,10*ROW('Sanitation Data'!E174))="","",OFFSET('Sanitation Data'!$E$31,0,10*ROW('Sanitation Data'!E174)))</f>
        <v/>
      </c>
      <c r="CT180" s="290" t="str">
        <f ca="true">+IF(OFFSET('Sanitation Data'!$E$32,0,10*ROW('Sanitation Data'!E174))="","",OFFSET('Sanitation Data'!$E$32,0,10*ROW('Sanitation Data'!E174)))</f>
        <v/>
      </c>
      <c r="CU180" s="290" t="str">
        <f ca="true">+IF(OFFSET('Sanitation Data'!$F$28,0,10*ROW('Sanitation Data'!F174))="","",OFFSET('Sanitation Data'!$F$28,0,10*ROW('Sanitation Data'!F174)))</f>
        <v/>
      </c>
      <c r="CV180" s="290" t="str">
        <f ca="true">+IF(OFFSET('Sanitation Data'!$F$29,0,10*ROW('Sanitation Data'!F174))="","",OFFSET('Sanitation Data'!$F$29,0,10*ROW('Sanitation Data'!F174)))</f>
        <v/>
      </c>
      <c r="CW180" s="290" t="str">
        <f ca="true">+IF(OFFSET('Sanitation Data'!$F$30,0,10*ROW('Sanitation Data'!F174))="","",OFFSET('Sanitation Data'!$F$30,0,10*ROW('Sanitation Data'!F174)))</f>
        <v/>
      </c>
      <c r="CX180" s="290" t="str">
        <f ca="true">+IF(OFFSET('Sanitation Data'!$F$31,0,10*ROW('Sanitation Data'!F174))="","",OFFSET('Sanitation Data'!$F$31,0,10*ROW('Sanitation Data'!F174)))</f>
        <v/>
      </c>
      <c r="CY180" s="290" t="str">
        <f ca="true">+IF(OFFSET('Sanitation Data'!$F$32,0,10*ROW('Sanitation Data'!F174))="","",OFFSET('Sanitation Data'!$F$32,0,10*ROW('Sanitation Data'!F174)))</f>
        <v/>
      </c>
      <c r="CZ180" s="290" t="str">
        <f ca="true">+IF(OFFSET('Sanitation Data'!$G$28,0,10*ROW('Sanitation Data'!G174))="","",OFFSET('Sanitation Data'!$G$28,0,10*ROW('Sanitation Data'!G174)))</f>
        <v/>
      </c>
      <c r="DA180" s="290" t="str">
        <f ca="true">+IF(OFFSET('Sanitation Data'!$G$29,0,10*ROW('Sanitation Data'!G174))="","",OFFSET('Sanitation Data'!$G$29,0,10*ROW('Sanitation Data'!G174)))</f>
        <v/>
      </c>
      <c r="DB180" s="290" t="str">
        <f ca="true">+IF(OFFSET('Sanitation Data'!$G$30,0,10*ROW('Sanitation Data'!G174))="","",OFFSET('Sanitation Data'!$G$30,0,10*ROW('Sanitation Data'!G174)))</f>
        <v/>
      </c>
      <c r="DC180" s="290" t="str">
        <f ca="true">+IF(OFFSET('Sanitation Data'!$G$31,0,10*ROW('Sanitation Data'!G174))="","",OFFSET('Sanitation Data'!$G$31,0,10*ROW('Sanitation Data'!G174)))</f>
        <v/>
      </c>
      <c r="DD180" s="290" t="str">
        <f ca="true">+IF(OFFSET('Sanitation Data'!$G$32,0,10*ROW('Sanitation Data'!G174))="","",OFFSET('Sanitation Data'!$G$32,0,10*ROW('Sanitation Data'!G174)))</f>
        <v/>
      </c>
      <c r="DE180" s="290" t="str">
        <f ca="true">+IF(OFFSET('Sanitation Data'!$H$28,0,10*ROW('Sanitation Data'!H174))="","",OFFSET('Sanitation Data'!$H$28,0,10*ROW('Sanitation Data'!H174)))</f>
        <v/>
      </c>
      <c r="DF180" s="290" t="str">
        <f ca="true">+IF(OFFSET('Sanitation Data'!$H$29,0,10*ROW('Sanitation Data'!H174))="","",OFFSET('Sanitation Data'!$H$29,0,10*ROW('Sanitation Data'!H174)))</f>
        <v/>
      </c>
      <c r="DG180" s="290" t="str">
        <f ca="true">+IF(OFFSET('Sanitation Data'!$H$30,0,10*ROW('Sanitation Data'!H174))="","",OFFSET('Sanitation Data'!$H$30,0,10*ROW('Sanitation Data'!H174)))</f>
        <v/>
      </c>
      <c r="DH180" s="290" t="str">
        <f ca="true">+IF(OFFSET('Sanitation Data'!$H$31,0,10*ROW('Sanitation Data'!H174))="","",OFFSET('Sanitation Data'!$H$31,0,10*ROW('Sanitation Data'!H174)))</f>
        <v/>
      </c>
      <c r="DI180" s="290" t="str">
        <f ca="true">+IF(OFFSET('Sanitation Data'!$H$32,0,10*ROW('Sanitation Data'!H174))="","",OFFSET('Sanitation Data'!$H$32,0,10*ROW('Sanitation Data'!H174)))</f>
        <v/>
      </c>
      <c r="DJ180" s="290" t="str">
        <f ca="true">+IF(OFFSET('Sanitation Data'!$I$28,0,10*ROW('Sanitation Data'!I174))="","",OFFSET('Sanitation Data'!$I$28,0,10*ROW('Sanitation Data'!I174)))</f>
        <v/>
      </c>
      <c r="DK180" s="290" t="str">
        <f ca="true">+IF(OFFSET('Sanitation Data'!$I$29,0,10*ROW('Sanitation Data'!I174))="","",OFFSET('Sanitation Data'!$I$29,0,10*ROW('Sanitation Data'!I174)))</f>
        <v/>
      </c>
      <c r="DL180" s="290" t="str">
        <f ca="true">+IF(OFFSET('Sanitation Data'!$I$30,0,10*ROW('Sanitation Data'!I174))="","",OFFSET('Sanitation Data'!$I$30,0,10*ROW('Sanitation Data'!I174)))</f>
        <v/>
      </c>
      <c r="DM180" s="290" t="str">
        <f ca="true">+IF(OFFSET('Sanitation Data'!$I$31,0,10*ROW('Sanitation Data'!I174))="","",OFFSET('Sanitation Data'!$I$31,0,10*ROW('Sanitation Data'!I174)))</f>
        <v/>
      </c>
      <c r="DN180" s="290" t="str">
        <f ca="true">+IF(OFFSET('Sanitation Data'!$I$32,0,10*ROW('Sanitation Data'!I174))="","",OFFSET('Sanitation Data'!$I$32,0,10*ROW('Sanitation Data'!I174)))</f>
        <v/>
      </c>
      <c r="DO180" s="290" t="str">
        <f ca="true">+IF(OFFSET('Hygiene Data'!$D$11,0,10*ROW('Hygiene Data'!D174))="","",OFFSET('Hygiene Data'!$D$11,0,10*ROW('Hygiene Data'!D174)))</f>
        <v/>
      </c>
      <c r="DP180" s="290" t="str">
        <f ca="true">+IF(OFFSET('Hygiene Data'!$D$12,0,10*ROW('Hygiene Data'!D174))="","",OFFSET('Hygiene Data'!$D$12,0,10*ROW('Hygiene Data'!D174)))</f>
        <v/>
      </c>
      <c r="DQ180" s="290" t="str">
        <f ca="true">+IF(OFFSET('Hygiene Data'!$D$13,0,10*ROW('Hygiene Data'!D174))="","",OFFSET('Hygiene Data'!$D$13,0,10*ROW('Hygiene Data'!D174)))</f>
        <v/>
      </c>
      <c r="DR180" s="290" t="str">
        <f ca="true">+IF(OFFSET('Hygiene Data'!$E$11,0,10*ROW('Hygiene Data'!E174))="","",OFFSET('Hygiene Data'!$E$11,0,10*ROW('Hygiene Data'!E174)))</f>
        <v/>
      </c>
      <c r="DS180" s="290" t="str">
        <f ca="true">+IF(OFFSET('Hygiene Data'!$E$12,0,10*ROW('Hygiene Data'!E174))="","",OFFSET('Hygiene Data'!$E$12,0,10*ROW('Hygiene Data'!E174)))</f>
        <v/>
      </c>
      <c r="DT180" s="290" t="str">
        <f ca="true">+IF(OFFSET('Hygiene Data'!$E$13,0,10*ROW('Hygiene Data'!E174))="","",OFFSET('Hygiene Data'!$E$13,0,10*ROW('Hygiene Data'!E174)))</f>
        <v/>
      </c>
      <c r="DU180" s="290" t="str">
        <f ca="true">+IF(OFFSET('Hygiene Data'!$F$11,0,10*ROW('Hygiene Data'!F174))="","",OFFSET('Hygiene Data'!$F$11,0,10*ROW('Hygiene Data'!F174)))</f>
        <v/>
      </c>
      <c r="DV180" s="290" t="str">
        <f ca="true">+IF(OFFSET('Hygiene Data'!$F$12,0,10*ROW('Hygiene Data'!F174))="","",OFFSET('Hygiene Data'!$F$12,0,10*ROW('Hygiene Data'!F174)))</f>
        <v/>
      </c>
      <c r="DW180" s="290" t="str">
        <f ca="true">+IF(OFFSET('Hygiene Data'!$F$13,0,10*ROW('Hygiene Data'!F174))="","",OFFSET('Hygiene Data'!$F$13,0,10*ROW('Hygiene Data'!F174)))</f>
        <v/>
      </c>
      <c r="DX180" s="290" t="str">
        <f ca="true">+IF(OFFSET('Hygiene Data'!$G$11,0,10*ROW('Hygiene Data'!G174))="","",OFFSET('Hygiene Data'!$G$11,0,10*ROW('Hygiene Data'!G174)))</f>
        <v/>
      </c>
      <c r="DY180" s="290" t="str">
        <f ca="true">+IF(OFFSET('Hygiene Data'!$G$12,0,10*ROW('Hygiene Data'!G174))="","",OFFSET('Hygiene Data'!$G$12,0,10*ROW('Hygiene Data'!G174)))</f>
        <v/>
      </c>
      <c r="DZ180" s="290" t="str">
        <f ca="true">+IF(OFFSET('Hygiene Data'!$G$13,0,10*ROW('Hygiene Data'!G174))="","",OFFSET('Hygiene Data'!$G$13,0,10*ROW('Hygiene Data'!G174)))</f>
        <v/>
      </c>
      <c r="EA180" s="290" t="str">
        <f ca="true">+IF(OFFSET('Hygiene Data'!$H$11,0,10*ROW('Hygiene Data'!H174))="","",OFFSET('Hygiene Data'!$H$11,0,10*ROW('Hygiene Data'!H174)))</f>
        <v/>
      </c>
      <c r="EB180" s="290" t="str">
        <f ca="true">+IF(OFFSET('Hygiene Data'!$H$12,0,10*ROW('Hygiene Data'!H174))="","",OFFSET('Hygiene Data'!$H$12,0,10*ROW('Hygiene Data'!H174)))</f>
        <v/>
      </c>
      <c r="EC180" s="290" t="str">
        <f ca="true">+IF(OFFSET('Hygiene Data'!$H$13,0,10*ROW('Hygiene Data'!H174))="","",OFFSET('Hygiene Data'!$H$13,0,10*ROW('Hygiene Data'!H174)))</f>
        <v/>
      </c>
      <c r="ED180" s="290" t="str">
        <f ca="true">+IF(OFFSET('Hygiene Data'!$I$11,0,10*ROW('Hygiene Data'!I174))="","",OFFSET('Hygiene Data'!$I$11,0,10*ROW('Hygiene Data'!I174)))</f>
        <v/>
      </c>
      <c r="EE180" s="290" t="str">
        <f ca="true">+IF(OFFSET('Hygiene Data'!$I$12,0,10*ROW('Hygiene Data'!I174))="","",OFFSET('Hygiene Data'!$I$12,0,10*ROW('Hygiene Data'!I174)))</f>
        <v/>
      </c>
      <c r="EF180" s="290"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46"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90"/>
      <c r="BS181" s="290" t="str">
        <f ca="true">+IF(OFFSET('Water Data'!$D$27,0,10*ROW('Water Data'!D175))="","",OFFSET('Water Data'!$D$27,0,10*ROW('Water Data'!D175)))</f>
        <v/>
      </c>
      <c r="BT181" s="290" t="str">
        <f ca="true">+IF(OFFSET('Water Data'!$D$28,0,10*ROW('Water Data'!D175))="","",OFFSET('Water Data'!$D$28,0,10*ROW('Water Data'!D175)))</f>
        <v/>
      </c>
      <c r="BU181" s="290" t="str">
        <f ca="true">+IF(OFFSET('Water Data'!$D$29,0,10*ROW('Water Data'!D175))="","",OFFSET('Water Data'!$D$29,0,10*ROW('Water Data'!D175)))</f>
        <v/>
      </c>
      <c r="BV181" s="290" t="str">
        <f ca="true">+IF(OFFSET('Water Data'!$E$27,0,10*ROW('Water Data'!E175))="","",OFFSET('Water Data'!$E$27,0,10*ROW('Water Data'!E175)))</f>
        <v/>
      </c>
      <c r="BW181" s="290" t="str">
        <f ca="true">+IF(OFFSET('Water Data'!$E$28,0,10*ROW('Water Data'!E175))="","",OFFSET('Water Data'!$E$28,0,10*ROW('Water Data'!E175)))</f>
        <v/>
      </c>
      <c r="BX181" s="290" t="str">
        <f ca="true">+IF(OFFSET('Water Data'!$E$29,0,10*ROW('Water Data'!E175))="","",OFFSET('Water Data'!$E$29,0,10*ROW('Water Data'!E175)))</f>
        <v/>
      </c>
      <c r="BY181" s="290" t="str">
        <f ca="true">+IF(OFFSET('Water Data'!$F$27,0,10*ROW('Water Data'!F175))="","",OFFSET('Water Data'!$F$27,0,10*ROW('Water Data'!F175)))</f>
        <v/>
      </c>
      <c r="BZ181" s="290" t="str">
        <f ca="true">+IF(OFFSET('Water Data'!$F$28,0,10*ROW('Water Data'!F175))="","",OFFSET('Water Data'!$F$28,0,10*ROW('Water Data'!F175)))</f>
        <v/>
      </c>
      <c r="CA181" s="290" t="str">
        <f ca="true">+IF(OFFSET('Water Data'!$F$29,0,10*ROW('Water Data'!F175))="","",OFFSET('Water Data'!$F$29,0,10*ROW('Water Data'!F175)))</f>
        <v/>
      </c>
      <c r="CB181" s="290" t="str">
        <f ca="true">+IF(OFFSET('Water Data'!$G$27,0,10*ROW('Water Data'!G175))="","",OFFSET('Water Data'!$G$27,0,10*ROW('Water Data'!G175)))</f>
        <v/>
      </c>
      <c r="CC181" s="290" t="str">
        <f ca="true">+IF(OFFSET('Water Data'!$G$28,0,10*ROW('Water Data'!G175))="","",OFFSET('Water Data'!$G$28,0,10*ROW('Water Data'!G175)))</f>
        <v/>
      </c>
      <c r="CD181" s="290" t="str">
        <f ca="true">+IF(OFFSET('Water Data'!$G$29,0,10*ROW('Water Data'!G175))="","",OFFSET('Water Data'!$G$29,0,10*ROW('Water Data'!G175)))</f>
        <v/>
      </c>
      <c r="CE181" s="290" t="str">
        <f ca="true">+IF(OFFSET('Water Data'!$H$27,0,10*ROW('Water Data'!H175))="","",OFFSET('Water Data'!$H$27,0,10*ROW('Water Data'!H175)))</f>
        <v/>
      </c>
      <c r="CF181" s="290" t="str">
        <f ca="true">+IF(OFFSET('Water Data'!$H$28,0,10*ROW('Water Data'!H175))="","",OFFSET('Water Data'!$H$28,0,10*ROW('Water Data'!H175)))</f>
        <v/>
      </c>
      <c r="CG181" s="290" t="str">
        <f ca="true">+IF(OFFSET('Water Data'!$H$29,0,10*ROW('Water Data'!H175))="","",OFFSET('Water Data'!$H$29,0,10*ROW('Water Data'!H175)))</f>
        <v/>
      </c>
      <c r="CH181" s="290" t="str">
        <f ca="true">+IF(OFFSET('Water Data'!$I$27,0,10*ROW('Water Data'!I175))="","",OFFSET('Water Data'!$I$27,0,10*ROW('Water Data'!I175)))</f>
        <v/>
      </c>
      <c r="CI181" s="290" t="str">
        <f ca="true">+IF(OFFSET('Water Data'!$I$28,0,10*ROW('Water Data'!I175))="","",OFFSET('Water Data'!$I$28,0,10*ROW('Water Data'!I175)))</f>
        <v/>
      </c>
      <c r="CJ181" s="290" t="str">
        <f ca="true">+IF(OFFSET('Water Data'!$I$29,0,10*ROW('Water Data'!I175))="","",OFFSET('Water Data'!$I$29,0,10*ROW('Water Data'!I175)))</f>
        <v/>
      </c>
      <c r="CK181" s="290" t="str">
        <f ca="true">+IF(OFFSET('Sanitation Data'!$D$28,0,10*ROW('Sanitation Data'!D175))="","",OFFSET('Sanitation Data'!$D$28,0,10*ROW('Sanitation Data'!D175)))</f>
        <v/>
      </c>
      <c r="CL181" s="290" t="str">
        <f ca="true">+IF(OFFSET('Sanitation Data'!$D$29,0,10*ROW('Sanitation Data'!D175))="","",OFFSET('Sanitation Data'!$D$29,0,10*ROW('Sanitation Data'!D175)))</f>
        <v/>
      </c>
      <c r="CM181" s="290" t="str">
        <f ca="true">+IF(OFFSET('Sanitation Data'!$D$30,0,10*ROW('Sanitation Data'!D175))="","",OFFSET('Sanitation Data'!$D$30,0,10*ROW('Sanitation Data'!D175)))</f>
        <v/>
      </c>
      <c r="CN181" s="290" t="str">
        <f ca="true">+IF(OFFSET('Sanitation Data'!$D$31,0,10*ROW('Sanitation Data'!D175))="","",OFFSET('Sanitation Data'!$D$31,0,10*ROW('Sanitation Data'!D175)))</f>
        <v/>
      </c>
      <c r="CO181" s="290" t="str">
        <f ca="true">+IF(OFFSET('Sanitation Data'!$D$32,0,10*ROW('Sanitation Data'!D175))="","",OFFSET('Sanitation Data'!$D$32,0,10*ROW('Sanitation Data'!D175)))</f>
        <v/>
      </c>
      <c r="CP181" s="290" t="str">
        <f ca="true">+IF(OFFSET('Sanitation Data'!$E$28,0,10*ROW('Sanitation Data'!E175))="","",OFFSET('Sanitation Data'!$E$28,0,10*ROW('Sanitation Data'!E175)))</f>
        <v/>
      </c>
      <c r="CQ181" s="290" t="str">
        <f ca="true">+IF(OFFSET('Sanitation Data'!$E$29,0,10*ROW('Sanitation Data'!E175))="","",OFFSET('Sanitation Data'!$E$29,0,10*ROW('Sanitation Data'!E175)))</f>
        <v/>
      </c>
      <c r="CR181" s="290" t="str">
        <f ca="true">+IF(OFFSET('Sanitation Data'!$E$30,0,10*ROW('Sanitation Data'!E175))="","",OFFSET('Sanitation Data'!$E$30,0,10*ROW('Sanitation Data'!E175)))</f>
        <v/>
      </c>
      <c r="CS181" s="290" t="str">
        <f ca="true">+IF(OFFSET('Sanitation Data'!$E$31,0,10*ROW('Sanitation Data'!E175))="","",OFFSET('Sanitation Data'!$E$31,0,10*ROW('Sanitation Data'!E175)))</f>
        <v/>
      </c>
      <c r="CT181" s="290" t="str">
        <f ca="true">+IF(OFFSET('Sanitation Data'!$E$32,0,10*ROW('Sanitation Data'!E175))="","",OFFSET('Sanitation Data'!$E$32,0,10*ROW('Sanitation Data'!E175)))</f>
        <v/>
      </c>
      <c r="CU181" s="290" t="str">
        <f ca="true">+IF(OFFSET('Sanitation Data'!$F$28,0,10*ROW('Sanitation Data'!F175))="","",OFFSET('Sanitation Data'!$F$28,0,10*ROW('Sanitation Data'!F175)))</f>
        <v/>
      </c>
      <c r="CV181" s="290" t="str">
        <f ca="true">+IF(OFFSET('Sanitation Data'!$F$29,0,10*ROW('Sanitation Data'!F175))="","",OFFSET('Sanitation Data'!$F$29,0,10*ROW('Sanitation Data'!F175)))</f>
        <v/>
      </c>
      <c r="CW181" s="290" t="str">
        <f ca="true">+IF(OFFSET('Sanitation Data'!$F$30,0,10*ROW('Sanitation Data'!F175))="","",OFFSET('Sanitation Data'!$F$30,0,10*ROW('Sanitation Data'!F175)))</f>
        <v/>
      </c>
      <c r="CX181" s="290" t="str">
        <f ca="true">+IF(OFFSET('Sanitation Data'!$F$31,0,10*ROW('Sanitation Data'!F175))="","",OFFSET('Sanitation Data'!$F$31,0,10*ROW('Sanitation Data'!F175)))</f>
        <v/>
      </c>
      <c r="CY181" s="290" t="str">
        <f ca="true">+IF(OFFSET('Sanitation Data'!$F$32,0,10*ROW('Sanitation Data'!F175))="","",OFFSET('Sanitation Data'!$F$32,0,10*ROW('Sanitation Data'!F175)))</f>
        <v/>
      </c>
      <c r="CZ181" s="290" t="str">
        <f ca="true">+IF(OFFSET('Sanitation Data'!$G$28,0,10*ROW('Sanitation Data'!G175))="","",OFFSET('Sanitation Data'!$G$28,0,10*ROW('Sanitation Data'!G175)))</f>
        <v/>
      </c>
      <c r="DA181" s="290" t="str">
        <f ca="true">+IF(OFFSET('Sanitation Data'!$G$29,0,10*ROW('Sanitation Data'!G175))="","",OFFSET('Sanitation Data'!$G$29,0,10*ROW('Sanitation Data'!G175)))</f>
        <v/>
      </c>
      <c r="DB181" s="290" t="str">
        <f ca="true">+IF(OFFSET('Sanitation Data'!$G$30,0,10*ROW('Sanitation Data'!G175))="","",OFFSET('Sanitation Data'!$G$30,0,10*ROW('Sanitation Data'!G175)))</f>
        <v/>
      </c>
      <c r="DC181" s="290" t="str">
        <f ca="true">+IF(OFFSET('Sanitation Data'!$G$31,0,10*ROW('Sanitation Data'!G175))="","",OFFSET('Sanitation Data'!$G$31,0,10*ROW('Sanitation Data'!G175)))</f>
        <v/>
      </c>
      <c r="DD181" s="290" t="str">
        <f ca="true">+IF(OFFSET('Sanitation Data'!$G$32,0,10*ROW('Sanitation Data'!G175))="","",OFFSET('Sanitation Data'!$G$32,0,10*ROW('Sanitation Data'!G175)))</f>
        <v/>
      </c>
      <c r="DE181" s="290" t="str">
        <f ca="true">+IF(OFFSET('Sanitation Data'!$H$28,0,10*ROW('Sanitation Data'!H175))="","",OFFSET('Sanitation Data'!$H$28,0,10*ROW('Sanitation Data'!H175)))</f>
        <v/>
      </c>
      <c r="DF181" s="290" t="str">
        <f ca="true">+IF(OFFSET('Sanitation Data'!$H$29,0,10*ROW('Sanitation Data'!H175))="","",OFFSET('Sanitation Data'!$H$29,0,10*ROW('Sanitation Data'!H175)))</f>
        <v/>
      </c>
      <c r="DG181" s="290" t="str">
        <f ca="true">+IF(OFFSET('Sanitation Data'!$H$30,0,10*ROW('Sanitation Data'!H175))="","",OFFSET('Sanitation Data'!$H$30,0,10*ROW('Sanitation Data'!H175)))</f>
        <v/>
      </c>
      <c r="DH181" s="290" t="str">
        <f ca="true">+IF(OFFSET('Sanitation Data'!$H$31,0,10*ROW('Sanitation Data'!H175))="","",OFFSET('Sanitation Data'!$H$31,0,10*ROW('Sanitation Data'!H175)))</f>
        <v/>
      </c>
      <c r="DI181" s="290" t="str">
        <f ca="true">+IF(OFFSET('Sanitation Data'!$H$32,0,10*ROW('Sanitation Data'!H175))="","",OFFSET('Sanitation Data'!$H$32,0,10*ROW('Sanitation Data'!H175)))</f>
        <v/>
      </c>
      <c r="DJ181" s="290" t="str">
        <f ca="true">+IF(OFFSET('Sanitation Data'!$I$28,0,10*ROW('Sanitation Data'!I175))="","",OFFSET('Sanitation Data'!$I$28,0,10*ROW('Sanitation Data'!I175)))</f>
        <v/>
      </c>
      <c r="DK181" s="290" t="str">
        <f ca="true">+IF(OFFSET('Sanitation Data'!$I$29,0,10*ROW('Sanitation Data'!I175))="","",OFFSET('Sanitation Data'!$I$29,0,10*ROW('Sanitation Data'!I175)))</f>
        <v/>
      </c>
      <c r="DL181" s="290" t="str">
        <f ca="true">+IF(OFFSET('Sanitation Data'!$I$30,0,10*ROW('Sanitation Data'!I175))="","",OFFSET('Sanitation Data'!$I$30,0,10*ROW('Sanitation Data'!I175)))</f>
        <v/>
      </c>
      <c r="DM181" s="290" t="str">
        <f ca="true">+IF(OFFSET('Sanitation Data'!$I$31,0,10*ROW('Sanitation Data'!I175))="","",OFFSET('Sanitation Data'!$I$31,0,10*ROW('Sanitation Data'!I175)))</f>
        <v/>
      </c>
      <c r="DN181" s="290" t="str">
        <f ca="true">+IF(OFFSET('Sanitation Data'!$I$32,0,10*ROW('Sanitation Data'!I175))="","",OFFSET('Sanitation Data'!$I$32,0,10*ROW('Sanitation Data'!I175)))</f>
        <v/>
      </c>
      <c r="DO181" s="290" t="str">
        <f ca="true">+IF(OFFSET('Hygiene Data'!$D$11,0,10*ROW('Hygiene Data'!D175))="","",OFFSET('Hygiene Data'!$D$11,0,10*ROW('Hygiene Data'!D175)))</f>
        <v/>
      </c>
      <c r="DP181" s="290" t="str">
        <f ca="true">+IF(OFFSET('Hygiene Data'!$D$12,0,10*ROW('Hygiene Data'!D175))="","",OFFSET('Hygiene Data'!$D$12,0,10*ROW('Hygiene Data'!D175)))</f>
        <v/>
      </c>
      <c r="DQ181" s="290" t="str">
        <f ca="true">+IF(OFFSET('Hygiene Data'!$D$13,0,10*ROW('Hygiene Data'!D175))="","",OFFSET('Hygiene Data'!$D$13,0,10*ROW('Hygiene Data'!D175)))</f>
        <v/>
      </c>
      <c r="DR181" s="290" t="str">
        <f ca="true">+IF(OFFSET('Hygiene Data'!$E$11,0,10*ROW('Hygiene Data'!E175))="","",OFFSET('Hygiene Data'!$E$11,0,10*ROW('Hygiene Data'!E175)))</f>
        <v/>
      </c>
      <c r="DS181" s="290" t="str">
        <f ca="true">+IF(OFFSET('Hygiene Data'!$E$12,0,10*ROW('Hygiene Data'!E175))="","",OFFSET('Hygiene Data'!$E$12,0,10*ROW('Hygiene Data'!E175)))</f>
        <v/>
      </c>
      <c r="DT181" s="290" t="str">
        <f ca="true">+IF(OFFSET('Hygiene Data'!$E$13,0,10*ROW('Hygiene Data'!E175))="","",OFFSET('Hygiene Data'!$E$13,0,10*ROW('Hygiene Data'!E175)))</f>
        <v/>
      </c>
      <c r="DU181" s="290" t="str">
        <f ca="true">+IF(OFFSET('Hygiene Data'!$F$11,0,10*ROW('Hygiene Data'!F175))="","",OFFSET('Hygiene Data'!$F$11,0,10*ROW('Hygiene Data'!F175)))</f>
        <v/>
      </c>
      <c r="DV181" s="290" t="str">
        <f ca="true">+IF(OFFSET('Hygiene Data'!$F$12,0,10*ROW('Hygiene Data'!F175))="","",OFFSET('Hygiene Data'!$F$12,0,10*ROW('Hygiene Data'!F175)))</f>
        <v/>
      </c>
      <c r="DW181" s="290" t="str">
        <f ca="true">+IF(OFFSET('Hygiene Data'!$F$13,0,10*ROW('Hygiene Data'!F175))="","",OFFSET('Hygiene Data'!$F$13,0,10*ROW('Hygiene Data'!F175)))</f>
        <v/>
      </c>
      <c r="DX181" s="290" t="str">
        <f ca="true">+IF(OFFSET('Hygiene Data'!$G$11,0,10*ROW('Hygiene Data'!G175))="","",OFFSET('Hygiene Data'!$G$11,0,10*ROW('Hygiene Data'!G175)))</f>
        <v/>
      </c>
      <c r="DY181" s="290" t="str">
        <f ca="true">+IF(OFFSET('Hygiene Data'!$G$12,0,10*ROW('Hygiene Data'!G175))="","",OFFSET('Hygiene Data'!$G$12,0,10*ROW('Hygiene Data'!G175)))</f>
        <v/>
      </c>
      <c r="DZ181" s="290" t="str">
        <f ca="true">+IF(OFFSET('Hygiene Data'!$G$13,0,10*ROW('Hygiene Data'!G175))="","",OFFSET('Hygiene Data'!$G$13,0,10*ROW('Hygiene Data'!G175)))</f>
        <v/>
      </c>
      <c r="EA181" s="290" t="str">
        <f ca="true">+IF(OFFSET('Hygiene Data'!$H$11,0,10*ROW('Hygiene Data'!H175))="","",OFFSET('Hygiene Data'!$H$11,0,10*ROW('Hygiene Data'!H175)))</f>
        <v/>
      </c>
      <c r="EB181" s="290" t="str">
        <f ca="true">+IF(OFFSET('Hygiene Data'!$H$12,0,10*ROW('Hygiene Data'!H175))="","",OFFSET('Hygiene Data'!$H$12,0,10*ROW('Hygiene Data'!H175)))</f>
        <v/>
      </c>
      <c r="EC181" s="290" t="str">
        <f ca="true">+IF(OFFSET('Hygiene Data'!$H$13,0,10*ROW('Hygiene Data'!H175))="","",OFFSET('Hygiene Data'!$H$13,0,10*ROW('Hygiene Data'!H175)))</f>
        <v/>
      </c>
      <c r="ED181" s="290" t="str">
        <f ca="true">+IF(OFFSET('Hygiene Data'!$I$11,0,10*ROW('Hygiene Data'!I175))="","",OFFSET('Hygiene Data'!$I$11,0,10*ROW('Hygiene Data'!I175)))</f>
        <v/>
      </c>
      <c r="EE181" s="290" t="str">
        <f ca="true">+IF(OFFSET('Hygiene Data'!$I$12,0,10*ROW('Hygiene Data'!I175))="","",OFFSET('Hygiene Data'!$I$12,0,10*ROW('Hygiene Data'!I175)))</f>
        <v/>
      </c>
      <c r="EF181" s="290"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46"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90"/>
      <c r="BS182" s="290" t="str">
        <f ca="true">+IF(OFFSET('Water Data'!$D$27,0,10*ROW('Water Data'!D176))="","",OFFSET('Water Data'!$D$27,0,10*ROW('Water Data'!D176)))</f>
        <v/>
      </c>
      <c r="BT182" s="290" t="str">
        <f ca="true">+IF(OFFSET('Water Data'!$D$28,0,10*ROW('Water Data'!D176))="","",OFFSET('Water Data'!$D$28,0,10*ROW('Water Data'!D176)))</f>
        <v/>
      </c>
      <c r="BU182" s="290" t="str">
        <f ca="true">+IF(OFFSET('Water Data'!$D$29,0,10*ROW('Water Data'!D176))="","",OFFSET('Water Data'!$D$29,0,10*ROW('Water Data'!D176)))</f>
        <v/>
      </c>
      <c r="BV182" s="290" t="str">
        <f ca="true">+IF(OFFSET('Water Data'!$E$27,0,10*ROW('Water Data'!E176))="","",OFFSET('Water Data'!$E$27,0,10*ROW('Water Data'!E176)))</f>
        <v/>
      </c>
      <c r="BW182" s="290" t="str">
        <f ca="true">+IF(OFFSET('Water Data'!$E$28,0,10*ROW('Water Data'!E176))="","",OFFSET('Water Data'!$E$28,0,10*ROW('Water Data'!E176)))</f>
        <v/>
      </c>
      <c r="BX182" s="290" t="str">
        <f ca="true">+IF(OFFSET('Water Data'!$E$29,0,10*ROW('Water Data'!E176))="","",OFFSET('Water Data'!$E$29,0,10*ROW('Water Data'!E176)))</f>
        <v/>
      </c>
      <c r="BY182" s="290" t="str">
        <f ca="true">+IF(OFFSET('Water Data'!$F$27,0,10*ROW('Water Data'!F176))="","",OFFSET('Water Data'!$F$27,0,10*ROW('Water Data'!F176)))</f>
        <v/>
      </c>
      <c r="BZ182" s="290" t="str">
        <f ca="true">+IF(OFFSET('Water Data'!$F$28,0,10*ROW('Water Data'!F176))="","",OFFSET('Water Data'!$F$28,0,10*ROW('Water Data'!F176)))</f>
        <v/>
      </c>
      <c r="CA182" s="290" t="str">
        <f ca="true">+IF(OFFSET('Water Data'!$F$29,0,10*ROW('Water Data'!F176))="","",OFFSET('Water Data'!$F$29,0,10*ROW('Water Data'!F176)))</f>
        <v/>
      </c>
      <c r="CB182" s="290" t="str">
        <f ca="true">+IF(OFFSET('Water Data'!$G$27,0,10*ROW('Water Data'!G176))="","",OFFSET('Water Data'!$G$27,0,10*ROW('Water Data'!G176)))</f>
        <v/>
      </c>
      <c r="CC182" s="290" t="str">
        <f ca="true">+IF(OFFSET('Water Data'!$G$28,0,10*ROW('Water Data'!G176))="","",OFFSET('Water Data'!$G$28,0,10*ROW('Water Data'!G176)))</f>
        <v/>
      </c>
      <c r="CD182" s="290" t="str">
        <f ca="true">+IF(OFFSET('Water Data'!$G$29,0,10*ROW('Water Data'!G176))="","",OFFSET('Water Data'!$G$29,0,10*ROW('Water Data'!G176)))</f>
        <v/>
      </c>
      <c r="CE182" s="290" t="str">
        <f ca="true">+IF(OFFSET('Water Data'!$H$27,0,10*ROW('Water Data'!H176))="","",OFFSET('Water Data'!$H$27,0,10*ROW('Water Data'!H176)))</f>
        <v/>
      </c>
      <c r="CF182" s="290" t="str">
        <f ca="true">+IF(OFFSET('Water Data'!$H$28,0,10*ROW('Water Data'!H176))="","",OFFSET('Water Data'!$H$28,0,10*ROW('Water Data'!H176)))</f>
        <v/>
      </c>
      <c r="CG182" s="290" t="str">
        <f ca="true">+IF(OFFSET('Water Data'!$H$29,0,10*ROW('Water Data'!H176))="","",OFFSET('Water Data'!$H$29,0,10*ROW('Water Data'!H176)))</f>
        <v/>
      </c>
      <c r="CH182" s="290" t="str">
        <f ca="true">+IF(OFFSET('Water Data'!$I$27,0,10*ROW('Water Data'!I176))="","",OFFSET('Water Data'!$I$27,0,10*ROW('Water Data'!I176)))</f>
        <v/>
      </c>
      <c r="CI182" s="290" t="str">
        <f ca="true">+IF(OFFSET('Water Data'!$I$28,0,10*ROW('Water Data'!I176))="","",OFFSET('Water Data'!$I$28,0,10*ROW('Water Data'!I176)))</f>
        <v/>
      </c>
      <c r="CJ182" s="290" t="str">
        <f ca="true">+IF(OFFSET('Water Data'!$I$29,0,10*ROW('Water Data'!I176))="","",OFFSET('Water Data'!$I$29,0,10*ROW('Water Data'!I176)))</f>
        <v/>
      </c>
      <c r="CK182" s="290" t="str">
        <f ca="true">+IF(OFFSET('Sanitation Data'!$D$28,0,10*ROW('Sanitation Data'!D176))="","",OFFSET('Sanitation Data'!$D$28,0,10*ROW('Sanitation Data'!D176)))</f>
        <v/>
      </c>
      <c r="CL182" s="290" t="str">
        <f ca="true">+IF(OFFSET('Sanitation Data'!$D$29,0,10*ROW('Sanitation Data'!D176))="","",OFFSET('Sanitation Data'!$D$29,0,10*ROW('Sanitation Data'!D176)))</f>
        <v/>
      </c>
      <c r="CM182" s="290" t="str">
        <f ca="true">+IF(OFFSET('Sanitation Data'!$D$30,0,10*ROW('Sanitation Data'!D176))="","",OFFSET('Sanitation Data'!$D$30,0,10*ROW('Sanitation Data'!D176)))</f>
        <v/>
      </c>
      <c r="CN182" s="290" t="str">
        <f ca="true">+IF(OFFSET('Sanitation Data'!$D$31,0,10*ROW('Sanitation Data'!D176))="","",OFFSET('Sanitation Data'!$D$31,0,10*ROW('Sanitation Data'!D176)))</f>
        <v/>
      </c>
      <c r="CO182" s="290" t="str">
        <f ca="true">+IF(OFFSET('Sanitation Data'!$D$32,0,10*ROW('Sanitation Data'!D176))="","",OFFSET('Sanitation Data'!$D$32,0,10*ROW('Sanitation Data'!D176)))</f>
        <v/>
      </c>
      <c r="CP182" s="290" t="str">
        <f ca="true">+IF(OFFSET('Sanitation Data'!$E$28,0,10*ROW('Sanitation Data'!E176))="","",OFFSET('Sanitation Data'!$E$28,0,10*ROW('Sanitation Data'!E176)))</f>
        <v/>
      </c>
      <c r="CQ182" s="290" t="str">
        <f ca="true">+IF(OFFSET('Sanitation Data'!$E$29,0,10*ROW('Sanitation Data'!E176))="","",OFFSET('Sanitation Data'!$E$29,0,10*ROW('Sanitation Data'!E176)))</f>
        <v/>
      </c>
      <c r="CR182" s="290" t="str">
        <f ca="true">+IF(OFFSET('Sanitation Data'!$E$30,0,10*ROW('Sanitation Data'!E176))="","",OFFSET('Sanitation Data'!$E$30,0,10*ROW('Sanitation Data'!E176)))</f>
        <v/>
      </c>
      <c r="CS182" s="290" t="str">
        <f ca="true">+IF(OFFSET('Sanitation Data'!$E$31,0,10*ROW('Sanitation Data'!E176))="","",OFFSET('Sanitation Data'!$E$31,0,10*ROW('Sanitation Data'!E176)))</f>
        <v/>
      </c>
      <c r="CT182" s="290" t="str">
        <f ca="true">+IF(OFFSET('Sanitation Data'!$E$32,0,10*ROW('Sanitation Data'!E176))="","",OFFSET('Sanitation Data'!$E$32,0,10*ROW('Sanitation Data'!E176)))</f>
        <v/>
      </c>
      <c r="CU182" s="290" t="str">
        <f ca="true">+IF(OFFSET('Sanitation Data'!$F$28,0,10*ROW('Sanitation Data'!F176))="","",OFFSET('Sanitation Data'!$F$28,0,10*ROW('Sanitation Data'!F176)))</f>
        <v/>
      </c>
      <c r="CV182" s="290" t="str">
        <f ca="true">+IF(OFFSET('Sanitation Data'!$F$29,0,10*ROW('Sanitation Data'!F176))="","",OFFSET('Sanitation Data'!$F$29,0,10*ROW('Sanitation Data'!F176)))</f>
        <v/>
      </c>
      <c r="CW182" s="290" t="str">
        <f ca="true">+IF(OFFSET('Sanitation Data'!$F$30,0,10*ROW('Sanitation Data'!F176))="","",OFFSET('Sanitation Data'!$F$30,0,10*ROW('Sanitation Data'!F176)))</f>
        <v/>
      </c>
      <c r="CX182" s="290" t="str">
        <f ca="true">+IF(OFFSET('Sanitation Data'!$F$31,0,10*ROW('Sanitation Data'!F176))="","",OFFSET('Sanitation Data'!$F$31,0,10*ROW('Sanitation Data'!F176)))</f>
        <v/>
      </c>
      <c r="CY182" s="290" t="str">
        <f ca="true">+IF(OFFSET('Sanitation Data'!$F$32,0,10*ROW('Sanitation Data'!F176))="","",OFFSET('Sanitation Data'!$F$32,0,10*ROW('Sanitation Data'!F176)))</f>
        <v/>
      </c>
      <c r="CZ182" s="290" t="str">
        <f ca="true">+IF(OFFSET('Sanitation Data'!$G$28,0,10*ROW('Sanitation Data'!G176))="","",OFFSET('Sanitation Data'!$G$28,0,10*ROW('Sanitation Data'!G176)))</f>
        <v/>
      </c>
      <c r="DA182" s="290" t="str">
        <f ca="true">+IF(OFFSET('Sanitation Data'!$G$29,0,10*ROW('Sanitation Data'!G176))="","",OFFSET('Sanitation Data'!$G$29,0,10*ROW('Sanitation Data'!G176)))</f>
        <v/>
      </c>
      <c r="DB182" s="290" t="str">
        <f ca="true">+IF(OFFSET('Sanitation Data'!$G$30,0,10*ROW('Sanitation Data'!G176))="","",OFFSET('Sanitation Data'!$G$30,0,10*ROW('Sanitation Data'!G176)))</f>
        <v/>
      </c>
      <c r="DC182" s="290" t="str">
        <f ca="true">+IF(OFFSET('Sanitation Data'!$G$31,0,10*ROW('Sanitation Data'!G176))="","",OFFSET('Sanitation Data'!$G$31,0,10*ROW('Sanitation Data'!G176)))</f>
        <v/>
      </c>
      <c r="DD182" s="290" t="str">
        <f ca="true">+IF(OFFSET('Sanitation Data'!$G$32,0,10*ROW('Sanitation Data'!G176))="","",OFFSET('Sanitation Data'!$G$32,0,10*ROW('Sanitation Data'!G176)))</f>
        <v/>
      </c>
      <c r="DE182" s="290" t="str">
        <f ca="true">+IF(OFFSET('Sanitation Data'!$H$28,0,10*ROW('Sanitation Data'!H176))="","",OFFSET('Sanitation Data'!$H$28,0,10*ROW('Sanitation Data'!H176)))</f>
        <v/>
      </c>
      <c r="DF182" s="290" t="str">
        <f ca="true">+IF(OFFSET('Sanitation Data'!$H$29,0,10*ROW('Sanitation Data'!H176))="","",OFFSET('Sanitation Data'!$H$29,0,10*ROW('Sanitation Data'!H176)))</f>
        <v/>
      </c>
      <c r="DG182" s="290" t="str">
        <f ca="true">+IF(OFFSET('Sanitation Data'!$H$30,0,10*ROW('Sanitation Data'!H176))="","",OFFSET('Sanitation Data'!$H$30,0,10*ROW('Sanitation Data'!H176)))</f>
        <v/>
      </c>
      <c r="DH182" s="290" t="str">
        <f ca="true">+IF(OFFSET('Sanitation Data'!$H$31,0,10*ROW('Sanitation Data'!H176))="","",OFFSET('Sanitation Data'!$H$31,0,10*ROW('Sanitation Data'!H176)))</f>
        <v/>
      </c>
      <c r="DI182" s="290" t="str">
        <f ca="true">+IF(OFFSET('Sanitation Data'!$H$32,0,10*ROW('Sanitation Data'!H176))="","",OFFSET('Sanitation Data'!$H$32,0,10*ROW('Sanitation Data'!H176)))</f>
        <v/>
      </c>
      <c r="DJ182" s="290" t="str">
        <f ca="true">+IF(OFFSET('Sanitation Data'!$I$28,0,10*ROW('Sanitation Data'!I176))="","",OFFSET('Sanitation Data'!$I$28,0,10*ROW('Sanitation Data'!I176)))</f>
        <v/>
      </c>
      <c r="DK182" s="290" t="str">
        <f ca="true">+IF(OFFSET('Sanitation Data'!$I$29,0,10*ROW('Sanitation Data'!I176))="","",OFFSET('Sanitation Data'!$I$29,0,10*ROW('Sanitation Data'!I176)))</f>
        <v/>
      </c>
      <c r="DL182" s="290" t="str">
        <f ca="true">+IF(OFFSET('Sanitation Data'!$I$30,0,10*ROW('Sanitation Data'!I176))="","",OFFSET('Sanitation Data'!$I$30,0,10*ROW('Sanitation Data'!I176)))</f>
        <v/>
      </c>
      <c r="DM182" s="290" t="str">
        <f ca="true">+IF(OFFSET('Sanitation Data'!$I$31,0,10*ROW('Sanitation Data'!I176))="","",OFFSET('Sanitation Data'!$I$31,0,10*ROW('Sanitation Data'!I176)))</f>
        <v/>
      </c>
      <c r="DN182" s="290" t="str">
        <f ca="true">+IF(OFFSET('Sanitation Data'!$I$32,0,10*ROW('Sanitation Data'!I176))="","",OFFSET('Sanitation Data'!$I$32,0,10*ROW('Sanitation Data'!I176)))</f>
        <v/>
      </c>
      <c r="DO182" s="290" t="str">
        <f ca="true">+IF(OFFSET('Hygiene Data'!$D$11,0,10*ROW('Hygiene Data'!D176))="","",OFFSET('Hygiene Data'!$D$11,0,10*ROW('Hygiene Data'!D176)))</f>
        <v/>
      </c>
      <c r="DP182" s="290" t="str">
        <f ca="true">+IF(OFFSET('Hygiene Data'!$D$12,0,10*ROW('Hygiene Data'!D176))="","",OFFSET('Hygiene Data'!$D$12,0,10*ROW('Hygiene Data'!D176)))</f>
        <v/>
      </c>
      <c r="DQ182" s="290" t="str">
        <f ca="true">+IF(OFFSET('Hygiene Data'!$D$13,0,10*ROW('Hygiene Data'!D176))="","",OFFSET('Hygiene Data'!$D$13,0,10*ROW('Hygiene Data'!D176)))</f>
        <v/>
      </c>
      <c r="DR182" s="290" t="str">
        <f ca="true">+IF(OFFSET('Hygiene Data'!$E$11,0,10*ROW('Hygiene Data'!E176))="","",OFFSET('Hygiene Data'!$E$11,0,10*ROW('Hygiene Data'!E176)))</f>
        <v/>
      </c>
      <c r="DS182" s="290" t="str">
        <f ca="true">+IF(OFFSET('Hygiene Data'!$E$12,0,10*ROW('Hygiene Data'!E176))="","",OFFSET('Hygiene Data'!$E$12,0,10*ROW('Hygiene Data'!E176)))</f>
        <v/>
      </c>
      <c r="DT182" s="290" t="str">
        <f ca="true">+IF(OFFSET('Hygiene Data'!$E$13,0,10*ROW('Hygiene Data'!E176))="","",OFFSET('Hygiene Data'!$E$13,0,10*ROW('Hygiene Data'!E176)))</f>
        <v/>
      </c>
      <c r="DU182" s="290" t="str">
        <f ca="true">+IF(OFFSET('Hygiene Data'!$F$11,0,10*ROW('Hygiene Data'!F176))="","",OFFSET('Hygiene Data'!$F$11,0,10*ROW('Hygiene Data'!F176)))</f>
        <v/>
      </c>
      <c r="DV182" s="290" t="str">
        <f ca="true">+IF(OFFSET('Hygiene Data'!$F$12,0,10*ROW('Hygiene Data'!F176))="","",OFFSET('Hygiene Data'!$F$12,0,10*ROW('Hygiene Data'!F176)))</f>
        <v/>
      </c>
      <c r="DW182" s="290" t="str">
        <f ca="true">+IF(OFFSET('Hygiene Data'!$F$13,0,10*ROW('Hygiene Data'!F176))="","",OFFSET('Hygiene Data'!$F$13,0,10*ROW('Hygiene Data'!F176)))</f>
        <v/>
      </c>
      <c r="DX182" s="290" t="str">
        <f ca="true">+IF(OFFSET('Hygiene Data'!$G$11,0,10*ROW('Hygiene Data'!G176))="","",OFFSET('Hygiene Data'!$G$11,0,10*ROW('Hygiene Data'!G176)))</f>
        <v/>
      </c>
      <c r="DY182" s="290" t="str">
        <f ca="true">+IF(OFFSET('Hygiene Data'!$G$12,0,10*ROW('Hygiene Data'!G176))="","",OFFSET('Hygiene Data'!$G$12,0,10*ROW('Hygiene Data'!G176)))</f>
        <v/>
      </c>
      <c r="DZ182" s="290" t="str">
        <f ca="true">+IF(OFFSET('Hygiene Data'!$G$13,0,10*ROW('Hygiene Data'!G176))="","",OFFSET('Hygiene Data'!$G$13,0,10*ROW('Hygiene Data'!G176)))</f>
        <v/>
      </c>
      <c r="EA182" s="290" t="str">
        <f ca="true">+IF(OFFSET('Hygiene Data'!$H$11,0,10*ROW('Hygiene Data'!H176))="","",OFFSET('Hygiene Data'!$H$11,0,10*ROW('Hygiene Data'!H176)))</f>
        <v/>
      </c>
      <c r="EB182" s="290" t="str">
        <f ca="true">+IF(OFFSET('Hygiene Data'!$H$12,0,10*ROW('Hygiene Data'!H176))="","",OFFSET('Hygiene Data'!$H$12,0,10*ROW('Hygiene Data'!H176)))</f>
        <v/>
      </c>
      <c r="EC182" s="290" t="str">
        <f ca="true">+IF(OFFSET('Hygiene Data'!$H$13,0,10*ROW('Hygiene Data'!H176))="","",OFFSET('Hygiene Data'!$H$13,0,10*ROW('Hygiene Data'!H176)))</f>
        <v/>
      </c>
      <c r="ED182" s="290" t="str">
        <f ca="true">+IF(OFFSET('Hygiene Data'!$I$11,0,10*ROW('Hygiene Data'!I176))="","",OFFSET('Hygiene Data'!$I$11,0,10*ROW('Hygiene Data'!I176)))</f>
        <v/>
      </c>
      <c r="EE182" s="290" t="str">
        <f ca="true">+IF(OFFSET('Hygiene Data'!$I$12,0,10*ROW('Hygiene Data'!I176))="","",OFFSET('Hygiene Data'!$I$12,0,10*ROW('Hygiene Data'!I176)))</f>
        <v/>
      </c>
      <c r="EF182" s="290"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46"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90"/>
      <c r="BS183" s="290" t="str">
        <f ca="true">+IF(OFFSET('Water Data'!$D$27,0,10*ROW('Water Data'!D177))="","",OFFSET('Water Data'!$D$27,0,10*ROW('Water Data'!D177)))</f>
        <v/>
      </c>
      <c r="BT183" s="290" t="str">
        <f ca="true">+IF(OFFSET('Water Data'!$D$28,0,10*ROW('Water Data'!D177))="","",OFFSET('Water Data'!$D$28,0,10*ROW('Water Data'!D177)))</f>
        <v/>
      </c>
      <c r="BU183" s="290" t="str">
        <f ca="true">+IF(OFFSET('Water Data'!$D$29,0,10*ROW('Water Data'!D177))="","",OFFSET('Water Data'!$D$29,0,10*ROW('Water Data'!D177)))</f>
        <v/>
      </c>
      <c r="BV183" s="290" t="str">
        <f ca="true">+IF(OFFSET('Water Data'!$E$27,0,10*ROW('Water Data'!E177))="","",OFFSET('Water Data'!$E$27,0,10*ROW('Water Data'!E177)))</f>
        <v/>
      </c>
      <c r="BW183" s="290" t="str">
        <f ca="true">+IF(OFFSET('Water Data'!$E$28,0,10*ROW('Water Data'!E177))="","",OFFSET('Water Data'!$E$28,0,10*ROW('Water Data'!E177)))</f>
        <v/>
      </c>
      <c r="BX183" s="290" t="str">
        <f ca="true">+IF(OFFSET('Water Data'!$E$29,0,10*ROW('Water Data'!E177))="","",OFFSET('Water Data'!$E$29,0,10*ROW('Water Data'!E177)))</f>
        <v/>
      </c>
      <c r="BY183" s="290" t="str">
        <f ca="true">+IF(OFFSET('Water Data'!$F$27,0,10*ROW('Water Data'!F177))="","",OFFSET('Water Data'!$F$27,0,10*ROW('Water Data'!F177)))</f>
        <v/>
      </c>
      <c r="BZ183" s="290" t="str">
        <f ca="true">+IF(OFFSET('Water Data'!$F$28,0,10*ROW('Water Data'!F177))="","",OFFSET('Water Data'!$F$28,0,10*ROW('Water Data'!F177)))</f>
        <v/>
      </c>
      <c r="CA183" s="290" t="str">
        <f ca="true">+IF(OFFSET('Water Data'!$F$29,0,10*ROW('Water Data'!F177))="","",OFFSET('Water Data'!$F$29,0,10*ROW('Water Data'!F177)))</f>
        <v/>
      </c>
      <c r="CB183" s="290" t="str">
        <f ca="true">+IF(OFFSET('Water Data'!$G$27,0,10*ROW('Water Data'!G177))="","",OFFSET('Water Data'!$G$27,0,10*ROW('Water Data'!G177)))</f>
        <v/>
      </c>
      <c r="CC183" s="290" t="str">
        <f ca="true">+IF(OFFSET('Water Data'!$G$28,0,10*ROW('Water Data'!G177))="","",OFFSET('Water Data'!$G$28,0,10*ROW('Water Data'!G177)))</f>
        <v/>
      </c>
      <c r="CD183" s="290" t="str">
        <f ca="true">+IF(OFFSET('Water Data'!$G$29,0,10*ROW('Water Data'!G177))="","",OFFSET('Water Data'!$G$29,0,10*ROW('Water Data'!G177)))</f>
        <v/>
      </c>
      <c r="CE183" s="290" t="str">
        <f ca="true">+IF(OFFSET('Water Data'!$H$27,0,10*ROW('Water Data'!H177))="","",OFFSET('Water Data'!$H$27,0,10*ROW('Water Data'!H177)))</f>
        <v/>
      </c>
      <c r="CF183" s="290" t="str">
        <f ca="true">+IF(OFFSET('Water Data'!$H$28,0,10*ROW('Water Data'!H177))="","",OFFSET('Water Data'!$H$28,0,10*ROW('Water Data'!H177)))</f>
        <v/>
      </c>
      <c r="CG183" s="290" t="str">
        <f ca="true">+IF(OFFSET('Water Data'!$H$29,0,10*ROW('Water Data'!H177))="","",OFFSET('Water Data'!$H$29,0,10*ROW('Water Data'!H177)))</f>
        <v/>
      </c>
      <c r="CH183" s="290" t="str">
        <f ca="true">+IF(OFFSET('Water Data'!$I$27,0,10*ROW('Water Data'!I177))="","",OFFSET('Water Data'!$I$27,0,10*ROW('Water Data'!I177)))</f>
        <v/>
      </c>
      <c r="CI183" s="290" t="str">
        <f ca="true">+IF(OFFSET('Water Data'!$I$28,0,10*ROW('Water Data'!I177))="","",OFFSET('Water Data'!$I$28,0,10*ROW('Water Data'!I177)))</f>
        <v/>
      </c>
      <c r="CJ183" s="290" t="str">
        <f ca="true">+IF(OFFSET('Water Data'!$I$29,0,10*ROW('Water Data'!I177))="","",OFFSET('Water Data'!$I$29,0,10*ROW('Water Data'!I177)))</f>
        <v/>
      </c>
      <c r="CK183" s="290" t="str">
        <f ca="true">+IF(OFFSET('Sanitation Data'!$D$28,0,10*ROW('Sanitation Data'!D177))="","",OFFSET('Sanitation Data'!$D$28,0,10*ROW('Sanitation Data'!D177)))</f>
        <v/>
      </c>
      <c r="CL183" s="290" t="str">
        <f ca="true">+IF(OFFSET('Sanitation Data'!$D$29,0,10*ROW('Sanitation Data'!D177))="","",OFFSET('Sanitation Data'!$D$29,0,10*ROW('Sanitation Data'!D177)))</f>
        <v/>
      </c>
      <c r="CM183" s="290" t="str">
        <f ca="true">+IF(OFFSET('Sanitation Data'!$D$30,0,10*ROW('Sanitation Data'!D177))="","",OFFSET('Sanitation Data'!$D$30,0,10*ROW('Sanitation Data'!D177)))</f>
        <v/>
      </c>
      <c r="CN183" s="290" t="str">
        <f ca="true">+IF(OFFSET('Sanitation Data'!$D$31,0,10*ROW('Sanitation Data'!D177))="","",OFFSET('Sanitation Data'!$D$31,0,10*ROW('Sanitation Data'!D177)))</f>
        <v/>
      </c>
      <c r="CO183" s="290" t="str">
        <f ca="true">+IF(OFFSET('Sanitation Data'!$D$32,0,10*ROW('Sanitation Data'!D177))="","",OFFSET('Sanitation Data'!$D$32,0,10*ROW('Sanitation Data'!D177)))</f>
        <v/>
      </c>
      <c r="CP183" s="290" t="str">
        <f ca="true">+IF(OFFSET('Sanitation Data'!$E$28,0,10*ROW('Sanitation Data'!E177))="","",OFFSET('Sanitation Data'!$E$28,0,10*ROW('Sanitation Data'!E177)))</f>
        <v/>
      </c>
      <c r="CQ183" s="290" t="str">
        <f ca="true">+IF(OFFSET('Sanitation Data'!$E$29,0,10*ROW('Sanitation Data'!E177))="","",OFFSET('Sanitation Data'!$E$29,0,10*ROW('Sanitation Data'!E177)))</f>
        <v/>
      </c>
      <c r="CR183" s="290" t="str">
        <f ca="true">+IF(OFFSET('Sanitation Data'!$E$30,0,10*ROW('Sanitation Data'!E177))="","",OFFSET('Sanitation Data'!$E$30,0,10*ROW('Sanitation Data'!E177)))</f>
        <v/>
      </c>
      <c r="CS183" s="290" t="str">
        <f ca="true">+IF(OFFSET('Sanitation Data'!$E$31,0,10*ROW('Sanitation Data'!E177))="","",OFFSET('Sanitation Data'!$E$31,0,10*ROW('Sanitation Data'!E177)))</f>
        <v/>
      </c>
      <c r="CT183" s="290" t="str">
        <f ca="true">+IF(OFFSET('Sanitation Data'!$E$32,0,10*ROW('Sanitation Data'!E177))="","",OFFSET('Sanitation Data'!$E$32,0,10*ROW('Sanitation Data'!E177)))</f>
        <v/>
      </c>
      <c r="CU183" s="290" t="str">
        <f ca="true">+IF(OFFSET('Sanitation Data'!$F$28,0,10*ROW('Sanitation Data'!F177))="","",OFFSET('Sanitation Data'!$F$28,0,10*ROW('Sanitation Data'!F177)))</f>
        <v/>
      </c>
      <c r="CV183" s="290" t="str">
        <f ca="true">+IF(OFFSET('Sanitation Data'!$F$29,0,10*ROW('Sanitation Data'!F177))="","",OFFSET('Sanitation Data'!$F$29,0,10*ROW('Sanitation Data'!F177)))</f>
        <v/>
      </c>
      <c r="CW183" s="290" t="str">
        <f ca="true">+IF(OFFSET('Sanitation Data'!$F$30,0,10*ROW('Sanitation Data'!F177))="","",OFFSET('Sanitation Data'!$F$30,0,10*ROW('Sanitation Data'!F177)))</f>
        <v/>
      </c>
      <c r="CX183" s="290" t="str">
        <f ca="true">+IF(OFFSET('Sanitation Data'!$F$31,0,10*ROW('Sanitation Data'!F177))="","",OFFSET('Sanitation Data'!$F$31,0,10*ROW('Sanitation Data'!F177)))</f>
        <v/>
      </c>
      <c r="CY183" s="290" t="str">
        <f ca="true">+IF(OFFSET('Sanitation Data'!$F$32,0,10*ROW('Sanitation Data'!F177))="","",OFFSET('Sanitation Data'!$F$32,0,10*ROW('Sanitation Data'!F177)))</f>
        <v/>
      </c>
      <c r="CZ183" s="290" t="str">
        <f ca="true">+IF(OFFSET('Sanitation Data'!$G$28,0,10*ROW('Sanitation Data'!G177))="","",OFFSET('Sanitation Data'!$G$28,0,10*ROW('Sanitation Data'!G177)))</f>
        <v/>
      </c>
      <c r="DA183" s="290" t="str">
        <f ca="true">+IF(OFFSET('Sanitation Data'!$G$29,0,10*ROW('Sanitation Data'!G177))="","",OFFSET('Sanitation Data'!$G$29,0,10*ROW('Sanitation Data'!G177)))</f>
        <v/>
      </c>
      <c r="DB183" s="290" t="str">
        <f ca="true">+IF(OFFSET('Sanitation Data'!$G$30,0,10*ROW('Sanitation Data'!G177))="","",OFFSET('Sanitation Data'!$G$30,0,10*ROW('Sanitation Data'!G177)))</f>
        <v/>
      </c>
      <c r="DC183" s="290" t="str">
        <f ca="true">+IF(OFFSET('Sanitation Data'!$G$31,0,10*ROW('Sanitation Data'!G177))="","",OFFSET('Sanitation Data'!$G$31,0,10*ROW('Sanitation Data'!G177)))</f>
        <v/>
      </c>
      <c r="DD183" s="290" t="str">
        <f ca="true">+IF(OFFSET('Sanitation Data'!$G$32,0,10*ROW('Sanitation Data'!G177))="","",OFFSET('Sanitation Data'!$G$32,0,10*ROW('Sanitation Data'!G177)))</f>
        <v/>
      </c>
      <c r="DE183" s="290" t="str">
        <f ca="true">+IF(OFFSET('Sanitation Data'!$H$28,0,10*ROW('Sanitation Data'!H177))="","",OFFSET('Sanitation Data'!$H$28,0,10*ROW('Sanitation Data'!H177)))</f>
        <v/>
      </c>
      <c r="DF183" s="290" t="str">
        <f ca="true">+IF(OFFSET('Sanitation Data'!$H$29,0,10*ROW('Sanitation Data'!H177))="","",OFFSET('Sanitation Data'!$H$29,0,10*ROW('Sanitation Data'!H177)))</f>
        <v/>
      </c>
      <c r="DG183" s="290" t="str">
        <f ca="true">+IF(OFFSET('Sanitation Data'!$H$30,0,10*ROW('Sanitation Data'!H177))="","",OFFSET('Sanitation Data'!$H$30,0,10*ROW('Sanitation Data'!H177)))</f>
        <v/>
      </c>
      <c r="DH183" s="290" t="str">
        <f ca="true">+IF(OFFSET('Sanitation Data'!$H$31,0,10*ROW('Sanitation Data'!H177))="","",OFFSET('Sanitation Data'!$H$31,0,10*ROW('Sanitation Data'!H177)))</f>
        <v/>
      </c>
      <c r="DI183" s="290" t="str">
        <f ca="true">+IF(OFFSET('Sanitation Data'!$H$32,0,10*ROW('Sanitation Data'!H177))="","",OFFSET('Sanitation Data'!$H$32,0,10*ROW('Sanitation Data'!H177)))</f>
        <v/>
      </c>
      <c r="DJ183" s="290" t="str">
        <f ca="true">+IF(OFFSET('Sanitation Data'!$I$28,0,10*ROW('Sanitation Data'!I177))="","",OFFSET('Sanitation Data'!$I$28,0,10*ROW('Sanitation Data'!I177)))</f>
        <v/>
      </c>
      <c r="DK183" s="290" t="str">
        <f ca="true">+IF(OFFSET('Sanitation Data'!$I$29,0,10*ROW('Sanitation Data'!I177))="","",OFFSET('Sanitation Data'!$I$29,0,10*ROW('Sanitation Data'!I177)))</f>
        <v/>
      </c>
      <c r="DL183" s="290" t="str">
        <f ca="true">+IF(OFFSET('Sanitation Data'!$I$30,0,10*ROW('Sanitation Data'!I177))="","",OFFSET('Sanitation Data'!$I$30,0,10*ROW('Sanitation Data'!I177)))</f>
        <v/>
      </c>
      <c r="DM183" s="290" t="str">
        <f ca="true">+IF(OFFSET('Sanitation Data'!$I$31,0,10*ROW('Sanitation Data'!I177))="","",OFFSET('Sanitation Data'!$I$31,0,10*ROW('Sanitation Data'!I177)))</f>
        <v/>
      </c>
      <c r="DN183" s="290" t="str">
        <f ca="true">+IF(OFFSET('Sanitation Data'!$I$32,0,10*ROW('Sanitation Data'!I177))="","",OFFSET('Sanitation Data'!$I$32,0,10*ROW('Sanitation Data'!I177)))</f>
        <v/>
      </c>
      <c r="DO183" s="290" t="str">
        <f ca="true">+IF(OFFSET('Hygiene Data'!$D$11,0,10*ROW('Hygiene Data'!D177))="","",OFFSET('Hygiene Data'!$D$11,0,10*ROW('Hygiene Data'!D177)))</f>
        <v/>
      </c>
      <c r="DP183" s="290" t="str">
        <f ca="true">+IF(OFFSET('Hygiene Data'!$D$12,0,10*ROW('Hygiene Data'!D177))="","",OFFSET('Hygiene Data'!$D$12,0,10*ROW('Hygiene Data'!D177)))</f>
        <v/>
      </c>
      <c r="DQ183" s="290" t="str">
        <f ca="true">+IF(OFFSET('Hygiene Data'!$D$13,0,10*ROW('Hygiene Data'!D177))="","",OFFSET('Hygiene Data'!$D$13,0,10*ROW('Hygiene Data'!D177)))</f>
        <v/>
      </c>
      <c r="DR183" s="290" t="str">
        <f ca="true">+IF(OFFSET('Hygiene Data'!$E$11,0,10*ROW('Hygiene Data'!E177))="","",OFFSET('Hygiene Data'!$E$11,0,10*ROW('Hygiene Data'!E177)))</f>
        <v/>
      </c>
      <c r="DS183" s="290" t="str">
        <f ca="true">+IF(OFFSET('Hygiene Data'!$E$12,0,10*ROW('Hygiene Data'!E177))="","",OFFSET('Hygiene Data'!$E$12,0,10*ROW('Hygiene Data'!E177)))</f>
        <v/>
      </c>
      <c r="DT183" s="290" t="str">
        <f ca="true">+IF(OFFSET('Hygiene Data'!$E$13,0,10*ROW('Hygiene Data'!E177))="","",OFFSET('Hygiene Data'!$E$13,0,10*ROW('Hygiene Data'!E177)))</f>
        <v/>
      </c>
      <c r="DU183" s="290" t="str">
        <f ca="true">+IF(OFFSET('Hygiene Data'!$F$11,0,10*ROW('Hygiene Data'!F177))="","",OFFSET('Hygiene Data'!$F$11,0,10*ROW('Hygiene Data'!F177)))</f>
        <v/>
      </c>
      <c r="DV183" s="290" t="str">
        <f ca="true">+IF(OFFSET('Hygiene Data'!$F$12,0,10*ROW('Hygiene Data'!F177))="","",OFFSET('Hygiene Data'!$F$12,0,10*ROW('Hygiene Data'!F177)))</f>
        <v/>
      </c>
      <c r="DW183" s="290" t="str">
        <f ca="true">+IF(OFFSET('Hygiene Data'!$F$13,0,10*ROW('Hygiene Data'!F177))="","",OFFSET('Hygiene Data'!$F$13,0,10*ROW('Hygiene Data'!F177)))</f>
        <v/>
      </c>
      <c r="DX183" s="290" t="str">
        <f ca="true">+IF(OFFSET('Hygiene Data'!$G$11,0,10*ROW('Hygiene Data'!G177))="","",OFFSET('Hygiene Data'!$G$11,0,10*ROW('Hygiene Data'!G177)))</f>
        <v/>
      </c>
      <c r="DY183" s="290" t="str">
        <f ca="true">+IF(OFFSET('Hygiene Data'!$G$12,0,10*ROW('Hygiene Data'!G177))="","",OFFSET('Hygiene Data'!$G$12,0,10*ROW('Hygiene Data'!G177)))</f>
        <v/>
      </c>
      <c r="DZ183" s="290" t="str">
        <f ca="true">+IF(OFFSET('Hygiene Data'!$G$13,0,10*ROW('Hygiene Data'!G177))="","",OFFSET('Hygiene Data'!$G$13,0,10*ROW('Hygiene Data'!G177)))</f>
        <v/>
      </c>
      <c r="EA183" s="290" t="str">
        <f ca="true">+IF(OFFSET('Hygiene Data'!$H$11,0,10*ROW('Hygiene Data'!H177))="","",OFFSET('Hygiene Data'!$H$11,0,10*ROW('Hygiene Data'!H177)))</f>
        <v/>
      </c>
      <c r="EB183" s="290" t="str">
        <f ca="true">+IF(OFFSET('Hygiene Data'!$H$12,0,10*ROW('Hygiene Data'!H177))="","",OFFSET('Hygiene Data'!$H$12,0,10*ROW('Hygiene Data'!H177)))</f>
        <v/>
      </c>
      <c r="EC183" s="290" t="str">
        <f ca="true">+IF(OFFSET('Hygiene Data'!$H$13,0,10*ROW('Hygiene Data'!H177))="","",OFFSET('Hygiene Data'!$H$13,0,10*ROW('Hygiene Data'!H177)))</f>
        <v/>
      </c>
      <c r="ED183" s="290" t="str">
        <f ca="true">+IF(OFFSET('Hygiene Data'!$I$11,0,10*ROW('Hygiene Data'!I177))="","",OFFSET('Hygiene Data'!$I$11,0,10*ROW('Hygiene Data'!I177)))</f>
        <v/>
      </c>
      <c r="EE183" s="290" t="str">
        <f ca="true">+IF(OFFSET('Hygiene Data'!$I$12,0,10*ROW('Hygiene Data'!I177))="","",OFFSET('Hygiene Data'!$I$12,0,10*ROW('Hygiene Data'!I177)))</f>
        <v/>
      </c>
      <c r="EF183" s="290"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46"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90"/>
      <c r="BS184" s="290" t="str">
        <f ca="true">+IF(OFFSET('Water Data'!$D$27,0,10*ROW('Water Data'!D178))="","",OFFSET('Water Data'!$D$27,0,10*ROW('Water Data'!D178)))</f>
        <v/>
      </c>
      <c r="BT184" s="290" t="str">
        <f ca="true">+IF(OFFSET('Water Data'!$D$28,0,10*ROW('Water Data'!D178))="","",OFFSET('Water Data'!$D$28,0,10*ROW('Water Data'!D178)))</f>
        <v/>
      </c>
      <c r="BU184" s="290" t="str">
        <f ca="true">+IF(OFFSET('Water Data'!$D$29,0,10*ROW('Water Data'!D178))="","",OFFSET('Water Data'!$D$29,0,10*ROW('Water Data'!D178)))</f>
        <v/>
      </c>
      <c r="BV184" s="290" t="str">
        <f ca="true">+IF(OFFSET('Water Data'!$E$27,0,10*ROW('Water Data'!E178))="","",OFFSET('Water Data'!$E$27,0,10*ROW('Water Data'!E178)))</f>
        <v/>
      </c>
      <c r="BW184" s="290" t="str">
        <f ca="true">+IF(OFFSET('Water Data'!$E$28,0,10*ROW('Water Data'!E178))="","",OFFSET('Water Data'!$E$28,0,10*ROW('Water Data'!E178)))</f>
        <v/>
      </c>
      <c r="BX184" s="290" t="str">
        <f ca="true">+IF(OFFSET('Water Data'!$E$29,0,10*ROW('Water Data'!E178))="","",OFFSET('Water Data'!$E$29,0,10*ROW('Water Data'!E178)))</f>
        <v/>
      </c>
      <c r="BY184" s="290" t="str">
        <f ca="true">+IF(OFFSET('Water Data'!$F$27,0,10*ROW('Water Data'!F178))="","",OFFSET('Water Data'!$F$27,0,10*ROW('Water Data'!F178)))</f>
        <v/>
      </c>
      <c r="BZ184" s="290" t="str">
        <f ca="true">+IF(OFFSET('Water Data'!$F$28,0,10*ROW('Water Data'!F178))="","",OFFSET('Water Data'!$F$28,0,10*ROW('Water Data'!F178)))</f>
        <v/>
      </c>
      <c r="CA184" s="290" t="str">
        <f ca="true">+IF(OFFSET('Water Data'!$F$29,0,10*ROW('Water Data'!F178))="","",OFFSET('Water Data'!$F$29,0,10*ROW('Water Data'!F178)))</f>
        <v/>
      </c>
      <c r="CB184" s="290" t="str">
        <f ca="true">+IF(OFFSET('Water Data'!$G$27,0,10*ROW('Water Data'!G178))="","",OFFSET('Water Data'!$G$27,0,10*ROW('Water Data'!G178)))</f>
        <v/>
      </c>
      <c r="CC184" s="290" t="str">
        <f ca="true">+IF(OFFSET('Water Data'!$G$28,0,10*ROW('Water Data'!G178))="","",OFFSET('Water Data'!$G$28,0,10*ROW('Water Data'!G178)))</f>
        <v/>
      </c>
      <c r="CD184" s="290" t="str">
        <f ca="true">+IF(OFFSET('Water Data'!$G$29,0,10*ROW('Water Data'!G178))="","",OFFSET('Water Data'!$G$29,0,10*ROW('Water Data'!G178)))</f>
        <v/>
      </c>
      <c r="CE184" s="290" t="str">
        <f ca="true">+IF(OFFSET('Water Data'!$H$27,0,10*ROW('Water Data'!H178))="","",OFFSET('Water Data'!$H$27,0,10*ROW('Water Data'!H178)))</f>
        <v/>
      </c>
      <c r="CF184" s="290" t="str">
        <f ca="true">+IF(OFFSET('Water Data'!$H$28,0,10*ROW('Water Data'!H178))="","",OFFSET('Water Data'!$H$28,0,10*ROW('Water Data'!H178)))</f>
        <v/>
      </c>
      <c r="CG184" s="290" t="str">
        <f ca="true">+IF(OFFSET('Water Data'!$H$29,0,10*ROW('Water Data'!H178))="","",OFFSET('Water Data'!$H$29,0,10*ROW('Water Data'!H178)))</f>
        <v/>
      </c>
      <c r="CH184" s="290" t="str">
        <f ca="true">+IF(OFFSET('Water Data'!$I$27,0,10*ROW('Water Data'!I178))="","",OFFSET('Water Data'!$I$27,0,10*ROW('Water Data'!I178)))</f>
        <v/>
      </c>
      <c r="CI184" s="290" t="str">
        <f ca="true">+IF(OFFSET('Water Data'!$I$28,0,10*ROW('Water Data'!I178))="","",OFFSET('Water Data'!$I$28,0,10*ROW('Water Data'!I178)))</f>
        <v/>
      </c>
      <c r="CJ184" s="290" t="str">
        <f ca="true">+IF(OFFSET('Water Data'!$I$29,0,10*ROW('Water Data'!I178))="","",OFFSET('Water Data'!$I$29,0,10*ROW('Water Data'!I178)))</f>
        <v/>
      </c>
      <c r="CK184" s="290" t="str">
        <f ca="true">+IF(OFFSET('Sanitation Data'!$D$28,0,10*ROW('Sanitation Data'!D178))="","",OFFSET('Sanitation Data'!$D$28,0,10*ROW('Sanitation Data'!D178)))</f>
        <v/>
      </c>
      <c r="CL184" s="290" t="str">
        <f ca="true">+IF(OFFSET('Sanitation Data'!$D$29,0,10*ROW('Sanitation Data'!D178))="","",OFFSET('Sanitation Data'!$D$29,0,10*ROW('Sanitation Data'!D178)))</f>
        <v/>
      </c>
      <c r="CM184" s="290" t="str">
        <f ca="true">+IF(OFFSET('Sanitation Data'!$D$30,0,10*ROW('Sanitation Data'!D178))="","",OFFSET('Sanitation Data'!$D$30,0,10*ROW('Sanitation Data'!D178)))</f>
        <v/>
      </c>
      <c r="CN184" s="290" t="str">
        <f ca="true">+IF(OFFSET('Sanitation Data'!$D$31,0,10*ROW('Sanitation Data'!D178))="","",OFFSET('Sanitation Data'!$D$31,0,10*ROW('Sanitation Data'!D178)))</f>
        <v/>
      </c>
      <c r="CO184" s="290" t="str">
        <f ca="true">+IF(OFFSET('Sanitation Data'!$D$32,0,10*ROW('Sanitation Data'!D178))="","",OFFSET('Sanitation Data'!$D$32,0,10*ROW('Sanitation Data'!D178)))</f>
        <v/>
      </c>
      <c r="CP184" s="290" t="str">
        <f ca="true">+IF(OFFSET('Sanitation Data'!$E$28,0,10*ROW('Sanitation Data'!E178))="","",OFFSET('Sanitation Data'!$E$28,0,10*ROW('Sanitation Data'!E178)))</f>
        <v/>
      </c>
      <c r="CQ184" s="290" t="str">
        <f ca="true">+IF(OFFSET('Sanitation Data'!$E$29,0,10*ROW('Sanitation Data'!E178))="","",OFFSET('Sanitation Data'!$E$29,0,10*ROW('Sanitation Data'!E178)))</f>
        <v/>
      </c>
      <c r="CR184" s="290" t="str">
        <f ca="true">+IF(OFFSET('Sanitation Data'!$E$30,0,10*ROW('Sanitation Data'!E178))="","",OFFSET('Sanitation Data'!$E$30,0,10*ROW('Sanitation Data'!E178)))</f>
        <v/>
      </c>
      <c r="CS184" s="290" t="str">
        <f ca="true">+IF(OFFSET('Sanitation Data'!$E$31,0,10*ROW('Sanitation Data'!E178))="","",OFFSET('Sanitation Data'!$E$31,0,10*ROW('Sanitation Data'!E178)))</f>
        <v/>
      </c>
      <c r="CT184" s="290" t="str">
        <f ca="true">+IF(OFFSET('Sanitation Data'!$E$32,0,10*ROW('Sanitation Data'!E178))="","",OFFSET('Sanitation Data'!$E$32,0,10*ROW('Sanitation Data'!E178)))</f>
        <v/>
      </c>
      <c r="CU184" s="290" t="str">
        <f ca="true">+IF(OFFSET('Sanitation Data'!$F$28,0,10*ROW('Sanitation Data'!F178))="","",OFFSET('Sanitation Data'!$F$28,0,10*ROW('Sanitation Data'!F178)))</f>
        <v/>
      </c>
      <c r="CV184" s="290" t="str">
        <f ca="true">+IF(OFFSET('Sanitation Data'!$F$29,0,10*ROW('Sanitation Data'!F178))="","",OFFSET('Sanitation Data'!$F$29,0,10*ROW('Sanitation Data'!F178)))</f>
        <v/>
      </c>
      <c r="CW184" s="290" t="str">
        <f ca="true">+IF(OFFSET('Sanitation Data'!$F$30,0,10*ROW('Sanitation Data'!F178))="","",OFFSET('Sanitation Data'!$F$30,0,10*ROW('Sanitation Data'!F178)))</f>
        <v/>
      </c>
      <c r="CX184" s="290" t="str">
        <f ca="true">+IF(OFFSET('Sanitation Data'!$F$31,0,10*ROW('Sanitation Data'!F178))="","",OFFSET('Sanitation Data'!$F$31,0,10*ROW('Sanitation Data'!F178)))</f>
        <v/>
      </c>
      <c r="CY184" s="290" t="str">
        <f ca="true">+IF(OFFSET('Sanitation Data'!$F$32,0,10*ROW('Sanitation Data'!F178))="","",OFFSET('Sanitation Data'!$F$32,0,10*ROW('Sanitation Data'!F178)))</f>
        <v/>
      </c>
      <c r="CZ184" s="290" t="str">
        <f ca="true">+IF(OFFSET('Sanitation Data'!$G$28,0,10*ROW('Sanitation Data'!G178))="","",OFFSET('Sanitation Data'!$G$28,0,10*ROW('Sanitation Data'!G178)))</f>
        <v/>
      </c>
      <c r="DA184" s="290" t="str">
        <f ca="true">+IF(OFFSET('Sanitation Data'!$G$29,0,10*ROW('Sanitation Data'!G178))="","",OFFSET('Sanitation Data'!$G$29,0,10*ROW('Sanitation Data'!G178)))</f>
        <v/>
      </c>
      <c r="DB184" s="290" t="str">
        <f ca="true">+IF(OFFSET('Sanitation Data'!$G$30,0,10*ROW('Sanitation Data'!G178))="","",OFFSET('Sanitation Data'!$G$30,0,10*ROW('Sanitation Data'!G178)))</f>
        <v/>
      </c>
      <c r="DC184" s="290" t="str">
        <f ca="true">+IF(OFFSET('Sanitation Data'!$G$31,0,10*ROW('Sanitation Data'!G178))="","",OFFSET('Sanitation Data'!$G$31,0,10*ROW('Sanitation Data'!G178)))</f>
        <v/>
      </c>
      <c r="DD184" s="290" t="str">
        <f ca="true">+IF(OFFSET('Sanitation Data'!$G$32,0,10*ROW('Sanitation Data'!G178))="","",OFFSET('Sanitation Data'!$G$32,0,10*ROW('Sanitation Data'!G178)))</f>
        <v/>
      </c>
      <c r="DE184" s="290" t="str">
        <f ca="true">+IF(OFFSET('Sanitation Data'!$H$28,0,10*ROW('Sanitation Data'!H178))="","",OFFSET('Sanitation Data'!$H$28,0,10*ROW('Sanitation Data'!H178)))</f>
        <v/>
      </c>
      <c r="DF184" s="290" t="str">
        <f ca="true">+IF(OFFSET('Sanitation Data'!$H$29,0,10*ROW('Sanitation Data'!H178))="","",OFFSET('Sanitation Data'!$H$29,0,10*ROW('Sanitation Data'!H178)))</f>
        <v/>
      </c>
      <c r="DG184" s="290" t="str">
        <f ca="true">+IF(OFFSET('Sanitation Data'!$H$30,0,10*ROW('Sanitation Data'!H178))="","",OFFSET('Sanitation Data'!$H$30,0,10*ROW('Sanitation Data'!H178)))</f>
        <v/>
      </c>
      <c r="DH184" s="290" t="str">
        <f ca="true">+IF(OFFSET('Sanitation Data'!$H$31,0,10*ROW('Sanitation Data'!H178))="","",OFFSET('Sanitation Data'!$H$31,0,10*ROW('Sanitation Data'!H178)))</f>
        <v/>
      </c>
      <c r="DI184" s="290" t="str">
        <f ca="true">+IF(OFFSET('Sanitation Data'!$H$32,0,10*ROW('Sanitation Data'!H178))="","",OFFSET('Sanitation Data'!$H$32,0,10*ROW('Sanitation Data'!H178)))</f>
        <v/>
      </c>
      <c r="DJ184" s="290" t="str">
        <f ca="true">+IF(OFFSET('Sanitation Data'!$I$28,0,10*ROW('Sanitation Data'!I178))="","",OFFSET('Sanitation Data'!$I$28,0,10*ROW('Sanitation Data'!I178)))</f>
        <v/>
      </c>
      <c r="DK184" s="290" t="str">
        <f ca="true">+IF(OFFSET('Sanitation Data'!$I$29,0,10*ROW('Sanitation Data'!I178))="","",OFFSET('Sanitation Data'!$I$29,0,10*ROW('Sanitation Data'!I178)))</f>
        <v/>
      </c>
      <c r="DL184" s="290" t="str">
        <f ca="true">+IF(OFFSET('Sanitation Data'!$I$30,0,10*ROW('Sanitation Data'!I178))="","",OFFSET('Sanitation Data'!$I$30,0,10*ROW('Sanitation Data'!I178)))</f>
        <v/>
      </c>
      <c r="DM184" s="290" t="str">
        <f ca="true">+IF(OFFSET('Sanitation Data'!$I$31,0,10*ROW('Sanitation Data'!I178))="","",OFFSET('Sanitation Data'!$I$31,0,10*ROW('Sanitation Data'!I178)))</f>
        <v/>
      </c>
      <c r="DN184" s="290" t="str">
        <f ca="true">+IF(OFFSET('Sanitation Data'!$I$32,0,10*ROW('Sanitation Data'!I178))="","",OFFSET('Sanitation Data'!$I$32,0,10*ROW('Sanitation Data'!I178)))</f>
        <v/>
      </c>
      <c r="DO184" s="290" t="str">
        <f ca="true">+IF(OFFSET('Hygiene Data'!$D$11,0,10*ROW('Hygiene Data'!D178))="","",OFFSET('Hygiene Data'!$D$11,0,10*ROW('Hygiene Data'!D178)))</f>
        <v/>
      </c>
      <c r="DP184" s="290" t="str">
        <f ca="true">+IF(OFFSET('Hygiene Data'!$D$12,0,10*ROW('Hygiene Data'!D178))="","",OFFSET('Hygiene Data'!$D$12,0,10*ROW('Hygiene Data'!D178)))</f>
        <v/>
      </c>
      <c r="DQ184" s="290" t="str">
        <f ca="true">+IF(OFFSET('Hygiene Data'!$D$13,0,10*ROW('Hygiene Data'!D178))="","",OFFSET('Hygiene Data'!$D$13,0,10*ROW('Hygiene Data'!D178)))</f>
        <v/>
      </c>
      <c r="DR184" s="290" t="str">
        <f ca="true">+IF(OFFSET('Hygiene Data'!$E$11,0,10*ROW('Hygiene Data'!E178))="","",OFFSET('Hygiene Data'!$E$11,0,10*ROW('Hygiene Data'!E178)))</f>
        <v/>
      </c>
      <c r="DS184" s="290" t="str">
        <f ca="true">+IF(OFFSET('Hygiene Data'!$E$12,0,10*ROW('Hygiene Data'!E178))="","",OFFSET('Hygiene Data'!$E$12,0,10*ROW('Hygiene Data'!E178)))</f>
        <v/>
      </c>
      <c r="DT184" s="290" t="str">
        <f ca="true">+IF(OFFSET('Hygiene Data'!$E$13,0,10*ROW('Hygiene Data'!E178))="","",OFFSET('Hygiene Data'!$E$13,0,10*ROW('Hygiene Data'!E178)))</f>
        <v/>
      </c>
      <c r="DU184" s="290" t="str">
        <f ca="true">+IF(OFFSET('Hygiene Data'!$F$11,0,10*ROW('Hygiene Data'!F178))="","",OFFSET('Hygiene Data'!$F$11,0,10*ROW('Hygiene Data'!F178)))</f>
        <v/>
      </c>
      <c r="DV184" s="290" t="str">
        <f ca="true">+IF(OFFSET('Hygiene Data'!$F$12,0,10*ROW('Hygiene Data'!F178))="","",OFFSET('Hygiene Data'!$F$12,0,10*ROW('Hygiene Data'!F178)))</f>
        <v/>
      </c>
      <c r="DW184" s="290" t="str">
        <f ca="true">+IF(OFFSET('Hygiene Data'!$F$13,0,10*ROW('Hygiene Data'!F178))="","",OFFSET('Hygiene Data'!$F$13,0,10*ROW('Hygiene Data'!F178)))</f>
        <v/>
      </c>
      <c r="DX184" s="290" t="str">
        <f ca="true">+IF(OFFSET('Hygiene Data'!$G$11,0,10*ROW('Hygiene Data'!G178))="","",OFFSET('Hygiene Data'!$G$11,0,10*ROW('Hygiene Data'!G178)))</f>
        <v/>
      </c>
      <c r="DY184" s="290" t="str">
        <f ca="true">+IF(OFFSET('Hygiene Data'!$G$12,0,10*ROW('Hygiene Data'!G178))="","",OFFSET('Hygiene Data'!$G$12,0,10*ROW('Hygiene Data'!G178)))</f>
        <v/>
      </c>
      <c r="DZ184" s="290" t="str">
        <f ca="true">+IF(OFFSET('Hygiene Data'!$G$13,0,10*ROW('Hygiene Data'!G178))="","",OFFSET('Hygiene Data'!$G$13,0,10*ROW('Hygiene Data'!G178)))</f>
        <v/>
      </c>
      <c r="EA184" s="290" t="str">
        <f ca="true">+IF(OFFSET('Hygiene Data'!$H$11,0,10*ROW('Hygiene Data'!H178))="","",OFFSET('Hygiene Data'!$H$11,0,10*ROW('Hygiene Data'!H178)))</f>
        <v/>
      </c>
      <c r="EB184" s="290" t="str">
        <f ca="true">+IF(OFFSET('Hygiene Data'!$H$12,0,10*ROW('Hygiene Data'!H178))="","",OFFSET('Hygiene Data'!$H$12,0,10*ROW('Hygiene Data'!H178)))</f>
        <v/>
      </c>
      <c r="EC184" s="290" t="str">
        <f ca="true">+IF(OFFSET('Hygiene Data'!$H$13,0,10*ROW('Hygiene Data'!H178))="","",OFFSET('Hygiene Data'!$H$13,0,10*ROW('Hygiene Data'!H178)))</f>
        <v/>
      </c>
      <c r="ED184" s="290" t="str">
        <f ca="true">+IF(OFFSET('Hygiene Data'!$I$11,0,10*ROW('Hygiene Data'!I178))="","",OFFSET('Hygiene Data'!$I$11,0,10*ROW('Hygiene Data'!I178)))</f>
        <v/>
      </c>
      <c r="EE184" s="290" t="str">
        <f ca="true">+IF(OFFSET('Hygiene Data'!$I$12,0,10*ROW('Hygiene Data'!I178))="","",OFFSET('Hygiene Data'!$I$12,0,10*ROW('Hygiene Data'!I178)))</f>
        <v/>
      </c>
      <c r="EF184" s="290"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46"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90"/>
      <c r="BS185" s="290" t="str">
        <f ca="true">+IF(OFFSET('Water Data'!$D$27,0,10*ROW('Water Data'!D179))="","",OFFSET('Water Data'!$D$27,0,10*ROW('Water Data'!D179)))</f>
        <v/>
      </c>
      <c r="BT185" s="290" t="str">
        <f ca="true">+IF(OFFSET('Water Data'!$D$28,0,10*ROW('Water Data'!D179))="","",OFFSET('Water Data'!$D$28,0,10*ROW('Water Data'!D179)))</f>
        <v/>
      </c>
      <c r="BU185" s="290" t="str">
        <f ca="true">+IF(OFFSET('Water Data'!$D$29,0,10*ROW('Water Data'!D179))="","",OFFSET('Water Data'!$D$29,0,10*ROW('Water Data'!D179)))</f>
        <v/>
      </c>
      <c r="BV185" s="290" t="str">
        <f ca="true">+IF(OFFSET('Water Data'!$E$27,0,10*ROW('Water Data'!E179))="","",OFFSET('Water Data'!$E$27,0,10*ROW('Water Data'!E179)))</f>
        <v/>
      </c>
      <c r="BW185" s="290" t="str">
        <f ca="true">+IF(OFFSET('Water Data'!$E$28,0,10*ROW('Water Data'!E179))="","",OFFSET('Water Data'!$E$28,0,10*ROW('Water Data'!E179)))</f>
        <v/>
      </c>
      <c r="BX185" s="290" t="str">
        <f ca="true">+IF(OFFSET('Water Data'!$E$29,0,10*ROW('Water Data'!E179))="","",OFFSET('Water Data'!$E$29,0,10*ROW('Water Data'!E179)))</f>
        <v/>
      </c>
      <c r="BY185" s="290" t="str">
        <f ca="true">+IF(OFFSET('Water Data'!$F$27,0,10*ROW('Water Data'!F179))="","",OFFSET('Water Data'!$F$27,0,10*ROW('Water Data'!F179)))</f>
        <v/>
      </c>
      <c r="BZ185" s="290" t="str">
        <f ca="true">+IF(OFFSET('Water Data'!$F$28,0,10*ROW('Water Data'!F179))="","",OFFSET('Water Data'!$F$28,0,10*ROW('Water Data'!F179)))</f>
        <v/>
      </c>
      <c r="CA185" s="290" t="str">
        <f ca="true">+IF(OFFSET('Water Data'!$F$29,0,10*ROW('Water Data'!F179))="","",OFFSET('Water Data'!$F$29,0,10*ROW('Water Data'!F179)))</f>
        <v/>
      </c>
      <c r="CB185" s="290" t="str">
        <f ca="true">+IF(OFFSET('Water Data'!$G$27,0,10*ROW('Water Data'!G179))="","",OFFSET('Water Data'!$G$27,0,10*ROW('Water Data'!G179)))</f>
        <v/>
      </c>
      <c r="CC185" s="290" t="str">
        <f ca="true">+IF(OFFSET('Water Data'!$G$28,0,10*ROW('Water Data'!G179))="","",OFFSET('Water Data'!$G$28,0,10*ROW('Water Data'!G179)))</f>
        <v/>
      </c>
      <c r="CD185" s="290" t="str">
        <f ca="true">+IF(OFFSET('Water Data'!$G$29,0,10*ROW('Water Data'!G179))="","",OFFSET('Water Data'!$G$29,0,10*ROW('Water Data'!G179)))</f>
        <v/>
      </c>
      <c r="CE185" s="290" t="str">
        <f ca="true">+IF(OFFSET('Water Data'!$H$27,0,10*ROW('Water Data'!H179))="","",OFFSET('Water Data'!$H$27,0,10*ROW('Water Data'!H179)))</f>
        <v/>
      </c>
      <c r="CF185" s="290" t="str">
        <f ca="true">+IF(OFFSET('Water Data'!$H$28,0,10*ROW('Water Data'!H179))="","",OFFSET('Water Data'!$H$28,0,10*ROW('Water Data'!H179)))</f>
        <v/>
      </c>
      <c r="CG185" s="290" t="str">
        <f ca="true">+IF(OFFSET('Water Data'!$H$29,0,10*ROW('Water Data'!H179))="","",OFFSET('Water Data'!$H$29,0,10*ROW('Water Data'!H179)))</f>
        <v/>
      </c>
      <c r="CH185" s="290" t="str">
        <f ca="true">+IF(OFFSET('Water Data'!$I$27,0,10*ROW('Water Data'!I179))="","",OFFSET('Water Data'!$I$27,0,10*ROW('Water Data'!I179)))</f>
        <v/>
      </c>
      <c r="CI185" s="290" t="str">
        <f ca="true">+IF(OFFSET('Water Data'!$I$28,0,10*ROW('Water Data'!I179))="","",OFFSET('Water Data'!$I$28,0,10*ROW('Water Data'!I179)))</f>
        <v/>
      </c>
      <c r="CJ185" s="290" t="str">
        <f ca="true">+IF(OFFSET('Water Data'!$I$29,0,10*ROW('Water Data'!I179))="","",OFFSET('Water Data'!$I$29,0,10*ROW('Water Data'!I179)))</f>
        <v/>
      </c>
      <c r="CK185" s="290" t="str">
        <f ca="true">+IF(OFFSET('Sanitation Data'!$D$28,0,10*ROW('Sanitation Data'!D179))="","",OFFSET('Sanitation Data'!$D$28,0,10*ROW('Sanitation Data'!D179)))</f>
        <v/>
      </c>
      <c r="CL185" s="290" t="str">
        <f ca="true">+IF(OFFSET('Sanitation Data'!$D$29,0,10*ROW('Sanitation Data'!D179))="","",OFFSET('Sanitation Data'!$D$29,0,10*ROW('Sanitation Data'!D179)))</f>
        <v/>
      </c>
      <c r="CM185" s="290" t="str">
        <f ca="true">+IF(OFFSET('Sanitation Data'!$D$30,0,10*ROW('Sanitation Data'!D179))="","",OFFSET('Sanitation Data'!$D$30,0,10*ROW('Sanitation Data'!D179)))</f>
        <v/>
      </c>
      <c r="CN185" s="290" t="str">
        <f ca="true">+IF(OFFSET('Sanitation Data'!$D$31,0,10*ROW('Sanitation Data'!D179))="","",OFFSET('Sanitation Data'!$D$31,0,10*ROW('Sanitation Data'!D179)))</f>
        <v/>
      </c>
      <c r="CO185" s="290" t="str">
        <f ca="true">+IF(OFFSET('Sanitation Data'!$D$32,0,10*ROW('Sanitation Data'!D179))="","",OFFSET('Sanitation Data'!$D$32,0,10*ROW('Sanitation Data'!D179)))</f>
        <v/>
      </c>
      <c r="CP185" s="290" t="str">
        <f ca="true">+IF(OFFSET('Sanitation Data'!$E$28,0,10*ROW('Sanitation Data'!E179))="","",OFFSET('Sanitation Data'!$E$28,0,10*ROW('Sanitation Data'!E179)))</f>
        <v/>
      </c>
      <c r="CQ185" s="290" t="str">
        <f ca="true">+IF(OFFSET('Sanitation Data'!$E$29,0,10*ROW('Sanitation Data'!E179))="","",OFFSET('Sanitation Data'!$E$29,0,10*ROW('Sanitation Data'!E179)))</f>
        <v/>
      </c>
      <c r="CR185" s="290" t="str">
        <f ca="true">+IF(OFFSET('Sanitation Data'!$E$30,0,10*ROW('Sanitation Data'!E179))="","",OFFSET('Sanitation Data'!$E$30,0,10*ROW('Sanitation Data'!E179)))</f>
        <v/>
      </c>
      <c r="CS185" s="290" t="str">
        <f ca="true">+IF(OFFSET('Sanitation Data'!$E$31,0,10*ROW('Sanitation Data'!E179))="","",OFFSET('Sanitation Data'!$E$31,0,10*ROW('Sanitation Data'!E179)))</f>
        <v/>
      </c>
      <c r="CT185" s="290" t="str">
        <f ca="true">+IF(OFFSET('Sanitation Data'!$E$32,0,10*ROW('Sanitation Data'!E179))="","",OFFSET('Sanitation Data'!$E$32,0,10*ROW('Sanitation Data'!E179)))</f>
        <v/>
      </c>
      <c r="CU185" s="290" t="str">
        <f ca="true">+IF(OFFSET('Sanitation Data'!$F$28,0,10*ROW('Sanitation Data'!F179))="","",OFFSET('Sanitation Data'!$F$28,0,10*ROW('Sanitation Data'!F179)))</f>
        <v/>
      </c>
      <c r="CV185" s="290" t="str">
        <f ca="true">+IF(OFFSET('Sanitation Data'!$F$29,0,10*ROW('Sanitation Data'!F179))="","",OFFSET('Sanitation Data'!$F$29,0,10*ROW('Sanitation Data'!F179)))</f>
        <v/>
      </c>
      <c r="CW185" s="290" t="str">
        <f ca="true">+IF(OFFSET('Sanitation Data'!$F$30,0,10*ROW('Sanitation Data'!F179))="","",OFFSET('Sanitation Data'!$F$30,0,10*ROW('Sanitation Data'!F179)))</f>
        <v/>
      </c>
      <c r="CX185" s="290" t="str">
        <f ca="true">+IF(OFFSET('Sanitation Data'!$F$31,0,10*ROW('Sanitation Data'!F179))="","",OFFSET('Sanitation Data'!$F$31,0,10*ROW('Sanitation Data'!F179)))</f>
        <v/>
      </c>
      <c r="CY185" s="290" t="str">
        <f ca="true">+IF(OFFSET('Sanitation Data'!$F$32,0,10*ROW('Sanitation Data'!F179))="","",OFFSET('Sanitation Data'!$F$32,0,10*ROW('Sanitation Data'!F179)))</f>
        <v/>
      </c>
      <c r="CZ185" s="290" t="str">
        <f ca="true">+IF(OFFSET('Sanitation Data'!$G$28,0,10*ROW('Sanitation Data'!G179))="","",OFFSET('Sanitation Data'!$G$28,0,10*ROW('Sanitation Data'!G179)))</f>
        <v/>
      </c>
      <c r="DA185" s="290" t="str">
        <f ca="true">+IF(OFFSET('Sanitation Data'!$G$29,0,10*ROW('Sanitation Data'!G179))="","",OFFSET('Sanitation Data'!$G$29,0,10*ROW('Sanitation Data'!G179)))</f>
        <v/>
      </c>
      <c r="DB185" s="290" t="str">
        <f ca="true">+IF(OFFSET('Sanitation Data'!$G$30,0,10*ROW('Sanitation Data'!G179))="","",OFFSET('Sanitation Data'!$G$30,0,10*ROW('Sanitation Data'!G179)))</f>
        <v/>
      </c>
      <c r="DC185" s="290" t="str">
        <f ca="true">+IF(OFFSET('Sanitation Data'!$G$31,0,10*ROW('Sanitation Data'!G179))="","",OFFSET('Sanitation Data'!$G$31,0,10*ROW('Sanitation Data'!G179)))</f>
        <v/>
      </c>
      <c r="DD185" s="290" t="str">
        <f ca="true">+IF(OFFSET('Sanitation Data'!$G$32,0,10*ROW('Sanitation Data'!G179))="","",OFFSET('Sanitation Data'!$G$32,0,10*ROW('Sanitation Data'!G179)))</f>
        <v/>
      </c>
      <c r="DE185" s="290" t="str">
        <f ca="true">+IF(OFFSET('Sanitation Data'!$H$28,0,10*ROW('Sanitation Data'!H179))="","",OFFSET('Sanitation Data'!$H$28,0,10*ROW('Sanitation Data'!H179)))</f>
        <v/>
      </c>
      <c r="DF185" s="290" t="str">
        <f ca="true">+IF(OFFSET('Sanitation Data'!$H$29,0,10*ROW('Sanitation Data'!H179))="","",OFFSET('Sanitation Data'!$H$29,0,10*ROW('Sanitation Data'!H179)))</f>
        <v/>
      </c>
      <c r="DG185" s="290" t="str">
        <f ca="true">+IF(OFFSET('Sanitation Data'!$H$30,0,10*ROW('Sanitation Data'!H179))="","",OFFSET('Sanitation Data'!$H$30,0,10*ROW('Sanitation Data'!H179)))</f>
        <v/>
      </c>
      <c r="DH185" s="290" t="str">
        <f ca="true">+IF(OFFSET('Sanitation Data'!$H$31,0,10*ROW('Sanitation Data'!H179))="","",OFFSET('Sanitation Data'!$H$31,0,10*ROW('Sanitation Data'!H179)))</f>
        <v/>
      </c>
      <c r="DI185" s="290" t="str">
        <f ca="true">+IF(OFFSET('Sanitation Data'!$H$32,0,10*ROW('Sanitation Data'!H179))="","",OFFSET('Sanitation Data'!$H$32,0,10*ROW('Sanitation Data'!H179)))</f>
        <v/>
      </c>
      <c r="DJ185" s="290" t="str">
        <f ca="true">+IF(OFFSET('Sanitation Data'!$I$28,0,10*ROW('Sanitation Data'!I179))="","",OFFSET('Sanitation Data'!$I$28,0,10*ROW('Sanitation Data'!I179)))</f>
        <v/>
      </c>
      <c r="DK185" s="290" t="str">
        <f ca="true">+IF(OFFSET('Sanitation Data'!$I$29,0,10*ROW('Sanitation Data'!I179))="","",OFFSET('Sanitation Data'!$I$29,0,10*ROW('Sanitation Data'!I179)))</f>
        <v/>
      </c>
      <c r="DL185" s="290" t="str">
        <f ca="true">+IF(OFFSET('Sanitation Data'!$I$30,0,10*ROW('Sanitation Data'!I179))="","",OFFSET('Sanitation Data'!$I$30,0,10*ROW('Sanitation Data'!I179)))</f>
        <v/>
      </c>
      <c r="DM185" s="290" t="str">
        <f ca="true">+IF(OFFSET('Sanitation Data'!$I$31,0,10*ROW('Sanitation Data'!I179))="","",OFFSET('Sanitation Data'!$I$31,0,10*ROW('Sanitation Data'!I179)))</f>
        <v/>
      </c>
      <c r="DN185" s="290" t="str">
        <f ca="true">+IF(OFFSET('Sanitation Data'!$I$32,0,10*ROW('Sanitation Data'!I179))="","",OFFSET('Sanitation Data'!$I$32,0,10*ROW('Sanitation Data'!I179)))</f>
        <v/>
      </c>
      <c r="DO185" s="290" t="str">
        <f ca="true">+IF(OFFSET('Hygiene Data'!$D$11,0,10*ROW('Hygiene Data'!D179))="","",OFFSET('Hygiene Data'!$D$11,0,10*ROW('Hygiene Data'!D179)))</f>
        <v/>
      </c>
      <c r="DP185" s="290" t="str">
        <f ca="true">+IF(OFFSET('Hygiene Data'!$D$12,0,10*ROW('Hygiene Data'!D179))="","",OFFSET('Hygiene Data'!$D$12,0,10*ROW('Hygiene Data'!D179)))</f>
        <v/>
      </c>
      <c r="DQ185" s="290" t="str">
        <f ca="true">+IF(OFFSET('Hygiene Data'!$D$13,0,10*ROW('Hygiene Data'!D179))="","",OFFSET('Hygiene Data'!$D$13,0,10*ROW('Hygiene Data'!D179)))</f>
        <v/>
      </c>
      <c r="DR185" s="290" t="str">
        <f ca="true">+IF(OFFSET('Hygiene Data'!$E$11,0,10*ROW('Hygiene Data'!E179))="","",OFFSET('Hygiene Data'!$E$11,0,10*ROW('Hygiene Data'!E179)))</f>
        <v/>
      </c>
      <c r="DS185" s="290" t="str">
        <f ca="true">+IF(OFFSET('Hygiene Data'!$E$12,0,10*ROW('Hygiene Data'!E179))="","",OFFSET('Hygiene Data'!$E$12,0,10*ROW('Hygiene Data'!E179)))</f>
        <v/>
      </c>
      <c r="DT185" s="290" t="str">
        <f ca="true">+IF(OFFSET('Hygiene Data'!$E$13,0,10*ROW('Hygiene Data'!E179))="","",OFFSET('Hygiene Data'!$E$13,0,10*ROW('Hygiene Data'!E179)))</f>
        <v/>
      </c>
      <c r="DU185" s="290" t="str">
        <f ca="true">+IF(OFFSET('Hygiene Data'!$F$11,0,10*ROW('Hygiene Data'!F179))="","",OFFSET('Hygiene Data'!$F$11,0,10*ROW('Hygiene Data'!F179)))</f>
        <v/>
      </c>
      <c r="DV185" s="290" t="str">
        <f ca="true">+IF(OFFSET('Hygiene Data'!$F$12,0,10*ROW('Hygiene Data'!F179))="","",OFFSET('Hygiene Data'!$F$12,0,10*ROW('Hygiene Data'!F179)))</f>
        <v/>
      </c>
      <c r="DW185" s="290" t="str">
        <f ca="true">+IF(OFFSET('Hygiene Data'!$F$13,0,10*ROW('Hygiene Data'!F179))="","",OFFSET('Hygiene Data'!$F$13,0,10*ROW('Hygiene Data'!F179)))</f>
        <v/>
      </c>
      <c r="DX185" s="290" t="str">
        <f ca="true">+IF(OFFSET('Hygiene Data'!$G$11,0,10*ROW('Hygiene Data'!G179))="","",OFFSET('Hygiene Data'!$G$11,0,10*ROW('Hygiene Data'!G179)))</f>
        <v/>
      </c>
      <c r="DY185" s="290" t="str">
        <f ca="true">+IF(OFFSET('Hygiene Data'!$G$12,0,10*ROW('Hygiene Data'!G179))="","",OFFSET('Hygiene Data'!$G$12,0,10*ROW('Hygiene Data'!G179)))</f>
        <v/>
      </c>
      <c r="DZ185" s="290" t="str">
        <f ca="true">+IF(OFFSET('Hygiene Data'!$G$13,0,10*ROW('Hygiene Data'!G179))="","",OFFSET('Hygiene Data'!$G$13,0,10*ROW('Hygiene Data'!G179)))</f>
        <v/>
      </c>
      <c r="EA185" s="290" t="str">
        <f ca="true">+IF(OFFSET('Hygiene Data'!$H$11,0,10*ROW('Hygiene Data'!H179))="","",OFFSET('Hygiene Data'!$H$11,0,10*ROW('Hygiene Data'!H179)))</f>
        <v/>
      </c>
      <c r="EB185" s="290" t="str">
        <f ca="true">+IF(OFFSET('Hygiene Data'!$H$12,0,10*ROW('Hygiene Data'!H179))="","",OFFSET('Hygiene Data'!$H$12,0,10*ROW('Hygiene Data'!H179)))</f>
        <v/>
      </c>
      <c r="EC185" s="290" t="str">
        <f ca="true">+IF(OFFSET('Hygiene Data'!$H$13,0,10*ROW('Hygiene Data'!H179))="","",OFFSET('Hygiene Data'!$H$13,0,10*ROW('Hygiene Data'!H179)))</f>
        <v/>
      </c>
      <c r="ED185" s="290" t="str">
        <f ca="true">+IF(OFFSET('Hygiene Data'!$I$11,0,10*ROW('Hygiene Data'!I179))="","",OFFSET('Hygiene Data'!$I$11,0,10*ROW('Hygiene Data'!I179)))</f>
        <v/>
      </c>
      <c r="EE185" s="290" t="str">
        <f ca="true">+IF(OFFSET('Hygiene Data'!$I$12,0,10*ROW('Hygiene Data'!I179))="","",OFFSET('Hygiene Data'!$I$12,0,10*ROW('Hygiene Data'!I179)))</f>
        <v/>
      </c>
      <c r="EF185" s="290"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46"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90"/>
      <c r="BS186" s="290" t="str">
        <f ca="true">+IF(OFFSET('Water Data'!$D$27,0,10*ROW('Water Data'!D180))="","",OFFSET('Water Data'!$D$27,0,10*ROW('Water Data'!D180)))</f>
        <v/>
      </c>
      <c r="BT186" s="290" t="str">
        <f ca="true">+IF(OFFSET('Water Data'!$D$28,0,10*ROW('Water Data'!D180))="","",OFFSET('Water Data'!$D$28,0,10*ROW('Water Data'!D180)))</f>
        <v/>
      </c>
      <c r="BU186" s="290" t="str">
        <f ca="true">+IF(OFFSET('Water Data'!$D$29,0,10*ROW('Water Data'!D180))="","",OFFSET('Water Data'!$D$29,0,10*ROW('Water Data'!D180)))</f>
        <v/>
      </c>
      <c r="BV186" s="290" t="str">
        <f ca="true">+IF(OFFSET('Water Data'!$E$27,0,10*ROW('Water Data'!E180))="","",OFFSET('Water Data'!$E$27,0,10*ROW('Water Data'!E180)))</f>
        <v/>
      </c>
      <c r="BW186" s="290" t="str">
        <f ca="true">+IF(OFFSET('Water Data'!$E$28,0,10*ROW('Water Data'!E180))="","",OFFSET('Water Data'!$E$28,0,10*ROW('Water Data'!E180)))</f>
        <v/>
      </c>
      <c r="BX186" s="290" t="str">
        <f ca="true">+IF(OFFSET('Water Data'!$E$29,0,10*ROW('Water Data'!E180))="","",OFFSET('Water Data'!$E$29,0,10*ROW('Water Data'!E180)))</f>
        <v/>
      </c>
      <c r="BY186" s="290" t="str">
        <f ca="true">+IF(OFFSET('Water Data'!$F$27,0,10*ROW('Water Data'!F180))="","",OFFSET('Water Data'!$F$27,0,10*ROW('Water Data'!F180)))</f>
        <v/>
      </c>
      <c r="BZ186" s="290" t="str">
        <f ca="true">+IF(OFFSET('Water Data'!$F$28,0,10*ROW('Water Data'!F180))="","",OFFSET('Water Data'!$F$28,0,10*ROW('Water Data'!F180)))</f>
        <v/>
      </c>
      <c r="CA186" s="290" t="str">
        <f ca="true">+IF(OFFSET('Water Data'!$F$29,0,10*ROW('Water Data'!F180))="","",OFFSET('Water Data'!$F$29,0,10*ROW('Water Data'!F180)))</f>
        <v/>
      </c>
      <c r="CB186" s="290" t="str">
        <f ca="true">+IF(OFFSET('Water Data'!$G$27,0,10*ROW('Water Data'!G180))="","",OFFSET('Water Data'!$G$27,0,10*ROW('Water Data'!G180)))</f>
        <v/>
      </c>
      <c r="CC186" s="290" t="str">
        <f ca="true">+IF(OFFSET('Water Data'!$G$28,0,10*ROW('Water Data'!G180))="","",OFFSET('Water Data'!$G$28,0,10*ROW('Water Data'!G180)))</f>
        <v/>
      </c>
      <c r="CD186" s="290" t="str">
        <f ca="true">+IF(OFFSET('Water Data'!$G$29,0,10*ROW('Water Data'!G180))="","",OFFSET('Water Data'!$G$29,0,10*ROW('Water Data'!G180)))</f>
        <v/>
      </c>
      <c r="CE186" s="290" t="str">
        <f ca="true">+IF(OFFSET('Water Data'!$H$27,0,10*ROW('Water Data'!H180))="","",OFFSET('Water Data'!$H$27,0,10*ROW('Water Data'!H180)))</f>
        <v/>
      </c>
      <c r="CF186" s="290" t="str">
        <f ca="true">+IF(OFFSET('Water Data'!$H$28,0,10*ROW('Water Data'!H180))="","",OFFSET('Water Data'!$H$28,0,10*ROW('Water Data'!H180)))</f>
        <v/>
      </c>
      <c r="CG186" s="290" t="str">
        <f ca="true">+IF(OFFSET('Water Data'!$H$29,0,10*ROW('Water Data'!H180))="","",OFFSET('Water Data'!$H$29,0,10*ROW('Water Data'!H180)))</f>
        <v/>
      </c>
      <c r="CH186" s="290" t="str">
        <f ca="true">+IF(OFFSET('Water Data'!$I$27,0,10*ROW('Water Data'!I180))="","",OFFSET('Water Data'!$I$27,0,10*ROW('Water Data'!I180)))</f>
        <v/>
      </c>
      <c r="CI186" s="290" t="str">
        <f ca="true">+IF(OFFSET('Water Data'!$I$28,0,10*ROW('Water Data'!I180))="","",OFFSET('Water Data'!$I$28,0,10*ROW('Water Data'!I180)))</f>
        <v/>
      </c>
      <c r="CJ186" s="290" t="str">
        <f ca="true">+IF(OFFSET('Water Data'!$I$29,0,10*ROW('Water Data'!I180))="","",OFFSET('Water Data'!$I$29,0,10*ROW('Water Data'!I180)))</f>
        <v/>
      </c>
      <c r="CK186" s="290" t="str">
        <f ca="true">+IF(OFFSET('Sanitation Data'!$D$28,0,10*ROW('Sanitation Data'!D180))="","",OFFSET('Sanitation Data'!$D$28,0,10*ROW('Sanitation Data'!D180)))</f>
        <v/>
      </c>
      <c r="CL186" s="290" t="str">
        <f ca="true">+IF(OFFSET('Sanitation Data'!$D$29,0,10*ROW('Sanitation Data'!D180))="","",OFFSET('Sanitation Data'!$D$29,0,10*ROW('Sanitation Data'!D180)))</f>
        <v/>
      </c>
      <c r="CM186" s="290" t="str">
        <f ca="true">+IF(OFFSET('Sanitation Data'!$D$30,0,10*ROW('Sanitation Data'!D180))="","",OFFSET('Sanitation Data'!$D$30,0,10*ROW('Sanitation Data'!D180)))</f>
        <v/>
      </c>
      <c r="CN186" s="290" t="str">
        <f ca="true">+IF(OFFSET('Sanitation Data'!$D$31,0,10*ROW('Sanitation Data'!D180))="","",OFFSET('Sanitation Data'!$D$31,0,10*ROW('Sanitation Data'!D180)))</f>
        <v/>
      </c>
      <c r="CO186" s="290" t="str">
        <f ca="true">+IF(OFFSET('Sanitation Data'!$D$32,0,10*ROW('Sanitation Data'!D180))="","",OFFSET('Sanitation Data'!$D$32,0,10*ROW('Sanitation Data'!D180)))</f>
        <v/>
      </c>
      <c r="CP186" s="290" t="str">
        <f ca="true">+IF(OFFSET('Sanitation Data'!$E$28,0,10*ROW('Sanitation Data'!E180))="","",OFFSET('Sanitation Data'!$E$28,0,10*ROW('Sanitation Data'!E180)))</f>
        <v/>
      </c>
      <c r="CQ186" s="290" t="str">
        <f ca="true">+IF(OFFSET('Sanitation Data'!$E$29,0,10*ROW('Sanitation Data'!E180))="","",OFFSET('Sanitation Data'!$E$29,0,10*ROW('Sanitation Data'!E180)))</f>
        <v/>
      </c>
      <c r="CR186" s="290" t="str">
        <f ca="true">+IF(OFFSET('Sanitation Data'!$E$30,0,10*ROW('Sanitation Data'!E180))="","",OFFSET('Sanitation Data'!$E$30,0,10*ROW('Sanitation Data'!E180)))</f>
        <v/>
      </c>
      <c r="CS186" s="290" t="str">
        <f ca="true">+IF(OFFSET('Sanitation Data'!$E$31,0,10*ROW('Sanitation Data'!E180))="","",OFFSET('Sanitation Data'!$E$31,0,10*ROW('Sanitation Data'!E180)))</f>
        <v/>
      </c>
      <c r="CT186" s="290" t="str">
        <f ca="true">+IF(OFFSET('Sanitation Data'!$E$32,0,10*ROW('Sanitation Data'!E180))="","",OFFSET('Sanitation Data'!$E$32,0,10*ROW('Sanitation Data'!E180)))</f>
        <v/>
      </c>
      <c r="CU186" s="290" t="str">
        <f ca="true">+IF(OFFSET('Sanitation Data'!$F$28,0,10*ROW('Sanitation Data'!F180))="","",OFFSET('Sanitation Data'!$F$28,0,10*ROW('Sanitation Data'!F180)))</f>
        <v/>
      </c>
      <c r="CV186" s="290" t="str">
        <f ca="true">+IF(OFFSET('Sanitation Data'!$F$29,0,10*ROW('Sanitation Data'!F180))="","",OFFSET('Sanitation Data'!$F$29,0,10*ROW('Sanitation Data'!F180)))</f>
        <v/>
      </c>
      <c r="CW186" s="290" t="str">
        <f ca="true">+IF(OFFSET('Sanitation Data'!$F$30,0,10*ROW('Sanitation Data'!F180))="","",OFFSET('Sanitation Data'!$F$30,0,10*ROW('Sanitation Data'!F180)))</f>
        <v/>
      </c>
      <c r="CX186" s="290" t="str">
        <f ca="true">+IF(OFFSET('Sanitation Data'!$F$31,0,10*ROW('Sanitation Data'!F180))="","",OFFSET('Sanitation Data'!$F$31,0,10*ROW('Sanitation Data'!F180)))</f>
        <v/>
      </c>
      <c r="CY186" s="290" t="str">
        <f ca="true">+IF(OFFSET('Sanitation Data'!$F$32,0,10*ROW('Sanitation Data'!F180))="","",OFFSET('Sanitation Data'!$F$32,0,10*ROW('Sanitation Data'!F180)))</f>
        <v/>
      </c>
      <c r="CZ186" s="290" t="str">
        <f ca="true">+IF(OFFSET('Sanitation Data'!$G$28,0,10*ROW('Sanitation Data'!G180))="","",OFFSET('Sanitation Data'!$G$28,0,10*ROW('Sanitation Data'!G180)))</f>
        <v/>
      </c>
      <c r="DA186" s="290" t="str">
        <f ca="true">+IF(OFFSET('Sanitation Data'!$G$29,0,10*ROW('Sanitation Data'!G180))="","",OFFSET('Sanitation Data'!$G$29,0,10*ROW('Sanitation Data'!G180)))</f>
        <v/>
      </c>
      <c r="DB186" s="290" t="str">
        <f ca="true">+IF(OFFSET('Sanitation Data'!$G$30,0,10*ROW('Sanitation Data'!G180))="","",OFFSET('Sanitation Data'!$G$30,0,10*ROW('Sanitation Data'!G180)))</f>
        <v/>
      </c>
      <c r="DC186" s="290" t="str">
        <f ca="true">+IF(OFFSET('Sanitation Data'!$G$31,0,10*ROW('Sanitation Data'!G180))="","",OFFSET('Sanitation Data'!$G$31,0,10*ROW('Sanitation Data'!G180)))</f>
        <v/>
      </c>
      <c r="DD186" s="290" t="str">
        <f ca="true">+IF(OFFSET('Sanitation Data'!$G$32,0,10*ROW('Sanitation Data'!G180))="","",OFFSET('Sanitation Data'!$G$32,0,10*ROW('Sanitation Data'!G180)))</f>
        <v/>
      </c>
      <c r="DE186" s="290" t="str">
        <f ca="true">+IF(OFFSET('Sanitation Data'!$H$28,0,10*ROW('Sanitation Data'!H180))="","",OFFSET('Sanitation Data'!$H$28,0,10*ROW('Sanitation Data'!H180)))</f>
        <v/>
      </c>
      <c r="DF186" s="290" t="str">
        <f ca="true">+IF(OFFSET('Sanitation Data'!$H$29,0,10*ROW('Sanitation Data'!H180))="","",OFFSET('Sanitation Data'!$H$29,0,10*ROW('Sanitation Data'!H180)))</f>
        <v/>
      </c>
      <c r="DG186" s="290" t="str">
        <f ca="true">+IF(OFFSET('Sanitation Data'!$H$30,0,10*ROW('Sanitation Data'!H180))="","",OFFSET('Sanitation Data'!$H$30,0,10*ROW('Sanitation Data'!H180)))</f>
        <v/>
      </c>
      <c r="DH186" s="290" t="str">
        <f ca="true">+IF(OFFSET('Sanitation Data'!$H$31,0,10*ROW('Sanitation Data'!H180))="","",OFFSET('Sanitation Data'!$H$31,0,10*ROW('Sanitation Data'!H180)))</f>
        <v/>
      </c>
      <c r="DI186" s="290" t="str">
        <f ca="true">+IF(OFFSET('Sanitation Data'!$H$32,0,10*ROW('Sanitation Data'!H180))="","",OFFSET('Sanitation Data'!$H$32,0,10*ROW('Sanitation Data'!H180)))</f>
        <v/>
      </c>
      <c r="DJ186" s="290" t="str">
        <f ca="true">+IF(OFFSET('Sanitation Data'!$I$28,0,10*ROW('Sanitation Data'!I180))="","",OFFSET('Sanitation Data'!$I$28,0,10*ROW('Sanitation Data'!I180)))</f>
        <v/>
      </c>
      <c r="DK186" s="290" t="str">
        <f ca="true">+IF(OFFSET('Sanitation Data'!$I$29,0,10*ROW('Sanitation Data'!I180))="","",OFFSET('Sanitation Data'!$I$29,0,10*ROW('Sanitation Data'!I180)))</f>
        <v/>
      </c>
      <c r="DL186" s="290" t="str">
        <f ca="true">+IF(OFFSET('Sanitation Data'!$I$30,0,10*ROW('Sanitation Data'!I180))="","",OFFSET('Sanitation Data'!$I$30,0,10*ROW('Sanitation Data'!I180)))</f>
        <v/>
      </c>
      <c r="DM186" s="290" t="str">
        <f ca="true">+IF(OFFSET('Sanitation Data'!$I$31,0,10*ROW('Sanitation Data'!I180))="","",OFFSET('Sanitation Data'!$I$31,0,10*ROW('Sanitation Data'!I180)))</f>
        <v/>
      </c>
      <c r="DN186" s="290" t="str">
        <f ca="true">+IF(OFFSET('Sanitation Data'!$I$32,0,10*ROW('Sanitation Data'!I180))="","",OFFSET('Sanitation Data'!$I$32,0,10*ROW('Sanitation Data'!I180)))</f>
        <v/>
      </c>
      <c r="DO186" s="290" t="str">
        <f ca="true">+IF(OFFSET('Hygiene Data'!$D$11,0,10*ROW('Hygiene Data'!D180))="","",OFFSET('Hygiene Data'!$D$11,0,10*ROW('Hygiene Data'!D180)))</f>
        <v/>
      </c>
      <c r="DP186" s="290" t="str">
        <f ca="true">+IF(OFFSET('Hygiene Data'!$D$12,0,10*ROW('Hygiene Data'!D180))="","",OFFSET('Hygiene Data'!$D$12,0,10*ROW('Hygiene Data'!D180)))</f>
        <v/>
      </c>
      <c r="DQ186" s="290" t="str">
        <f ca="true">+IF(OFFSET('Hygiene Data'!$D$13,0,10*ROW('Hygiene Data'!D180))="","",OFFSET('Hygiene Data'!$D$13,0,10*ROW('Hygiene Data'!D180)))</f>
        <v/>
      </c>
      <c r="DR186" s="290" t="str">
        <f ca="true">+IF(OFFSET('Hygiene Data'!$E$11,0,10*ROW('Hygiene Data'!E180))="","",OFFSET('Hygiene Data'!$E$11,0,10*ROW('Hygiene Data'!E180)))</f>
        <v/>
      </c>
      <c r="DS186" s="290" t="str">
        <f ca="true">+IF(OFFSET('Hygiene Data'!$E$12,0,10*ROW('Hygiene Data'!E180))="","",OFFSET('Hygiene Data'!$E$12,0,10*ROW('Hygiene Data'!E180)))</f>
        <v/>
      </c>
      <c r="DT186" s="290" t="str">
        <f ca="true">+IF(OFFSET('Hygiene Data'!$E$13,0,10*ROW('Hygiene Data'!E180))="","",OFFSET('Hygiene Data'!$E$13,0,10*ROW('Hygiene Data'!E180)))</f>
        <v/>
      </c>
      <c r="DU186" s="290" t="str">
        <f ca="true">+IF(OFFSET('Hygiene Data'!$F$11,0,10*ROW('Hygiene Data'!F180))="","",OFFSET('Hygiene Data'!$F$11,0,10*ROW('Hygiene Data'!F180)))</f>
        <v/>
      </c>
      <c r="DV186" s="290" t="str">
        <f ca="true">+IF(OFFSET('Hygiene Data'!$F$12,0,10*ROW('Hygiene Data'!F180))="","",OFFSET('Hygiene Data'!$F$12,0,10*ROW('Hygiene Data'!F180)))</f>
        <v/>
      </c>
      <c r="DW186" s="290" t="str">
        <f ca="true">+IF(OFFSET('Hygiene Data'!$F$13,0,10*ROW('Hygiene Data'!F180))="","",OFFSET('Hygiene Data'!$F$13,0,10*ROW('Hygiene Data'!F180)))</f>
        <v/>
      </c>
      <c r="DX186" s="290" t="str">
        <f ca="true">+IF(OFFSET('Hygiene Data'!$G$11,0,10*ROW('Hygiene Data'!G180))="","",OFFSET('Hygiene Data'!$G$11,0,10*ROW('Hygiene Data'!G180)))</f>
        <v/>
      </c>
      <c r="DY186" s="290" t="str">
        <f ca="true">+IF(OFFSET('Hygiene Data'!$G$12,0,10*ROW('Hygiene Data'!G180))="","",OFFSET('Hygiene Data'!$G$12,0,10*ROW('Hygiene Data'!G180)))</f>
        <v/>
      </c>
      <c r="DZ186" s="290" t="str">
        <f ca="true">+IF(OFFSET('Hygiene Data'!$G$13,0,10*ROW('Hygiene Data'!G180))="","",OFFSET('Hygiene Data'!$G$13,0,10*ROW('Hygiene Data'!G180)))</f>
        <v/>
      </c>
      <c r="EA186" s="290" t="str">
        <f ca="true">+IF(OFFSET('Hygiene Data'!$H$11,0,10*ROW('Hygiene Data'!H180))="","",OFFSET('Hygiene Data'!$H$11,0,10*ROW('Hygiene Data'!H180)))</f>
        <v/>
      </c>
      <c r="EB186" s="290" t="str">
        <f ca="true">+IF(OFFSET('Hygiene Data'!$H$12,0,10*ROW('Hygiene Data'!H180))="","",OFFSET('Hygiene Data'!$H$12,0,10*ROW('Hygiene Data'!H180)))</f>
        <v/>
      </c>
      <c r="EC186" s="290" t="str">
        <f ca="true">+IF(OFFSET('Hygiene Data'!$H$13,0,10*ROW('Hygiene Data'!H180))="","",OFFSET('Hygiene Data'!$H$13,0,10*ROW('Hygiene Data'!H180)))</f>
        <v/>
      </c>
      <c r="ED186" s="290" t="str">
        <f ca="true">+IF(OFFSET('Hygiene Data'!$I$11,0,10*ROW('Hygiene Data'!I180))="","",OFFSET('Hygiene Data'!$I$11,0,10*ROW('Hygiene Data'!I180)))</f>
        <v/>
      </c>
      <c r="EE186" s="290" t="str">
        <f ca="true">+IF(OFFSET('Hygiene Data'!$I$12,0,10*ROW('Hygiene Data'!I180))="","",OFFSET('Hygiene Data'!$I$12,0,10*ROW('Hygiene Data'!I180)))</f>
        <v/>
      </c>
      <c r="EF186" s="290"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46"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90"/>
      <c r="BS187" s="290" t="str">
        <f ca="true">+IF(OFFSET('Water Data'!$D$27,0,10*ROW('Water Data'!D181))="","",OFFSET('Water Data'!$D$27,0,10*ROW('Water Data'!D181)))</f>
        <v/>
      </c>
      <c r="BT187" s="290" t="str">
        <f ca="true">+IF(OFFSET('Water Data'!$D$28,0,10*ROW('Water Data'!D181))="","",OFFSET('Water Data'!$D$28,0,10*ROW('Water Data'!D181)))</f>
        <v/>
      </c>
      <c r="BU187" s="290" t="str">
        <f ca="true">+IF(OFFSET('Water Data'!$D$29,0,10*ROW('Water Data'!D181))="","",OFFSET('Water Data'!$D$29,0,10*ROW('Water Data'!D181)))</f>
        <v/>
      </c>
      <c r="BV187" s="290" t="str">
        <f ca="true">+IF(OFFSET('Water Data'!$E$27,0,10*ROW('Water Data'!E181))="","",OFFSET('Water Data'!$E$27,0,10*ROW('Water Data'!E181)))</f>
        <v/>
      </c>
      <c r="BW187" s="290" t="str">
        <f ca="true">+IF(OFFSET('Water Data'!$E$28,0,10*ROW('Water Data'!E181))="","",OFFSET('Water Data'!$E$28,0,10*ROW('Water Data'!E181)))</f>
        <v/>
      </c>
      <c r="BX187" s="290" t="str">
        <f ca="true">+IF(OFFSET('Water Data'!$E$29,0,10*ROW('Water Data'!E181))="","",OFFSET('Water Data'!$E$29,0,10*ROW('Water Data'!E181)))</f>
        <v/>
      </c>
      <c r="BY187" s="290" t="str">
        <f ca="true">+IF(OFFSET('Water Data'!$F$27,0,10*ROW('Water Data'!F181))="","",OFFSET('Water Data'!$F$27,0,10*ROW('Water Data'!F181)))</f>
        <v/>
      </c>
      <c r="BZ187" s="290" t="str">
        <f ca="true">+IF(OFFSET('Water Data'!$F$28,0,10*ROW('Water Data'!F181))="","",OFFSET('Water Data'!$F$28,0,10*ROW('Water Data'!F181)))</f>
        <v/>
      </c>
      <c r="CA187" s="290" t="str">
        <f ca="true">+IF(OFFSET('Water Data'!$F$29,0,10*ROW('Water Data'!F181))="","",OFFSET('Water Data'!$F$29,0,10*ROW('Water Data'!F181)))</f>
        <v/>
      </c>
      <c r="CB187" s="290" t="str">
        <f ca="true">+IF(OFFSET('Water Data'!$G$27,0,10*ROW('Water Data'!G181))="","",OFFSET('Water Data'!$G$27,0,10*ROW('Water Data'!G181)))</f>
        <v/>
      </c>
      <c r="CC187" s="290" t="str">
        <f ca="true">+IF(OFFSET('Water Data'!$G$28,0,10*ROW('Water Data'!G181))="","",OFFSET('Water Data'!$G$28,0,10*ROW('Water Data'!G181)))</f>
        <v/>
      </c>
      <c r="CD187" s="290" t="str">
        <f ca="true">+IF(OFFSET('Water Data'!$G$29,0,10*ROW('Water Data'!G181))="","",OFFSET('Water Data'!$G$29,0,10*ROW('Water Data'!G181)))</f>
        <v/>
      </c>
      <c r="CE187" s="290" t="str">
        <f ca="true">+IF(OFFSET('Water Data'!$H$27,0,10*ROW('Water Data'!H181))="","",OFFSET('Water Data'!$H$27,0,10*ROW('Water Data'!H181)))</f>
        <v/>
      </c>
      <c r="CF187" s="290" t="str">
        <f ca="true">+IF(OFFSET('Water Data'!$H$28,0,10*ROW('Water Data'!H181))="","",OFFSET('Water Data'!$H$28,0,10*ROW('Water Data'!H181)))</f>
        <v/>
      </c>
      <c r="CG187" s="290" t="str">
        <f ca="true">+IF(OFFSET('Water Data'!$H$29,0,10*ROW('Water Data'!H181))="","",OFFSET('Water Data'!$H$29,0,10*ROW('Water Data'!H181)))</f>
        <v/>
      </c>
      <c r="CH187" s="290" t="str">
        <f ca="true">+IF(OFFSET('Water Data'!$I$27,0,10*ROW('Water Data'!I181))="","",OFFSET('Water Data'!$I$27,0,10*ROW('Water Data'!I181)))</f>
        <v/>
      </c>
      <c r="CI187" s="290" t="str">
        <f ca="true">+IF(OFFSET('Water Data'!$I$28,0,10*ROW('Water Data'!I181))="","",OFFSET('Water Data'!$I$28,0,10*ROW('Water Data'!I181)))</f>
        <v/>
      </c>
      <c r="CJ187" s="290" t="str">
        <f ca="true">+IF(OFFSET('Water Data'!$I$29,0,10*ROW('Water Data'!I181))="","",OFFSET('Water Data'!$I$29,0,10*ROW('Water Data'!I181)))</f>
        <v/>
      </c>
      <c r="CK187" s="290" t="str">
        <f ca="true">+IF(OFFSET('Sanitation Data'!$D$28,0,10*ROW('Sanitation Data'!D181))="","",OFFSET('Sanitation Data'!$D$28,0,10*ROW('Sanitation Data'!D181)))</f>
        <v/>
      </c>
      <c r="CL187" s="290" t="str">
        <f ca="true">+IF(OFFSET('Sanitation Data'!$D$29,0,10*ROW('Sanitation Data'!D181))="","",OFFSET('Sanitation Data'!$D$29,0,10*ROW('Sanitation Data'!D181)))</f>
        <v/>
      </c>
      <c r="CM187" s="290" t="str">
        <f ca="true">+IF(OFFSET('Sanitation Data'!$D$30,0,10*ROW('Sanitation Data'!D181))="","",OFFSET('Sanitation Data'!$D$30,0,10*ROW('Sanitation Data'!D181)))</f>
        <v/>
      </c>
      <c r="CN187" s="290" t="str">
        <f ca="true">+IF(OFFSET('Sanitation Data'!$D$31,0,10*ROW('Sanitation Data'!D181))="","",OFFSET('Sanitation Data'!$D$31,0,10*ROW('Sanitation Data'!D181)))</f>
        <v/>
      </c>
      <c r="CO187" s="290" t="str">
        <f ca="true">+IF(OFFSET('Sanitation Data'!$D$32,0,10*ROW('Sanitation Data'!D181))="","",OFFSET('Sanitation Data'!$D$32,0,10*ROW('Sanitation Data'!D181)))</f>
        <v/>
      </c>
      <c r="CP187" s="290" t="str">
        <f ca="true">+IF(OFFSET('Sanitation Data'!$E$28,0,10*ROW('Sanitation Data'!E181))="","",OFFSET('Sanitation Data'!$E$28,0,10*ROW('Sanitation Data'!E181)))</f>
        <v/>
      </c>
      <c r="CQ187" s="290" t="str">
        <f ca="true">+IF(OFFSET('Sanitation Data'!$E$29,0,10*ROW('Sanitation Data'!E181))="","",OFFSET('Sanitation Data'!$E$29,0,10*ROW('Sanitation Data'!E181)))</f>
        <v/>
      </c>
      <c r="CR187" s="290" t="str">
        <f ca="true">+IF(OFFSET('Sanitation Data'!$E$30,0,10*ROW('Sanitation Data'!E181))="","",OFFSET('Sanitation Data'!$E$30,0,10*ROW('Sanitation Data'!E181)))</f>
        <v/>
      </c>
      <c r="CS187" s="290" t="str">
        <f ca="true">+IF(OFFSET('Sanitation Data'!$E$31,0,10*ROW('Sanitation Data'!E181))="","",OFFSET('Sanitation Data'!$E$31,0,10*ROW('Sanitation Data'!E181)))</f>
        <v/>
      </c>
      <c r="CT187" s="290" t="str">
        <f ca="true">+IF(OFFSET('Sanitation Data'!$E$32,0,10*ROW('Sanitation Data'!E181))="","",OFFSET('Sanitation Data'!$E$32,0,10*ROW('Sanitation Data'!E181)))</f>
        <v/>
      </c>
      <c r="CU187" s="290" t="str">
        <f ca="true">+IF(OFFSET('Sanitation Data'!$F$28,0,10*ROW('Sanitation Data'!F181))="","",OFFSET('Sanitation Data'!$F$28,0,10*ROW('Sanitation Data'!F181)))</f>
        <v/>
      </c>
      <c r="CV187" s="290" t="str">
        <f ca="true">+IF(OFFSET('Sanitation Data'!$F$29,0,10*ROW('Sanitation Data'!F181))="","",OFFSET('Sanitation Data'!$F$29,0,10*ROW('Sanitation Data'!F181)))</f>
        <v/>
      </c>
      <c r="CW187" s="290" t="str">
        <f ca="true">+IF(OFFSET('Sanitation Data'!$F$30,0,10*ROW('Sanitation Data'!F181))="","",OFFSET('Sanitation Data'!$F$30,0,10*ROW('Sanitation Data'!F181)))</f>
        <v/>
      </c>
      <c r="CX187" s="290" t="str">
        <f ca="true">+IF(OFFSET('Sanitation Data'!$F$31,0,10*ROW('Sanitation Data'!F181))="","",OFFSET('Sanitation Data'!$F$31,0,10*ROW('Sanitation Data'!F181)))</f>
        <v/>
      </c>
      <c r="CY187" s="290" t="str">
        <f ca="true">+IF(OFFSET('Sanitation Data'!$F$32,0,10*ROW('Sanitation Data'!F181))="","",OFFSET('Sanitation Data'!$F$32,0,10*ROW('Sanitation Data'!F181)))</f>
        <v/>
      </c>
      <c r="CZ187" s="290" t="str">
        <f ca="true">+IF(OFFSET('Sanitation Data'!$G$28,0,10*ROW('Sanitation Data'!G181))="","",OFFSET('Sanitation Data'!$G$28,0,10*ROW('Sanitation Data'!G181)))</f>
        <v/>
      </c>
      <c r="DA187" s="290" t="str">
        <f ca="true">+IF(OFFSET('Sanitation Data'!$G$29,0,10*ROW('Sanitation Data'!G181))="","",OFFSET('Sanitation Data'!$G$29,0,10*ROW('Sanitation Data'!G181)))</f>
        <v/>
      </c>
      <c r="DB187" s="290" t="str">
        <f ca="true">+IF(OFFSET('Sanitation Data'!$G$30,0,10*ROW('Sanitation Data'!G181))="","",OFFSET('Sanitation Data'!$G$30,0,10*ROW('Sanitation Data'!G181)))</f>
        <v/>
      </c>
      <c r="DC187" s="290" t="str">
        <f ca="true">+IF(OFFSET('Sanitation Data'!$G$31,0,10*ROW('Sanitation Data'!G181))="","",OFFSET('Sanitation Data'!$G$31,0,10*ROW('Sanitation Data'!G181)))</f>
        <v/>
      </c>
      <c r="DD187" s="290" t="str">
        <f ca="true">+IF(OFFSET('Sanitation Data'!$G$32,0,10*ROW('Sanitation Data'!G181))="","",OFFSET('Sanitation Data'!$G$32,0,10*ROW('Sanitation Data'!G181)))</f>
        <v/>
      </c>
      <c r="DE187" s="290" t="str">
        <f ca="true">+IF(OFFSET('Sanitation Data'!$H$28,0,10*ROW('Sanitation Data'!H181))="","",OFFSET('Sanitation Data'!$H$28,0,10*ROW('Sanitation Data'!H181)))</f>
        <v/>
      </c>
      <c r="DF187" s="290" t="str">
        <f ca="true">+IF(OFFSET('Sanitation Data'!$H$29,0,10*ROW('Sanitation Data'!H181))="","",OFFSET('Sanitation Data'!$H$29,0,10*ROW('Sanitation Data'!H181)))</f>
        <v/>
      </c>
      <c r="DG187" s="290" t="str">
        <f ca="true">+IF(OFFSET('Sanitation Data'!$H$30,0,10*ROW('Sanitation Data'!H181))="","",OFFSET('Sanitation Data'!$H$30,0,10*ROW('Sanitation Data'!H181)))</f>
        <v/>
      </c>
      <c r="DH187" s="290" t="str">
        <f ca="true">+IF(OFFSET('Sanitation Data'!$H$31,0,10*ROW('Sanitation Data'!H181))="","",OFFSET('Sanitation Data'!$H$31,0,10*ROW('Sanitation Data'!H181)))</f>
        <v/>
      </c>
      <c r="DI187" s="290" t="str">
        <f ca="true">+IF(OFFSET('Sanitation Data'!$H$32,0,10*ROW('Sanitation Data'!H181))="","",OFFSET('Sanitation Data'!$H$32,0,10*ROW('Sanitation Data'!H181)))</f>
        <v/>
      </c>
      <c r="DJ187" s="290" t="str">
        <f ca="true">+IF(OFFSET('Sanitation Data'!$I$28,0,10*ROW('Sanitation Data'!I181))="","",OFFSET('Sanitation Data'!$I$28,0,10*ROW('Sanitation Data'!I181)))</f>
        <v/>
      </c>
      <c r="DK187" s="290" t="str">
        <f ca="true">+IF(OFFSET('Sanitation Data'!$I$29,0,10*ROW('Sanitation Data'!I181))="","",OFFSET('Sanitation Data'!$I$29,0,10*ROW('Sanitation Data'!I181)))</f>
        <v/>
      </c>
      <c r="DL187" s="290" t="str">
        <f ca="true">+IF(OFFSET('Sanitation Data'!$I$30,0,10*ROW('Sanitation Data'!I181))="","",OFFSET('Sanitation Data'!$I$30,0,10*ROW('Sanitation Data'!I181)))</f>
        <v/>
      </c>
      <c r="DM187" s="290" t="str">
        <f ca="true">+IF(OFFSET('Sanitation Data'!$I$31,0,10*ROW('Sanitation Data'!I181))="","",OFFSET('Sanitation Data'!$I$31,0,10*ROW('Sanitation Data'!I181)))</f>
        <v/>
      </c>
      <c r="DN187" s="290" t="str">
        <f ca="true">+IF(OFFSET('Sanitation Data'!$I$32,0,10*ROW('Sanitation Data'!I181))="","",OFFSET('Sanitation Data'!$I$32,0,10*ROW('Sanitation Data'!I181)))</f>
        <v/>
      </c>
      <c r="DO187" s="290" t="str">
        <f ca="true">+IF(OFFSET('Hygiene Data'!$D$11,0,10*ROW('Hygiene Data'!D181))="","",OFFSET('Hygiene Data'!$D$11,0,10*ROW('Hygiene Data'!D181)))</f>
        <v/>
      </c>
      <c r="DP187" s="290" t="str">
        <f ca="true">+IF(OFFSET('Hygiene Data'!$D$12,0,10*ROW('Hygiene Data'!D181))="","",OFFSET('Hygiene Data'!$D$12,0,10*ROW('Hygiene Data'!D181)))</f>
        <v/>
      </c>
      <c r="DQ187" s="290" t="str">
        <f ca="true">+IF(OFFSET('Hygiene Data'!$D$13,0,10*ROW('Hygiene Data'!D181))="","",OFFSET('Hygiene Data'!$D$13,0,10*ROW('Hygiene Data'!D181)))</f>
        <v/>
      </c>
      <c r="DR187" s="290" t="str">
        <f ca="true">+IF(OFFSET('Hygiene Data'!$E$11,0,10*ROW('Hygiene Data'!E181))="","",OFFSET('Hygiene Data'!$E$11,0,10*ROW('Hygiene Data'!E181)))</f>
        <v/>
      </c>
      <c r="DS187" s="290" t="str">
        <f ca="true">+IF(OFFSET('Hygiene Data'!$E$12,0,10*ROW('Hygiene Data'!E181))="","",OFFSET('Hygiene Data'!$E$12,0,10*ROW('Hygiene Data'!E181)))</f>
        <v/>
      </c>
      <c r="DT187" s="290" t="str">
        <f ca="true">+IF(OFFSET('Hygiene Data'!$E$13,0,10*ROW('Hygiene Data'!E181))="","",OFFSET('Hygiene Data'!$E$13,0,10*ROW('Hygiene Data'!E181)))</f>
        <v/>
      </c>
      <c r="DU187" s="290" t="str">
        <f ca="true">+IF(OFFSET('Hygiene Data'!$F$11,0,10*ROW('Hygiene Data'!F181))="","",OFFSET('Hygiene Data'!$F$11,0,10*ROW('Hygiene Data'!F181)))</f>
        <v/>
      </c>
      <c r="DV187" s="290" t="str">
        <f ca="true">+IF(OFFSET('Hygiene Data'!$F$12,0,10*ROW('Hygiene Data'!F181))="","",OFFSET('Hygiene Data'!$F$12,0,10*ROW('Hygiene Data'!F181)))</f>
        <v/>
      </c>
      <c r="DW187" s="290" t="str">
        <f ca="true">+IF(OFFSET('Hygiene Data'!$F$13,0,10*ROW('Hygiene Data'!F181))="","",OFFSET('Hygiene Data'!$F$13,0,10*ROW('Hygiene Data'!F181)))</f>
        <v/>
      </c>
      <c r="DX187" s="290" t="str">
        <f ca="true">+IF(OFFSET('Hygiene Data'!$G$11,0,10*ROW('Hygiene Data'!G181))="","",OFFSET('Hygiene Data'!$G$11,0,10*ROW('Hygiene Data'!G181)))</f>
        <v/>
      </c>
      <c r="DY187" s="290" t="str">
        <f ca="true">+IF(OFFSET('Hygiene Data'!$G$12,0,10*ROW('Hygiene Data'!G181))="","",OFFSET('Hygiene Data'!$G$12,0,10*ROW('Hygiene Data'!G181)))</f>
        <v/>
      </c>
      <c r="DZ187" s="290" t="str">
        <f ca="true">+IF(OFFSET('Hygiene Data'!$G$13,0,10*ROW('Hygiene Data'!G181))="","",OFFSET('Hygiene Data'!$G$13,0,10*ROW('Hygiene Data'!G181)))</f>
        <v/>
      </c>
      <c r="EA187" s="290" t="str">
        <f ca="true">+IF(OFFSET('Hygiene Data'!$H$11,0,10*ROW('Hygiene Data'!H181))="","",OFFSET('Hygiene Data'!$H$11,0,10*ROW('Hygiene Data'!H181)))</f>
        <v/>
      </c>
      <c r="EB187" s="290" t="str">
        <f ca="true">+IF(OFFSET('Hygiene Data'!$H$12,0,10*ROW('Hygiene Data'!H181))="","",OFFSET('Hygiene Data'!$H$12,0,10*ROW('Hygiene Data'!H181)))</f>
        <v/>
      </c>
      <c r="EC187" s="290" t="str">
        <f ca="true">+IF(OFFSET('Hygiene Data'!$H$13,0,10*ROW('Hygiene Data'!H181))="","",OFFSET('Hygiene Data'!$H$13,0,10*ROW('Hygiene Data'!H181)))</f>
        <v/>
      </c>
      <c r="ED187" s="290" t="str">
        <f ca="true">+IF(OFFSET('Hygiene Data'!$I$11,0,10*ROW('Hygiene Data'!I181))="","",OFFSET('Hygiene Data'!$I$11,0,10*ROW('Hygiene Data'!I181)))</f>
        <v/>
      </c>
      <c r="EE187" s="290" t="str">
        <f ca="true">+IF(OFFSET('Hygiene Data'!$I$12,0,10*ROW('Hygiene Data'!I181))="","",OFFSET('Hygiene Data'!$I$12,0,10*ROW('Hygiene Data'!I181)))</f>
        <v/>
      </c>
      <c r="EF187" s="290"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46"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90"/>
      <c r="BS188" s="290" t="str">
        <f ca="true">+IF(OFFSET('Water Data'!$D$27,0,10*ROW('Water Data'!D182))="","",OFFSET('Water Data'!$D$27,0,10*ROW('Water Data'!D182)))</f>
        <v/>
      </c>
      <c r="BT188" s="290" t="str">
        <f ca="true">+IF(OFFSET('Water Data'!$D$28,0,10*ROW('Water Data'!D182))="","",OFFSET('Water Data'!$D$28,0,10*ROW('Water Data'!D182)))</f>
        <v/>
      </c>
      <c r="BU188" s="290" t="str">
        <f ca="true">+IF(OFFSET('Water Data'!$D$29,0,10*ROW('Water Data'!D182))="","",OFFSET('Water Data'!$D$29,0,10*ROW('Water Data'!D182)))</f>
        <v/>
      </c>
      <c r="BV188" s="290" t="str">
        <f ca="true">+IF(OFFSET('Water Data'!$E$27,0,10*ROW('Water Data'!E182))="","",OFFSET('Water Data'!$E$27,0,10*ROW('Water Data'!E182)))</f>
        <v/>
      </c>
      <c r="BW188" s="290" t="str">
        <f ca="true">+IF(OFFSET('Water Data'!$E$28,0,10*ROW('Water Data'!E182))="","",OFFSET('Water Data'!$E$28,0,10*ROW('Water Data'!E182)))</f>
        <v/>
      </c>
      <c r="BX188" s="290" t="str">
        <f ca="true">+IF(OFFSET('Water Data'!$E$29,0,10*ROW('Water Data'!E182))="","",OFFSET('Water Data'!$E$29,0,10*ROW('Water Data'!E182)))</f>
        <v/>
      </c>
      <c r="BY188" s="290" t="str">
        <f ca="true">+IF(OFFSET('Water Data'!$F$27,0,10*ROW('Water Data'!F182))="","",OFFSET('Water Data'!$F$27,0,10*ROW('Water Data'!F182)))</f>
        <v/>
      </c>
      <c r="BZ188" s="290" t="str">
        <f ca="true">+IF(OFFSET('Water Data'!$F$28,0,10*ROW('Water Data'!F182))="","",OFFSET('Water Data'!$F$28,0,10*ROW('Water Data'!F182)))</f>
        <v/>
      </c>
      <c r="CA188" s="290" t="str">
        <f ca="true">+IF(OFFSET('Water Data'!$F$29,0,10*ROW('Water Data'!F182))="","",OFFSET('Water Data'!$F$29,0,10*ROW('Water Data'!F182)))</f>
        <v/>
      </c>
      <c r="CB188" s="290" t="str">
        <f ca="true">+IF(OFFSET('Water Data'!$G$27,0,10*ROW('Water Data'!G182))="","",OFFSET('Water Data'!$G$27,0,10*ROW('Water Data'!G182)))</f>
        <v/>
      </c>
      <c r="CC188" s="290" t="str">
        <f ca="true">+IF(OFFSET('Water Data'!$G$28,0,10*ROW('Water Data'!G182))="","",OFFSET('Water Data'!$G$28,0,10*ROW('Water Data'!G182)))</f>
        <v/>
      </c>
      <c r="CD188" s="290" t="str">
        <f ca="true">+IF(OFFSET('Water Data'!$G$29,0,10*ROW('Water Data'!G182))="","",OFFSET('Water Data'!$G$29,0,10*ROW('Water Data'!G182)))</f>
        <v/>
      </c>
      <c r="CE188" s="290" t="str">
        <f ca="true">+IF(OFFSET('Water Data'!$H$27,0,10*ROW('Water Data'!H182))="","",OFFSET('Water Data'!$H$27,0,10*ROW('Water Data'!H182)))</f>
        <v/>
      </c>
      <c r="CF188" s="290" t="str">
        <f ca="true">+IF(OFFSET('Water Data'!$H$28,0,10*ROW('Water Data'!H182))="","",OFFSET('Water Data'!$H$28,0,10*ROW('Water Data'!H182)))</f>
        <v/>
      </c>
      <c r="CG188" s="290" t="str">
        <f ca="true">+IF(OFFSET('Water Data'!$H$29,0,10*ROW('Water Data'!H182))="","",OFFSET('Water Data'!$H$29,0,10*ROW('Water Data'!H182)))</f>
        <v/>
      </c>
      <c r="CH188" s="290" t="str">
        <f ca="true">+IF(OFFSET('Water Data'!$I$27,0,10*ROW('Water Data'!I182))="","",OFFSET('Water Data'!$I$27,0,10*ROW('Water Data'!I182)))</f>
        <v/>
      </c>
      <c r="CI188" s="290" t="str">
        <f ca="true">+IF(OFFSET('Water Data'!$I$28,0,10*ROW('Water Data'!I182))="","",OFFSET('Water Data'!$I$28,0,10*ROW('Water Data'!I182)))</f>
        <v/>
      </c>
      <c r="CJ188" s="290" t="str">
        <f ca="true">+IF(OFFSET('Water Data'!$I$29,0,10*ROW('Water Data'!I182))="","",OFFSET('Water Data'!$I$29,0,10*ROW('Water Data'!I182)))</f>
        <v/>
      </c>
      <c r="CK188" s="290" t="str">
        <f ca="true">+IF(OFFSET('Sanitation Data'!$D$28,0,10*ROW('Sanitation Data'!D182))="","",OFFSET('Sanitation Data'!$D$28,0,10*ROW('Sanitation Data'!D182)))</f>
        <v/>
      </c>
      <c r="CL188" s="290" t="str">
        <f ca="true">+IF(OFFSET('Sanitation Data'!$D$29,0,10*ROW('Sanitation Data'!D182))="","",OFFSET('Sanitation Data'!$D$29,0,10*ROW('Sanitation Data'!D182)))</f>
        <v/>
      </c>
      <c r="CM188" s="290" t="str">
        <f ca="true">+IF(OFFSET('Sanitation Data'!$D$30,0,10*ROW('Sanitation Data'!D182))="","",OFFSET('Sanitation Data'!$D$30,0,10*ROW('Sanitation Data'!D182)))</f>
        <v/>
      </c>
      <c r="CN188" s="290" t="str">
        <f ca="true">+IF(OFFSET('Sanitation Data'!$D$31,0,10*ROW('Sanitation Data'!D182))="","",OFFSET('Sanitation Data'!$D$31,0,10*ROW('Sanitation Data'!D182)))</f>
        <v/>
      </c>
      <c r="CO188" s="290" t="str">
        <f ca="true">+IF(OFFSET('Sanitation Data'!$D$32,0,10*ROW('Sanitation Data'!D182))="","",OFFSET('Sanitation Data'!$D$32,0,10*ROW('Sanitation Data'!D182)))</f>
        <v/>
      </c>
      <c r="CP188" s="290" t="str">
        <f ca="true">+IF(OFFSET('Sanitation Data'!$E$28,0,10*ROW('Sanitation Data'!E182))="","",OFFSET('Sanitation Data'!$E$28,0,10*ROW('Sanitation Data'!E182)))</f>
        <v/>
      </c>
      <c r="CQ188" s="290" t="str">
        <f ca="true">+IF(OFFSET('Sanitation Data'!$E$29,0,10*ROW('Sanitation Data'!E182))="","",OFFSET('Sanitation Data'!$E$29,0,10*ROW('Sanitation Data'!E182)))</f>
        <v/>
      </c>
      <c r="CR188" s="290" t="str">
        <f ca="true">+IF(OFFSET('Sanitation Data'!$E$30,0,10*ROW('Sanitation Data'!E182))="","",OFFSET('Sanitation Data'!$E$30,0,10*ROW('Sanitation Data'!E182)))</f>
        <v/>
      </c>
      <c r="CS188" s="290" t="str">
        <f ca="true">+IF(OFFSET('Sanitation Data'!$E$31,0,10*ROW('Sanitation Data'!E182))="","",OFFSET('Sanitation Data'!$E$31,0,10*ROW('Sanitation Data'!E182)))</f>
        <v/>
      </c>
      <c r="CT188" s="290" t="str">
        <f ca="true">+IF(OFFSET('Sanitation Data'!$E$32,0,10*ROW('Sanitation Data'!E182))="","",OFFSET('Sanitation Data'!$E$32,0,10*ROW('Sanitation Data'!E182)))</f>
        <v/>
      </c>
      <c r="CU188" s="290" t="str">
        <f ca="true">+IF(OFFSET('Sanitation Data'!$F$28,0,10*ROW('Sanitation Data'!F182))="","",OFFSET('Sanitation Data'!$F$28,0,10*ROW('Sanitation Data'!F182)))</f>
        <v/>
      </c>
      <c r="CV188" s="290" t="str">
        <f ca="true">+IF(OFFSET('Sanitation Data'!$F$29,0,10*ROW('Sanitation Data'!F182))="","",OFFSET('Sanitation Data'!$F$29,0,10*ROW('Sanitation Data'!F182)))</f>
        <v/>
      </c>
      <c r="CW188" s="290" t="str">
        <f ca="true">+IF(OFFSET('Sanitation Data'!$F$30,0,10*ROW('Sanitation Data'!F182))="","",OFFSET('Sanitation Data'!$F$30,0,10*ROW('Sanitation Data'!F182)))</f>
        <v/>
      </c>
      <c r="CX188" s="290" t="str">
        <f ca="true">+IF(OFFSET('Sanitation Data'!$F$31,0,10*ROW('Sanitation Data'!F182))="","",OFFSET('Sanitation Data'!$F$31,0,10*ROW('Sanitation Data'!F182)))</f>
        <v/>
      </c>
      <c r="CY188" s="290" t="str">
        <f ca="true">+IF(OFFSET('Sanitation Data'!$F$32,0,10*ROW('Sanitation Data'!F182))="","",OFFSET('Sanitation Data'!$F$32,0,10*ROW('Sanitation Data'!F182)))</f>
        <v/>
      </c>
      <c r="CZ188" s="290" t="str">
        <f ca="true">+IF(OFFSET('Sanitation Data'!$G$28,0,10*ROW('Sanitation Data'!G182))="","",OFFSET('Sanitation Data'!$G$28,0,10*ROW('Sanitation Data'!G182)))</f>
        <v/>
      </c>
      <c r="DA188" s="290" t="str">
        <f ca="true">+IF(OFFSET('Sanitation Data'!$G$29,0,10*ROW('Sanitation Data'!G182))="","",OFFSET('Sanitation Data'!$G$29,0,10*ROW('Sanitation Data'!G182)))</f>
        <v/>
      </c>
      <c r="DB188" s="290" t="str">
        <f ca="true">+IF(OFFSET('Sanitation Data'!$G$30,0,10*ROW('Sanitation Data'!G182))="","",OFFSET('Sanitation Data'!$G$30,0,10*ROW('Sanitation Data'!G182)))</f>
        <v/>
      </c>
      <c r="DC188" s="290" t="str">
        <f ca="true">+IF(OFFSET('Sanitation Data'!$G$31,0,10*ROW('Sanitation Data'!G182))="","",OFFSET('Sanitation Data'!$G$31,0,10*ROW('Sanitation Data'!G182)))</f>
        <v/>
      </c>
      <c r="DD188" s="290" t="str">
        <f ca="true">+IF(OFFSET('Sanitation Data'!$G$32,0,10*ROW('Sanitation Data'!G182))="","",OFFSET('Sanitation Data'!$G$32,0,10*ROW('Sanitation Data'!G182)))</f>
        <v/>
      </c>
      <c r="DE188" s="290" t="str">
        <f ca="true">+IF(OFFSET('Sanitation Data'!$H$28,0,10*ROW('Sanitation Data'!H182))="","",OFFSET('Sanitation Data'!$H$28,0,10*ROW('Sanitation Data'!H182)))</f>
        <v/>
      </c>
      <c r="DF188" s="290" t="str">
        <f ca="true">+IF(OFFSET('Sanitation Data'!$H$29,0,10*ROW('Sanitation Data'!H182))="","",OFFSET('Sanitation Data'!$H$29,0,10*ROW('Sanitation Data'!H182)))</f>
        <v/>
      </c>
      <c r="DG188" s="290" t="str">
        <f ca="true">+IF(OFFSET('Sanitation Data'!$H$30,0,10*ROW('Sanitation Data'!H182))="","",OFFSET('Sanitation Data'!$H$30,0,10*ROW('Sanitation Data'!H182)))</f>
        <v/>
      </c>
      <c r="DH188" s="290" t="str">
        <f ca="true">+IF(OFFSET('Sanitation Data'!$H$31,0,10*ROW('Sanitation Data'!H182))="","",OFFSET('Sanitation Data'!$H$31,0,10*ROW('Sanitation Data'!H182)))</f>
        <v/>
      </c>
      <c r="DI188" s="290" t="str">
        <f ca="true">+IF(OFFSET('Sanitation Data'!$H$32,0,10*ROW('Sanitation Data'!H182))="","",OFFSET('Sanitation Data'!$H$32,0,10*ROW('Sanitation Data'!H182)))</f>
        <v/>
      </c>
      <c r="DJ188" s="290" t="str">
        <f ca="true">+IF(OFFSET('Sanitation Data'!$I$28,0,10*ROW('Sanitation Data'!I182))="","",OFFSET('Sanitation Data'!$I$28,0,10*ROW('Sanitation Data'!I182)))</f>
        <v/>
      </c>
      <c r="DK188" s="290" t="str">
        <f ca="true">+IF(OFFSET('Sanitation Data'!$I$29,0,10*ROW('Sanitation Data'!I182))="","",OFFSET('Sanitation Data'!$I$29,0,10*ROW('Sanitation Data'!I182)))</f>
        <v/>
      </c>
      <c r="DL188" s="290" t="str">
        <f ca="true">+IF(OFFSET('Sanitation Data'!$I$30,0,10*ROW('Sanitation Data'!I182))="","",OFFSET('Sanitation Data'!$I$30,0,10*ROW('Sanitation Data'!I182)))</f>
        <v/>
      </c>
      <c r="DM188" s="290" t="str">
        <f ca="true">+IF(OFFSET('Sanitation Data'!$I$31,0,10*ROW('Sanitation Data'!I182))="","",OFFSET('Sanitation Data'!$I$31,0,10*ROW('Sanitation Data'!I182)))</f>
        <v/>
      </c>
      <c r="DN188" s="290" t="str">
        <f ca="true">+IF(OFFSET('Sanitation Data'!$I$32,0,10*ROW('Sanitation Data'!I182))="","",OFFSET('Sanitation Data'!$I$32,0,10*ROW('Sanitation Data'!I182)))</f>
        <v/>
      </c>
      <c r="DO188" s="290" t="str">
        <f ca="true">+IF(OFFSET('Hygiene Data'!$D$11,0,10*ROW('Hygiene Data'!D182))="","",OFFSET('Hygiene Data'!$D$11,0,10*ROW('Hygiene Data'!D182)))</f>
        <v/>
      </c>
      <c r="DP188" s="290" t="str">
        <f ca="true">+IF(OFFSET('Hygiene Data'!$D$12,0,10*ROW('Hygiene Data'!D182))="","",OFFSET('Hygiene Data'!$D$12,0,10*ROW('Hygiene Data'!D182)))</f>
        <v/>
      </c>
      <c r="DQ188" s="290" t="str">
        <f ca="true">+IF(OFFSET('Hygiene Data'!$D$13,0,10*ROW('Hygiene Data'!D182))="","",OFFSET('Hygiene Data'!$D$13,0,10*ROW('Hygiene Data'!D182)))</f>
        <v/>
      </c>
      <c r="DR188" s="290" t="str">
        <f ca="true">+IF(OFFSET('Hygiene Data'!$E$11,0,10*ROW('Hygiene Data'!E182))="","",OFFSET('Hygiene Data'!$E$11,0,10*ROW('Hygiene Data'!E182)))</f>
        <v/>
      </c>
      <c r="DS188" s="290" t="str">
        <f ca="true">+IF(OFFSET('Hygiene Data'!$E$12,0,10*ROW('Hygiene Data'!E182))="","",OFFSET('Hygiene Data'!$E$12,0,10*ROW('Hygiene Data'!E182)))</f>
        <v/>
      </c>
      <c r="DT188" s="290" t="str">
        <f ca="true">+IF(OFFSET('Hygiene Data'!$E$13,0,10*ROW('Hygiene Data'!E182))="","",OFFSET('Hygiene Data'!$E$13,0,10*ROW('Hygiene Data'!E182)))</f>
        <v/>
      </c>
      <c r="DU188" s="290" t="str">
        <f ca="true">+IF(OFFSET('Hygiene Data'!$F$11,0,10*ROW('Hygiene Data'!F182))="","",OFFSET('Hygiene Data'!$F$11,0,10*ROW('Hygiene Data'!F182)))</f>
        <v/>
      </c>
      <c r="DV188" s="290" t="str">
        <f ca="true">+IF(OFFSET('Hygiene Data'!$F$12,0,10*ROW('Hygiene Data'!F182))="","",OFFSET('Hygiene Data'!$F$12,0,10*ROW('Hygiene Data'!F182)))</f>
        <v/>
      </c>
      <c r="DW188" s="290" t="str">
        <f ca="true">+IF(OFFSET('Hygiene Data'!$F$13,0,10*ROW('Hygiene Data'!F182))="","",OFFSET('Hygiene Data'!$F$13,0,10*ROW('Hygiene Data'!F182)))</f>
        <v/>
      </c>
      <c r="DX188" s="290" t="str">
        <f ca="true">+IF(OFFSET('Hygiene Data'!$G$11,0,10*ROW('Hygiene Data'!G182))="","",OFFSET('Hygiene Data'!$G$11,0,10*ROW('Hygiene Data'!G182)))</f>
        <v/>
      </c>
      <c r="DY188" s="290" t="str">
        <f ca="true">+IF(OFFSET('Hygiene Data'!$G$12,0,10*ROW('Hygiene Data'!G182))="","",OFFSET('Hygiene Data'!$G$12,0,10*ROW('Hygiene Data'!G182)))</f>
        <v/>
      </c>
      <c r="DZ188" s="290" t="str">
        <f ca="true">+IF(OFFSET('Hygiene Data'!$G$13,0,10*ROW('Hygiene Data'!G182))="","",OFFSET('Hygiene Data'!$G$13,0,10*ROW('Hygiene Data'!G182)))</f>
        <v/>
      </c>
      <c r="EA188" s="290" t="str">
        <f ca="true">+IF(OFFSET('Hygiene Data'!$H$11,0,10*ROW('Hygiene Data'!H182))="","",OFFSET('Hygiene Data'!$H$11,0,10*ROW('Hygiene Data'!H182)))</f>
        <v/>
      </c>
      <c r="EB188" s="290" t="str">
        <f ca="true">+IF(OFFSET('Hygiene Data'!$H$12,0,10*ROW('Hygiene Data'!H182))="","",OFFSET('Hygiene Data'!$H$12,0,10*ROW('Hygiene Data'!H182)))</f>
        <v/>
      </c>
      <c r="EC188" s="290" t="str">
        <f ca="true">+IF(OFFSET('Hygiene Data'!$H$13,0,10*ROW('Hygiene Data'!H182))="","",OFFSET('Hygiene Data'!$H$13,0,10*ROW('Hygiene Data'!H182)))</f>
        <v/>
      </c>
      <c r="ED188" s="290" t="str">
        <f ca="true">+IF(OFFSET('Hygiene Data'!$I$11,0,10*ROW('Hygiene Data'!I182))="","",OFFSET('Hygiene Data'!$I$11,0,10*ROW('Hygiene Data'!I182)))</f>
        <v/>
      </c>
      <c r="EE188" s="290" t="str">
        <f ca="true">+IF(OFFSET('Hygiene Data'!$I$12,0,10*ROW('Hygiene Data'!I182))="","",OFFSET('Hygiene Data'!$I$12,0,10*ROW('Hygiene Data'!I182)))</f>
        <v/>
      </c>
      <c r="EF188" s="290"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46"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90"/>
      <c r="BS189" s="290" t="str">
        <f ca="true">+IF(OFFSET('Water Data'!$D$27,0,10*ROW('Water Data'!D183))="","",OFFSET('Water Data'!$D$27,0,10*ROW('Water Data'!D183)))</f>
        <v/>
      </c>
      <c r="BT189" s="290" t="str">
        <f ca="true">+IF(OFFSET('Water Data'!$D$28,0,10*ROW('Water Data'!D183))="","",OFFSET('Water Data'!$D$28,0,10*ROW('Water Data'!D183)))</f>
        <v/>
      </c>
      <c r="BU189" s="290" t="str">
        <f ca="true">+IF(OFFSET('Water Data'!$D$29,0,10*ROW('Water Data'!D183))="","",OFFSET('Water Data'!$D$29,0,10*ROW('Water Data'!D183)))</f>
        <v/>
      </c>
      <c r="BV189" s="290" t="str">
        <f ca="true">+IF(OFFSET('Water Data'!$E$27,0,10*ROW('Water Data'!E183))="","",OFFSET('Water Data'!$E$27,0,10*ROW('Water Data'!E183)))</f>
        <v/>
      </c>
      <c r="BW189" s="290" t="str">
        <f ca="true">+IF(OFFSET('Water Data'!$E$28,0,10*ROW('Water Data'!E183))="","",OFFSET('Water Data'!$E$28,0,10*ROW('Water Data'!E183)))</f>
        <v/>
      </c>
      <c r="BX189" s="290" t="str">
        <f ca="true">+IF(OFFSET('Water Data'!$E$29,0,10*ROW('Water Data'!E183))="","",OFFSET('Water Data'!$E$29,0,10*ROW('Water Data'!E183)))</f>
        <v/>
      </c>
      <c r="BY189" s="290" t="str">
        <f ca="true">+IF(OFFSET('Water Data'!$F$27,0,10*ROW('Water Data'!F183))="","",OFFSET('Water Data'!$F$27,0,10*ROW('Water Data'!F183)))</f>
        <v/>
      </c>
      <c r="BZ189" s="290" t="str">
        <f ca="true">+IF(OFFSET('Water Data'!$F$28,0,10*ROW('Water Data'!F183))="","",OFFSET('Water Data'!$F$28,0,10*ROW('Water Data'!F183)))</f>
        <v/>
      </c>
      <c r="CA189" s="290" t="str">
        <f ca="true">+IF(OFFSET('Water Data'!$F$29,0,10*ROW('Water Data'!F183))="","",OFFSET('Water Data'!$F$29,0,10*ROW('Water Data'!F183)))</f>
        <v/>
      </c>
      <c r="CB189" s="290" t="str">
        <f ca="true">+IF(OFFSET('Water Data'!$G$27,0,10*ROW('Water Data'!G183))="","",OFFSET('Water Data'!$G$27,0,10*ROW('Water Data'!G183)))</f>
        <v/>
      </c>
      <c r="CC189" s="290" t="str">
        <f ca="true">+IF(OFFSET('Water Data'!$G$28,0,10*ROW('Water Data'!G183))="","",OFFSET('Water Data'!$G$28,0,10*ROW('Water Data'!G183)))</f>
        <v/>
      </c>
      <c r="CD189" s="290" t="str">
        <f ca="true">+IF(OFFSET('Water Data'!$G$29,0,10*ROW('Water Data'!G183))="","",OFFSET('Water Data'!$G$29,0,10*ROW('Water Data'!G183)))</f>
        <v/>
      </c>
      <c r="CE189" s="290" t="str">
        <f ca="true">+IF(OFFSET('Water Data'!$H$27,0,10*ROW('Water Data'!H183))="","",OFFSET('Water Data'!$H$27,0,10*ROW('Water Data'!H183)))</f>
        <v/>
      </c>
      <c r="CF189" s="290" t="str">
        <f ca="true">+IF(OFFSET('Water Data'!$H$28,0,10*ROW('Water Data'!H183))="","",OFFSET('Water Data'!$H$28,0,10*ROW('Water Data'!H183)))</f>
        <v/>
      </c>
      <c r="CG189" s="290" t="str">
        <f ca="true">+IF(OFFSET('Water Data'!$H$29,0,10*ROW('Water Data'!H183))="","",OFFSET('Water Data'!$H$29,0,10*ROW('Water Data'!H183)))</f>
        <v/>
      </c>
      <c r="CH189" s="290" t="str">
        <f ca="true">+IF(OFFSET('Water Data'!$I$27,0,10*ROW('Water Data'!I183))="","",OFFSET('Water Data'!$I$27,0,10*ROW('Water Data'!I183)))</f>
        <v/>
      </c>
      <c r="CI189" s="290" t="str">
        <f ca="true">+IF(OFFSET('Water Data'!$I$28,0,10*ROW('Water Data'!I183))="","",OFFSET('Water Data'!$I$28,0,10*ROW('Water Data'!I183)))</f>
        <v/>
      </c>
      <c r="CJ189" s="290" t="str">
        <f ca="true">+IF(OFFSET('Water Data'!$I$29,0,10*ROW('Water Data'!I183))="","",OFFSET('Water Data'!$I$29,0,10*ROW('Water Data'!I183)))</f>
        <v/>
      </c>
      <c r="CK189" s="290" t="str">
        <f ca="true">+IF(OFFSET('Sanitation Data'!$D$28,0,10*ROW('Sanitation Data'!D183))="","",OFFSET('Sanitation Data'!$D$28,0,10*ROW('Sanitation Data'!D183)))</f>
        <v/>
      </c>
      <c r="CL189" s="290" t="str">
        <f ca="true">+IF(OFFSET('Sanitation Data'!$D$29,0,10*ROW('Sanitation Data'!D183))="","",OFFSET('Sanitation Data'!$D$29,0,10*ROW('Sanitation Data'!D183)))</f>
        <v/>
      </c>
      <c r="CM189" s="290" t="str">
        <f ca="true">+IF(OFFSET('Sanitation Data'!$D$30,0,10*ROW('Sanitation Data'!D183))="","",OFFSET('Sanitation Data'!$D$30,0,10*ROW('Sanitation Data'!D183)))</f>
        <v/>
      </c>
      <c r="CN189" s="290" t="str">
        <f ca="true">+IF(OFFSET('Sanitation Data'!$D$31,0,10*ROW('Sanitation Data'!D183))="","",OFFSET('Sanitation Data'!$D$31,0,10*ROW('Sanitation Data'!D183)))</f>
        <v/>
      </c>
      <c r="CO189" s="290" t="str">
        <f ca="true">+IF(OFFSET('Sanitation Data'!$D$32,0,10*ROW('Sanitation Data'!D183))="","",OFFSET('Sanitation Data'!$D$32,0,10*ROW('Sanitation Data'!D183)))</f>
        <v/>
      </c>
      <c r="CP189" s="290" t="str">
        <f ca="true">+IF(OFFSET('Sanitation Data'!$E$28,0,10*ROW('Sanitation Data'!E183))="","",OFFSET('Sanitation Data'!$E$28,0,10*ROW('Sanitation Data'!E183)))</f>
        <v/>
      </c>
      <c r="CQ189" s="290" t="str">
        <f ca="true">+IF(OFFSET('Sanitation Data'!$E$29,0,10*ROW('Sanitation Data'!E183))="","",OFFSET('Sanitation Data'!$E$29,0,10*ROW('Sanitation Data'!E183)))</f>
        <v/>
      </c>
      <c r="CR189" s="290" t="str">
        <f ca="true">+IF(OFFSET('Sanitation Data'!$E$30,0,10*ROW('Sanitation Data'!E183))="","",OFFSET('Sanitation Data'!$E$30,0,10*ROW('Sanitation Data'!E183)))</f>
        <v/>
      </c>
      <c r="CS189" s="290" t="str">
        <f ca="true">+IF(OFFSET('Sanitation Data'!$E$31,0,10*ROW('Sanitation Data'!E183))="","",OFFSET('Sanitation Data'!$E$31,0,10*ROW('Sanitation Data'!E183)))</f>
        <v/>
      </c>
      <c r="CT189" s="290" t="str">
        <f ca="true">+IF(OFFSET('Sanitation Data'!$E$32,0,10*ROW('Sanitation Data'!E183))="","",OFFSET('Sanitation Data'!$E$32,0,10*ROW('Sanitation Data'!E183)))</f>
        <v/>
      </c>
      <c r="CU189" s="290" t="str">
        <f ca="true">+IF(OFFSET('Sanitation Data'!$F$28,0,10*ROW('Sanitation Data'!F183))="","",OFFSET('Sanitation Data'!$F$28,0,10*ROW('Sanitation Data'!F183)))</f>
        <v/>
      </c>
      <c r="CV189" s="290" t="str">
        <f ca="true">+IF(OFFSET('Sanitation Data'!$F$29,0,10*ROW('Sanitation Data'!F183))="","",OFFSET('Sanitation Data'!$F$29,0,10*ROW('Sanitation Data'!F183)))</f>
        <v/>
      </c>
      <c r="CW189" s="290" t="str">
        <f ca="true">+IF(OFFSET('Sanitation Data'!$F$30,0,10*ROW('Sanitation Data'!F183))="","",OFFSET('Sanitation Data'!$F$30,0,10*ROW('Sanitation Data'!F183)))</f>
        <v/>
      </c>
      <c r="CX189" s="290" t="str">
        <f ca="true">+IF(OFFSET('Sanitation Data'!$F$31,0,10*ROW('Sanitation Data'!F183))="","",OFFSET('Sanitation Data'!$F$31,0,10*ROW('Sanitation Data'!F183)))</f>
        <v/>
      </c>
      <c r="CY189" s="290" t="str">
        <f ca="true">+IF(OFFSET('Sanitation Data'!$F$32,0,10*ROW('Sanitation Data'!F183))="","",OFFSET('Sanitation Data'!$F$32,0,10*ROW('Sanitation Data'!F183)))</f>
        <v/>
      </c>
      <c r="CZ189" s="290" t="str">
        <f ca="true">+IF(OFFSET('Sanitation Data'!$G$28,0,10*ROW('Sanitation Data'!G183))="","",OFFSET('Sanitation Data'!$G$28,0,10*ROW('Sanitation Data'!G183)))</f>
        <v/>
      </c>
      <c r="DA189" s="290" t="str">
        <f ca="true">+IF(OFFSET('Sanitation Data'!$G$29,0,10*ROW('Sanitation Data'!G183))="","",OFFSET('Sanitation Data'!$G$29,0,10*ROW('Sanitation Data'!G183)))</f>
        <v/>
      </c>
      <c r="DB189" s="290" t="str">
        <f ca="true">+IF(OFFSET('Sanitation Data'!$G$30,0,10*ROW('Sanitation Data'!G183))="","",OFFSET('Sanitation Data'!$G$30,0,10*ROW('Sanitation Data'!G183)))</f>
        <v/>
      </c>
      <c r="DC189" s="290" t="str">
        <f ca="true">+IF(OFFSET('Sanitation Data'!$G$31,0,10*ROW('Sanitation Data'!G183))="","",OFFSET('Sanitation Data'!$G$31,0,10*ROW('Sanitation Data'!G183)))</f>
        <v/>
      </c>
      <c r="DD189" s="290" t="str">
        <f ca="true">+IF(OFFSET('Sanitation Data'!$G$32,0,10*ROW('Sanitation Data'!G183))="","",OFFSET('Sanitation Data'!$G$32,0,10*ROW('Sanitation Data'!G183)))</f>
        <v/>
      </c>
      <c r="DE189" s="290" t="str">
        <f ca="true">+IF(OFFSET('Sanitation Data'!$H$28,0,10*ROW('Sanitation Data'!H183))="","",OFFSET('Sanitation Data'!$H$28,0,10*ROW('Sanitation Data'!H183)))</f>
        <v/>
      </c>
      <c r="DF189" s="290" t="str">
        <f ca="true">+IF(OFFSET('Sanitation Data'!$H$29,0,10*ROW('Sanitation Data'!H183))="","",OFFSET('Sanitation Data'!$H$29,0,10*ROW('Sanitation Data'!H183)))</f>
        <v/>
      </c>
      <c r="DG189" s="290" t="str">
        <f ca="true">+IF(OFFSET('Sanitation Data'!$H$30,0,10*ROW('Sanitation Data'!H183))="","",OFFSET('Sanitation Data'!$H$30,0,10*ROW('Sanitation Data'!H183)))</f>
        <v/>
      </c>
      <c r="DH189" s="290" t="str">
        <f ca="true">+IF(OFFSET('Sanitation Data'!$H$31,0,10*ROW('Sanitation Data'!H183))="","",OFFSET('Sanitation Data'!$H$31,0,10*ROW('Sanitation Data'!H183)))</f>
        <v/>
      </c>
      <c r="DI189" s="290" t="str">
        <f ca="true">+IF(OFFSET('Sanitation Data'!$H$32,0,10*ROW('Sanitation Data'!H183))="","",OFFSET('Sanitation Data'!$H$32,0,10*ROW('Sanitation Data'!H183)))</f>
        <v/>
      </c>
      <c r="DJ189" s="290" t="str">
        <f ca="true">+IF(OFFSET('Sanitation Data'!$I$28,0,10*ROW('Sanitation Data'!I183))="","",OFFSET('Sanitation Data'!$I$28,0,10*ROW('Sanitation Data'!I183)))</f>
        <v/>
      </c>
      <c r="DK189" s="290" t="str">
        <f ca="true">+IF(OFFSET('Sanitation Data'!$I$29,0,10*ROW('Sanitation Data'!I183))="","",OFFSET('Sanitation Data'!$I$29,0,10*ROW('Sanitation Data'!I183)))</f>
        <v/>
      </c>
      <c r="DL189" s="290" t="str">
        <f ca="true">+IF(OFFSET('Sanitation Data'!$I$30,0,10*ROW('Sanitation Data'!I183))="","",OFFSET('Sanitation Data'!$I$30,0,10*ROW('Sanitation Data'!I183)))</f>
        <v/>
      </c>
      <c r="DM189" s="290" t="str">
        <f ca="true">+IF(OFFSET('Sanitation Data'!$I$31,0,10*ROW('Sanitation Data'!I183))="","",OFFSET('Sanitation Data'!$I$31,0,10*ROW('Sanitation Data'!I183)))</f>
        <v/>
      </c>
      <c r="DN189" s="290" t="str">
        <f ca="true">+IF(OFFSET('Sanitation Data'!$I$32,0,10*ROW('Sanitation Data'!I183))="","",OFFSET('Sanitation Data'!$I$32,0,10*ROW('Sanitation Data'!I183)))</f>
        <v/>
      </c>
      <c r="DO189" s="290" t="str">
        <f ca="true">+IF(OFFSET('Hygiene Data'!$D$11,0,10*ROW('Hygiene Data'!D183))="","",OFFSET('Hygiene Data'!$D$11,0,10*ROW('Hygiene Data'!D183)))</f>
        <v/>
      </c>
      <c r="DP189" s="290" t="str">
        <f ca="true">+IF(OFFSET('Hygiene Data'!$D$12,0,10*ROW('Hygiene Data'!D183))="","",OFFSET('Hygiene Data'!$D$12,0,10*ROW('Hygiene Data'!D183)))</f>
        <v/>
      </c>
      <c r="DQ189" s="290" t="str">
        <f ca="true">+IF(OFFSET('Hygiene Data'!$D$13,0,10*ROW('Hygiene Data'!D183))="","",OFFSET('Hygiene Data'!$D$13,0,10*ROW('Hygiene Data'!D183)))</f>
        <v/>
      </c>
      <c r="DR189" s="290" t="str">
        <f ca="true">+IF(OFFSET('Hygiene Data'!$E$11,0,10*ROW('Hygiene Data'!E183))="","",OFFSET('Hygiene Data'!$E$11,0,10*ROW('Hygiene Data'!E183)))</f>
        <v/>
      </c>
      <c r="DS189" s="290" t="str">
        <f ca="true">+IF(OFFSET('Hygiene Data'!$E$12,0,10*ROW('Hygiene Data'!E183))="","",OFFSET('Hygiene Data'!$E$12,0,10*ROW('Hygiene Data'!E183)))</f>
        <v/>
      </c>
      <c r="DT189" s="290" t="str">
        <f ca="true">+IF(OFFSET('Hygiene Data'!$E$13,0,10*ROW('Hygiene Data'!E183))="","",OFFSET('Hygiene Data'!$E$13,0,10*ROW('Hygiene Data'!E183)))</f>
        <v/>
      </c>
      <c r="DU189" s="290" t="str">
        <f ca="true">+IF(OFFSET('Hygiene Data'!$F$11,0,10*ROW('Hygiene Data'!F183))="","",OFFSET('Hygiene Data'!$F$11,0,10*ROW('Hygiene Data'!F183)))</f>
        <v/>
      </c>
      <c r="DV189" s="290" t="str">
        <f ca="true">+IF(OFFSET('Hygiene Data'!$F$12,0,10*ROW('Hygiene Data'!F183))="","",OFFSET('Hygiene Data'!$F$12,0,10*ROW('Hygiene Data'!F183)))</f>
        <v/>
      </c>
      <c r="DW189" s="290" t="str">
        <f ca="true">+IF(OFFSET('Hygiene Data'!$F$13,0,10*ROW('Hygiene Data'!F183))="","",OFFSET('Hygiene Data'!$F$13,0,10*ROW('Hygiene Data'!F183)))</f>
        <v/>
      </c>
      <c r="DX189" s="290" t="str">
        <f ca="true">+IF(OFFSET('Hygiene Data'!$G$11,0,10*ROW('Hygiene Data'!G183))="","",OFFSET('Hygiene Data'!$G$11,0,10*ROW('Hygiene Data'!G183)))</f>
        <v/>
      </c>
      <c r="DY189" s="290" t="str">
        <f ca="true">+IF(OFFSET('Hygiene Data'!$G$12,0,10*ROW('Hygiene Data'!G183))="","",OFFSET('Hygiene Data'!$G$12,0,10*ROW('Hygiene Data'!G183)))</f>
        <v/>
      </c>
      <c r="DZ189" s="290" t="str">
        <f ca="true">+IF(OFFSET('Hygiene Data'!$G$13,0,10*ROW('Hygiene Data'!G183))="","",OFFSET('Hygiene Data'!$G$13,0,10*ROW('Hygiene Data'!G183)))</f>
        <v/>
      </c>
      <c r="EA189" s="290" t="str">
        <f ca="true">+IF(OFFSET('Hygiene Data'!$H$11,0,10*ROW('Hygiene Data'!H183))="","",OFFSET('Hygiene Data'!$H$11,0,10*ROW('Hygiene Data'!H183)))</f>
        <v/>
      </c>
      <c r="EB189" s="290" t="str">
        <f ca="true">+IF(OFFSET('Hygiene Data'!$H$12,0,10*ROW('Hygiene Data'!H183))="","",OFFSET('Hygiene Data'!$H$12,0,10*ROW('Hygiene Data'!H183)))</f>
        <v/>
      </c>
      <c r="EC189" s="290" t="str">
        <f ca="true">+IF(OFFSET('Hygiene Data'!$H$13,0,10*ROW('Hygiene Data'!H183))="","",OFFSET('Hygiene Data'!$H$13,0,10*ROW('Hygiene Data'!H183)))</f>
        <v/>
      </c>
      <c r="ED189" s="290" t="str">
        <f ca="true">+IF(OFFSET('Hygiene Data'!$I$11,0,10*ROW('Hygiene Data'!I183))="","",OFFSET('Hygiene Data'!$I$11,0,10*ROW('Hygiene Data'!I183)))</f>
        <v/>
      </c>
      <c r="EE189" s="290" t="str">
        <f ca="true">+IF(OFFSET('Hygiene Data'!$I$12,0,10*ROW('Hygiene Data'!I183))="","",OFFSET('Hygiene Data'!$I$12,0,10*ROW('Hygiene Data'!I183)))</f>
        <v/>
      </c>
      <c r="EF189" s="290"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46"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90"/>
      <c r="BS190" s="290" t="str">
        <f ca="true">+IF(OFFSET('Water Data'!$D$27,0,10*ROW('Water Data'!D184))="","",OFFSET('Water Data'!$D$27,0,10*ROW('Water Data'!D184)))</f>
        <v/>
      </c>
      <c r="BT190" s="290" t="str">
        <f ca="true">+IF(OFFSET('Water Data'!$D$28,0,10*ROW('Water Data'!D184))="","",OFFSET('Water Data'!$D$28,0,10*ROW('Water Data'!D184)))</f>
        <v/>
      </c>
      <c r="BU190" s="290" t="str">
        <f ca="true">+IF(OFFSET('Water Data'!$D$29,0,10*ROW('Water Data'!D184))="","",OFFSET('Water Data'!$D$29,0,10*ROW('Water Data'!D184)))</f>
        <v/>
      </c>
      <c r="BV190" s="290" t="str">
        <f ca="true">+IF(OFFSET('Water Data'!$E$27,0,10*ROW('Water Data'!E184))="","",OFFSET('Water Data'!$E$27,0,10*ROW('Water Data'!E184)))</f>
        <v/>
      </c>
      <c r="BW190" s="290" t="str">
        <f ca="true">+IF(OFFSET('Water Data'!$E$28,0,10*ROW('Water Data'!E184))="","",OFFSET('Water Data'!$E$28,0,10*ROW('Water Data'!E184)))</f>
        <v/>
      </c>
      <c r="BX190" s="290" t="str">
        <f ca="true">+IF(OFFSET('Water Data'!$E$29,0,10*ROW('Water Data'!E184))="","",OFFSET('Water Data'!$E$29,0,10*ROW('Water Data'!E184)))</f>
        <v/>
      </c>
      <c r="BY190" s="290" t="str">
        <f ca="true">+IF(OFFSET('Water Data'!$F$27,0,10*ROW('Water Data'!F184))="","",OFFSET('Water Data'!$F$27,0,10*ROW('Water Data'!F184)))</f>
        <v/>
      </c>
      <c r="BZ190" s="290" t="str">
        <f ca="true">+IF(OFFSET('Water Data'!$F$28,0,10*ROW('Water Data'!F184))="","",OFFSET('Water Data'!$F$28,0,10*ROW('Water Data'!F184)))</f>
        <v/>
      </c>
      <c r="CA190" s="290" t="str">
        <f ca="true">+IF(OFFSET('Water Data'!$F$29,0,10*ROW('Water Data'!F184))="","",OFFSET('Water Data'!$F$29,0,10*ROW('Water Data'!F184)))</f>
        <v/>
      </c>
      <c r="CB190" s="290" t="str">
        <f ca="true">+IF(OFFSET('Water Data'!$G$27,0,10*ROW('Water Data'!G184))="","",OFFSET('Water Data'!$G$27,0,10*ROW('Water Data'!G184)))</f>
        <v/>
      </c>
      <c r="CC190" s="290" t="str">
        <f ca="true">+IF(OFFSET('Water Data'!$G$28,0,10*ROW('Water Data'!G184))="","",OFFSET('Water Data'!$G$28,0,10*ROW('Water Data'!G184)))</f>
        <v/>
      </c>
      <c r="CD190" s="290" t="str">
        <f ca="true">+IF(OFFSET('Water Data'!$G$29,0,10*ROW('Water Data'!G184))="","",OFFSET('Water Data'!$G$29,0,10*ROW('Water Data'!G184)))</f>
        <v/>
      </c>
      <c r="CE190" s="290" t="str">
        <f ca="true">+IF(OFFSET('Water Data'!$H$27,0,10*ROW('Water Data'!H184))="","",OFFSET('Water Data'!$H$27,0,10*ROW('Water Data'!H184)))</f>
        <v/>
      </c>
      <c r="CF190" s="290" t="str">
        <f ca="true">+IF(OFFSET('Water Data'!$H$28,0,10*ROW('Water Data'!H184))="","",OFFSET('Water Data'!$H$28,0,10*ROW('Water Data'!H184)))</f>
        <v/>
      </c>
      <c r="CG190" s="290" t="str">
        <f ca="true">+IF(OFFSET('Water Data'!$H$29,0,10*ROW('Water Data'!H184))="","",OFFSET('Water Data'!$H$29,0,10*ROW('Water Data'!H184)))</f>
        <v/>
      </c>
      <c r="CH190" s="290" t="str">
        <f ca="true">+IF(OFFSET('Water Data'!$I$27,0,10*ROW('Water Data'!I184))="","",OFFSET('Water Data'!$I$27,0,10*ROW('Water Data'!I184)))</f>
        <v/>
      </c>
      <c r="CI190" s="290" t="str">
        <f ca="true">+IF(OFFSET('Water Data'!$I$28,0,10*ROW('Water Data'!I184))="","",OFFSET('Water Data'!$I$28,0,10*ROW('Water Data'!I184)))</f>
        <v/>
      </c>
      <c r="CJ190" s="290" t="str">
        <f ca="true">+IF(OFFSET('Water Data'!$I$29,0,10*ROW('Water Data'!I184))="","",OFFSET('Water Data'!$I$29,0,10*ROW('Water Data'!I184)))</f>
        <v/>
      </c>
      <c r="CK190" s="290" t="str">
        <f ca="true">+IF(OFFSET('Sanitation Data'!$D$28,0,10*ROW('Sanitation Data'!D184))="","",OFFSET('Sanitation Data'!$D$28,0,10*ROW('Sanitation Data'!D184)))</f>
        <v/>
      </c>
      <c r="CL190" s="290" t="str">
        <f ca="true">+IF(OFFSET('Sanitation Data'!$D$29,0,10*ROW('Sanitation Data'!D184))="","",OFFSET('Sanitation Data'!$D$29,0,10*ROW('Sanitation Data'!D184)))</f>
        <v/>
      </c>
      <c r="CM190" s="290" t="str">
        <f ca="true">+IF(OFFSET('Sanitation Data'!$D$30,0,10*ROW('Sanitation Data'!D184))="","",OFFSET('Sanitation Data'!$D$30,0,10*ROW('Sanitation Data'!D184)))</f>
        <v/>
      </c>
      <c r="CN190" s="290" t="str">
        <f ca="true">+IF(OFFSET('Sanitation Data'!$D$31,0,10*ROW('Sanitation Data'!D184))="","",OFFSET('Sanitation Data'!$D$31,0,10*ROW('Sanitation Data'!D184)))</f>
        <v/>
      </c>
      <c r="CO190" s="290" t="str">
        <f ca="true">+IF(OFFSET('Sanitation Data'!$D$32,0,10*ROW('Sanitation Data'!D184))="","",OFFSET('Sanitation Data'!$D$32,0,10*ROW('Sanitation Data'!D184)))</f>
        <v/>
      </c>
      <c r="CP190" s="290" t="str">
        <f ca="true">+IF(OFFSET('Sanitation Data'!$E$28,0,10*ROW('Sanitation Data'!E184))="","",OFFSET('Sanitation Data'!$E$28,0,10*ROW('Sanitation Data'!E184)))</f>
        <v/>
      </c>
      <c r="CQ190" s="290" t="str">
        <f ca="true">+IF(OFFSET('Sanitation Data'!$E$29,0,10*ROW('Sanitation Data'!E184))="","",OFFSET('Sanitation Data'!$E$29,0,10*ROW('Sanitation Data'!E184)))</f>
        <v/>
      </c>
      <c r="CR190" s="290" t="str">
        <f ca="true">+IF(OFFSET('Sanitation Data'!$E$30,0,10*ROW('Sanitation Data'!E184))="","",OFFSET('Sanitation Data'!$E$30,0,10*ROW('Sanitation Data'!E184)))</f>
        <v/>
      </c>
      <c r="CS190" s="290" t="str">
        <f ca="true">+IF(OFFSET('Sanitation Data'!$E$31,0,10*ROW('Sanitation Data'!E184))="","",OFFSET('Sanitation Data'!$E$31,0,10*ROW('Sanitation Data'!E184)))</f>
        <v/>
      </c>
      <c r="CT190" s="290" t="str">
        <f ca="true">+IF(OFFSET('Sanitation Data'!$E$32,0,10*ROW('Sanitation Data'!E184))="","",OFFSET('Sanitation Data'!$E$32,0,10*ROW('Sanitation Data'!E184)))</f>
        <v/>
      </c>
      <c r="CU190" s="290" t="str">
        <f ca="true">+IF(OFFSET('Sanitation Data'!$F$28,0,10*ROW('Sanitation Data'!F184))="","",OFFSET('Sanitation Data'!$F$28,0,10*ROW('Sanitation Data'!F184)))</f>
        <v/>
      </c>
      <c r="CV190" s="290" t="str">
        <f ca="true">+IF(OFFSET('Sanitation Data'!$F$29,0,10*ROW('Sanitation Data'!F184))="","",OFFSET('Sanitation Data'!$F$29,0,10*ROW('Sanitation Data'!F184)))</f>
        <v/>
      </c>
      <c r="CW190" s="290" t="str">
        <f ca="true">+IF(OFFSET('Sanitation Data'!$F$30,0,10*ROW('Sanitation Data'!F184))="","",OFFSET('Sanitation Data'!$F$30,0,10*ROW('Sanitation Data'!F184)))</f>
        <v/>
      </c>
      <c r="CX190" s="290" t="str">
        <f ca="true">+IF(OFFSET('Sanitation Data'!$F$31,0,10*ROW('Sanitation Data'!F184))="","",OFFSET('Sanitation Data'!$F$31,0,10*ROW('Sanitation Data'!F184)))</f>
        <v/>
      </c>
      <c r="CY190" s="290" t="str">
        <f ca="true">+IF(OFFSET('Sanitation Data'!$F$32,0,10*ROW('Sanitation Data'!F184))="","",OFFSET('Sanitation Data'!$F$32,0,10*ROW('Sanitation Data'!F184)))</f>
        <v/>
      </c>
      <c r="CZ190" s="290" t="str">
        <f ca="true">+IF(OFFSET('Sanitation Data'!$G$28,0,10*ROW('Sanitation Data'!G184))="","",OFFSET('Sanitation Data'!$G$28,0,10*ROW('Sanitation Data'!G184)))</f>
        <v/>
      </c>
      <c r="DA190" s="290" t="str">
        <f ca="true">+IF(OFFSET('Sanitation Data'!$G$29,0,10*ROW('Sanitation Data'!G184))="","",OFFSET('Sanitation Data'!$G$29,0,10*ROW('Sanitation Data'!G184)))</f>
        <v/>
      </c>
      <c r="DB190" s="290" t="str">
        <f ca="true">+IF(OFFSET('Sanitation Data'!$G$30,0,10*ROW('Sanitation Data'!G184))="","",OFFSET('Sanitation Data'!$G$30,0,10*ROW('Sanitation Data'!G184)))</f>
        <v/>
      </c>
      <c r="DC190" s="290" t="str">
        <f ca="true">+IF(OFFSET('Sanitation Data'!$G$31,0,10*ROW('Sanitation Data'!G184))="","",OFFSET('Sanitation Data'!$G$31,0,10*ROW('Sanitation Data'!G184)))</f>
        <v/>
      </c>
      <c r="DD190" s="290" t="str">
        <f ca="true">+IF(OFFSET('Sanitation Data'!$G$32,0,10*ROW('Sanitation Data'!G184))="","",OFFSET('Sanitation Data'!$G$32,0,10*ROW('Sanitation Data'!G184)))</f>
        <v/>
      </c>
      <c r="DE190" s="290" t="str">
        <f ca="true">+IF(OFFSET('Sanitation Data'!$H$28,0,10*ROW('Sanitation Data'!H184))="","",OFFSET('Sanitation Data'!$H$28,0,10*ROW('Sanitation Data'!H184)))</f>
        <v/>
      </c>
      <c r="DF190" s="290" t="str">
        <f ca="true">+IF(OFFSET('Sanitation Data'!$H$29,0,10*ROW('Sanitation Data'!H184))="","",OFFSET('Sanitation Data'!$H$29,0,10*ROW('Sanitation Data'!H184)))</f>
        <v/>
      </c>
      <c r="DG190" s="290" t="str">
        <f ca="true">+IF(OFFSET('Sanitation Data'!$H$30,0,10*ROW('Sanitation Data'!H184))="","",OFFSET('Sanitation Data'!$H$30,0,10*ROW('Sanitation Data'!H184)))</f>
        <v/>
      </c>
      <c r="DH190" s="290" t="str">
        <f ca="true">+IF(OFFSET('Sanitation Data'!$H$31,0,10*ROW('Sanitation Data'!H184))="","",OFFSET('Sanitation Data'!$H$31,0,10*ROW('Sanitation Data'!H184)))</f>
        <v/>
      </c>
      <c r="DI190" s="290" t="str">
        <f ca="true">+IF(OFFSET('Sanitation Data'!$H$32,0,10*ROW('Sanitation Data'!H184))="","",OFFSET('Sanitation Data'!$H$32,0,10*ROW('Sanitation Data'!H184)))</f>
        <v/>
      </c>
      <c r="DJ190" s="290" t="str">
        <f ca="true">+IF(OFFSET('Sanitation Data'!$I$28,0,10*ROW('Sanitation Data'!I184))="","",OFFSET('Sanitation Data'!$I$28,0,10*ROW('Sanitation Data'!I184)))</f>
        <v/>
      </c>
      <c r="DK190" s="290" t="str">
        <f ca="true">+IF(OFFSET('Sanitation Data'!$I$29,0,10*ROW('Sanitation Data'!I184))="","",OFFSET('Sanitation Data'!$I$29,0,10*ROW('Sanitation Data'!I184)))</f>
        <v/>
      </c>
      <c r="DL190" s="290" t="str">
        <f ca="true">+IF(OFFSET('Sanitation Data'!$I$30,0,10*ROW('Sanitation Data'!I184))="","",OFFSET('Sanitation Data'!$I$30,0,10*ROW('Sanitation Data'!I184)))</f>
        <v/>
      </c>
      <c r="DM190" s="290" t="str">
        <f ca="true">+IF(OFFSET('Sanitation Data'!$I$31,0,10*ROW('Sanitation Data'!I184))="","",OFFSET('Sanitation Data'!$I$31,0,10*ROW('Sanitation Data'!I184)))</f>
        <v/>
      </c>
      <c r="DN190" s="290" t="str">
        <f ca="true">+IF(OFFSET('Sanitation Data'!$I$32,0,10*ROW('Sanitation Data'!I184))="","",OFFSET('Sanitation Data'!$I$32,0,10*ROW('Sanitation Data'!I184)))</f>
        <v/>
      </c>
      <c r="DO190" s="290" t="str">
        <f ca="true">+IF(OFFSET('Hygiene Data'!$D$11,0,10*ROW('Hygiene Data'!D184))="","",OFFSET('Hygiene Data'!$D$11,0,10*ROW('Hygiene Data'!D184)))</f>
        <v/>
      </c>
      <c r="DP190" s="290" t="str">
        <f ca="true">+IF(OFFSET('Hygiene Data'!$D$12,0,10*ROW('Hygiene Data'!D184))="","",OFFSET('Hygiene Data'!$D$12,0,10*ROW('Hygiene Data'!D184)))</f>
        <v/>
      </c>
      <c r="DQ190" s="290" t="str">
        <f ca="true">+IF(OFFSET('Hygiene Data'!$D$13,0,10*ROW('Hygiene Data'!D184))="","",OFFSET('Hygiene Data'!$D$13,0,10*ROW('Hygiene Data'!D184)))</f>
        <v/>
      </c>
      <c r="DR190" s="290" t="str">
        <f ca="true">+IF(OFFSET('Hygiene Data'!$E$11,0,10*ROW('Hygiene Data'!E184))="","",OFFSET('Hygiene Data'!$E$11,0,10*ROW('Hygiene Data'!E184)))</f>
        <v/>
      </c>
      <c r="DS190" s="290" t="str">
        <f ca="true">+IF(OFFSET('Hygiene Data'!$E$12,0,10*ROW('Hygiene Data'!E184))="","",OFFSET('Hygiene Data'!$E$12,0,10*ROW('Hygiene Data'!E184)))</f>
        <v/>
      </c>
      <c r="DT190" s="290" t="str">
        <f ca="true">+IF(OFFSET('Hygiene Data'!$E$13,0,10*ROW('Hygiene Data'!E184))="","",OFFSET('Hygiene Data'!$E$13,0,10*ROW('Hygiene Data'!E184)))</f>
        <v/>
      </c>
      <c r="DU190" s="290" t="str">
        <f ca="true">+IF(OFFSET('Hygiene Data'!$F$11,0,10*ROW('Hygiene Data'!F184))="","",OFFSET('Hygiene Data'!$F$11,0,10*ROW('Hygiene Data'!F184)))</f>
        <v/>
      </c>
      <c r="DV190" s="290" t="str">
        <f ca="true">+IF(OFFSET('Hygiene Data'!$F$12,0,10*ROW('Hygiene Data'!F184))="","",OFFSET('Hygiene Data'!$F$12,0,10*ROW('Hygiene Data'!F184)))</f>
        <v/>
      </c>
      <c r="DW190" s="290" t="str">
        <f ca="true">+IF(OFFSET('Hygiene Data'!$F$13,0,10*ROW('Hygiene Data'!F184))="","",OFFSET('Hygiene Data'!$F$13,0,10*ROW('Hygiene Data'!F184)))</f>
        <v/>
      </c>
      <c r="DX190" s="290" t="str">
        <f ca="true">+IF(OFFSET('Hygiene Data'!$G$11,0,10*ROW('Hygiene Data'!G184))="","",OFFSET('Hygiene Data'!$G$11,0,10*ROW('Hygiene Data'!G184)))</f>
        <v/>
      </c>
      <c r="DY190" s="290" t="str">
        <f ca="true">+IF(OFFSET('Hygiene Data'!$G$12,0,10*ROW('Hygiene Data'!G184))="","",OFFSET('Hygiene Data'!$G$12,0,10*ROW('Hygiene Data'!G184)))</f>
        <v/>
      </c>
      <c r="DZ190" s="290" t="str">
        <f ca="true">+IF(OFFSET('Hygiene Data'!$G$13,0,10*ROW('Hygiene Data'!G184))="","",OFFSET('Hygiene Data'!$G$13,0,10*ROW('Hygiene Data'!G184)))</f>
        <v/>
      </c>
      <c r="EA190" s="290" t="str">
        <f ca="true">+IF(OFFSET('Hygiene Data'!$H$11,0,10*ROW('Hygiene Data'!H184))="","",OFFSET('Hygiene Data'!$H$11,0,10*ROW('Hygiene Data'!H184)))</f>
        <v/>
      </c>
      <c r="EB190" s="290" t="str">
        <f ca="true">+IF(OFFSET('Hygiene Data'!$H$12,0,10*ROW('Hygiene Data'!H184))="","",OFFSET('Hygiene Data'!$H$12,0,10*ROW('Hygiene Data'!H184)))</f>
        <v/>
      </c>
      <c r="EC190" s="290" t="str">
        <f ca="true">+IF(OFFSET('Hygiene Data'!$H$13,0,10*ROW('Hygiene Data'!H184))="","",OFFSET('Hygiene Data'!$H$13,0,10*ROW('Hygiene Data'!H184)))</f>
        <v/>
      </c>
      <c r="ED190" s="290" t="str">
        <f ca="true">+IF(OFFSET('Hygiene Data'!$I$11,0,10*ROW('Hygiene Data'!I184))="","",OFFSET('Hygiene Data'!$I$11,0,10*ROW('Hygiene Data'!I184)))</f>
        <v/>
      </c>
      <c r="EE190" s="290" t="str">
        <f ca="true">+IF(OFFSET('Hygiene Data'!$I$12,0,10*ROW('Hygiene Data'!I184))="","",OFFSET('Hygiene Data'!$I$12,0,10*ROW('Hygiene Data'!I184)))</f>
        <v/>
      </c>
      <c r="EF190" s="290"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46"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90"/>
      <c r="BS191" s="290" t="str">
        <f ca="true">+IF(OFFSET('Water Data'!$D$27,0,10*ROW('Water Data'!D185))="","",OFFSET('Water Data'!$D$27,0,10*ROW('Water Data'!D185)))</f>
        <v/>
      </c>
      <c r="BT191" s="290" t="str">
        <f ca="true">+IF(OFFSET('Water Data'!$D$28,0,10*ROW('Water Data'!D185))="","",OFFSET('Water Data'!$D$28,0,10*ROW('Water Data'!D185)))</f>
        <v/>
      </c>
      <c r="BU191" s="290" t="str">
        <f ca="true">+IF(OFFSET('Water Data'!$D$29,0,10*ROW('Water Data'!D185))="","",OFFSET('Water Data'!$D$29,0,10*ROW('Water Data'!D185)))</f>
        <v/>
      </c>
      <c r="BV191" s="290" t="str">
        <f ca="true">+IF(OFFSET('Water Data'!$E$27,0,10*ROW('Water Data'!E185))="","",OFFSET('Water Data'!$E$27,0,10*ROW('Water Data'!E185)))</f>
        <v/>
      </c>
      <c r="BW191" s="290" t="str">
        <f ca="true">+IF(OFFSET('Water Data'!$E$28,0,10*ROW('Water Data'!E185))="","",OFFSET('Water Data'!$E$28,0,10*ROW('Water Data'!E185)))</f>
        <v/>
      </c>
      <c r="BX191" s="290" t="str">
        <f ca="true">+IF(OFFSET('Water Data'!$E$29,0,10*ROW('Water Data'!E185))="","",OFFSET('Water Data'!$E$29,0,10*ROW('Water Data'!E185)))</f>
        <v/>
      </c>
      <c r="BY191" s="290" t="str">
        <f ca="true">+IF(OFFSET('Water Data'!$F$27,0,10*ROW('Water Data'!F185))="","",OFFSET('Water Data'!$F$27,0,10*ROW('Water Data'!F185)))</f>
        <v/>
      </c>
      <c r="BZ191" s="290" t="str">
        <f ca="true">+IF(OFFSET('Water Data'!$F$28,0,10*ROW('Water Data'!F185))="","",OFFSET('Water Data'!$F$28,0,10*ROW('Water Data'!F185)))</f>
        <v/>
      </c>
      <c r="CA191" s="290" t="str">
        <f ca="true">+IF(OFFSET('Water Data'!$F$29,0,10*ROW('Water Data'!F185))="","",OFFSET('Water Data'!$F$29,0,10*ROW('Water Data'!F185)))</f>
        <v/>
      </c>
      <c r="CB191" s="290" t="str">
        <f ca="true">+IF(OFFSET('Water Data'!$G$27,0,10*ROW('Water Data'!G185))="","",OFFSET('Water Data'!$G$27,0,10*ROW('Water Data'!G185)))</f>
        <v/>
      </c>
      <c r="CC191" s="290" t="str">
        <f ca="true">+IF(OFFSET('Water Data'!$G$28,0,10*ROW('Water Data'!G185))="","",OFFSET('Water Data'!$G$28,0,10*ROW('Water Data'!G185)))</f>
        <v/>
      </c>
      <c r="CD191" s="290" t="str">
        <f ca="true">+IF(OFFSET('Water Data'!$G$29,0,10*ROW('Water Data'!G185))="","",OFFSET('Water Data'!$G$29,0,10*ROW('Water Data'!G185)))</f>
        <v/>
      </c>
      <c r="CE191" s="290" t="str">
        <f ca="true">+IF(OFFSET('Water Data'!$H$27,0,10*ROW('Water Data'!H185))="","",OFFSET('Water Data'!$H$27,0,10*ROW('Water Data'!H185)))</f>
        <v/>
      </c>
      <c r="CF191" s="290" t="str">
        <f ca="true">+IF(OFFSET('Water Data'!$H$28,0,10*ROW('Water Data'!H185))="","",OFFSET('Water Data'!$H$28,0,10*ROW('Water Data'!H185)))</f>
        <v/>
      </c>
      <c r="CG191" s="290" t="str">
        <f ca="true">+IF(OFFSET('Water Data'!$H$29,0,10*ROW('Water Data'!H185))="","",OFFSET('Water Data'!$H$29,0,10*ROW('Water Data'!H185)))</f>
        <v/>
      </c>
      <c r="CH191" s="290" t="str">
        <f ca="true">+IF(OFFSET('Water Data'!$I$27,0,10*ROW('Water Data'!I185))="","",OFFSET('Water Data'!$I$27,0,10*ROW('Water Data'!I185)))</f>
        <v/>
      </c>
      <c r="CI191" s="290" t="str">
        <f ca="true">+IF(OFFSET('Water Data'!$I$28,0,10*ROW('Water Data'!I185))="","",OFFSET('Water Data'!$I$28,0,10*ROW('Water Data'!I185)))</f>
        <v/>
      </c>
      <c r="CJ191" s="290" t="str">
        <f ca="true">+IF(OFFSET('Water Data'!$I$29,0,10*ROW('Water Data'!I185))="","",OFFSET('Water Data'!$I$29,0,10*ROW('Water Data'!I185)))</f>
        <v/>
      </c>
      <c r="CK191" s="290" t="str">
        <f ca="true">+IF(OFFSET('Sanitation Data'!$D$28,0,10*ROW('Sanitation Data'!D185))="","",OFFSET('Sanitation Data'!$D$28,0,10*ROW('Sanitation Data'!D185)))</f>
        <v/>
      </c>
      <c r="CL191" s="290" t="str">
        <f ca="true">+IF(OFFSET('Sanitation Data'!$D$29,0,10*ROW('Sanitation Data'!D185))="","",OFFSET('Sanitation Data'!$D$29,0,10*ROW('Sanitation Data'!D185)))</f>
        <v/>
      </c>
      <c r="CM191" s="290" t="str">
        <f ca="true">+IF(OFFSET('Sanitation Data'!$D$30,0,10*ROW('Sanitation Data'!D185))="","",OFFSET('Sanitation Data'!$D$30,0,10*ROW('Sanitation Data'!D185)))</f>
        <v/>
      </c>
      <c r="CN191" s="290" t="str">
        <f ca="true">+IF(OFFSET('Sanitation Data'!$D$31,0,10*ROW('Sanitation Data'!D185))="","",OFFSET('Sanitation Data'!$D$31,0,10*ROW('Sanitation Data'!D185)))</f>
        <v/>
      </c>
      <c r="CO191" s="290" t="str">
        <f ca="true">+IF(OFFSET('Sanitation Data'!$D$32,0,10*ROW('Sanitation Data'!D185))="","",OFFSET('Sanitation Data'!$D$32,0,10*ROW('Sanitation Data'!D185)))</f>
        <v/>
      </c>
      <c r="CP191" s="290" t="str">
        <f ca="true">+IF(OFFSET('Sanitation Data'!$E$28,0,10*ROW('Sanitation Data'!E185))="","",OFFSET('Sanitation Data'!$E$28,0,10*ROW('Sanitation Data'!E185)))</f>
        <v/>
      </c>
      <c r="CQ191" s="290" t="str">
        <f ca="true">+IF(OFFSET('Sanitation Data'!$E$29,0,10*ROW('Sanitation Data'!E185))="","",OFFSET('Sanitation Data'!$E$29,0,10*ROW('Sanitation Data'!E185)))</f>
        <v/>
      </c>
      <c r="CR191" s="290" t="str">
        <f ca="true">+IF(OFFSET('Sanitation Data'!$E$30,0,10*ROW('Sanitation Data'!E185))="","",OFFSET('Sanitation Data'!$E$30,0,10*ROW('Sanitation Data'!E185)))</f>
        <v/>
      </c>
      <c r="CS191" s="290" t="str">
        <f ca="true">+IF(OFFSET('Sanitation Data'!$E$31,0,10*ROW('Sanitation Data'!E185))="","",OFFSET('Sanitation Data'!$E$31,0,10*ROW('Sanitation Data'!E185)))</f>
        <v/>
      </c>
      <c r="CT191" s="290" t="str">
        <f ca="true">+IF(OFFSET('Sanitation Data'!$E$32,0,10*ROW('Sanitation Data'!E185))="","",OFFSET('Sanitation Data'!$E$32,0,10*ROW('Sanitation Data'!E185)))</f>
        <v/>
      </c>
      <c r="CU191" s="290" t="str">
        <f ca="true">+IF(OFFSET('Sanitation Data'!$F$28,0,10*ROW('Sanitation Data'!F185))="","",OFFSET('Sanitation Data'!$F$28,0,10*ROW('Sanitation Data'!F185)))</f>
        <v/>
      </c>
      <c r="CV191" s="290" t="str">
        <f ca="true">+IF(OFFSET('Sanitation Data'!$F$29,0,10*ROW('Sanitation Data'!F185))="","",OFFSET('Sanitation Data'!$F$29,0,10*ROW('Sanitation Data'!F185)))</f>
        <v/>
      </c>
      <c r="CW191" s="290" t="str">
        <f ca="true">+IF(OFFSET('Sanitation Data'!$F$30,0,10*ROW('Sanitation Data'!F185))="","",OFFSET('Sanitation Data'!$F$30,0,10*ROW('Sanitation Data'!F185)))</f>
        <v/>
      </c>
      <c r="CX191" s="290" t="str">
        <f ca="true">+IF(OFFSET('Sanitation Data'!$F$31,0,10*ROW('Sanitation Data'!F185))="","",OFFSET('Sanitation Data'!$F$31,0,10*ROW('Sanitation Data'!F185)))</f>
        <v/>
      </c>
      <c r="CY191" s="290" t="str">
        <f ca="true">+IF(OFFSET('Sanitation Data'!$F$32,0,10*ROW('Sanitation Data'!F185))="","",OFFSET('Sanitation Data'!$F$32,0,10*ROW('Sanitation Data'!F185)))</f>
        <v/>
      </c>
      <c r="CZ191" s="290" t="str">
        <f ca="true">+IF(OFFSET('Sanitation Data'!$G$28,0,10*ROW('Sanitation Data'!G185))="","",OFFSET('Sanitation Data'!$G$28,0,10*ROW('Sanitation Data'!G185)))</f>
        <v/>
      </c>
      <c r="DA191" s="290" t="str">
        <f ca="true">+IF(OFFSET('Sanitation Data'!$G$29,0,10*ROW('Sanitation Data'!G185))="","",OFFSET('Sanitation Data'!$G$29,0,10*ROW('Sanitation Data'!G185)))</f>
        <v/>
      </c>
      <c r="DB191" s="290" t="str">
        <f ca="true">+IF(OFFSET('Sanitation Data'!$G$30,0,10*ROW('Sanitation Data'!G185))="","",OFFSET('Sanitation Data'!$G$30,0,10*ROW('Sanitation Data'!G185)))</f>
        <v/>
      </c>
      <c r="DC191" s="290" t="str">
        <f ca="true">+IF(OFFSET('Sanitation Data'!$G$31,0,10*ROW('Sanitation Data'!G185))="","",OFFSET('Sanitation Data'!$G$31,0,10*ROW('Sanitation Data'!G185)))</f>
        <v/>
      </c>
      <c r="DD191" s="290" t="str">
        <f ca="true">+IF(OFFSET('Sanitation Data'!$G$32,0,10*ROW('Sanitation Data'!G185))="","",OFFSET('Sanitation Data'!$G$32,0,10*ROW('Sanitation Data'!G185)))</f>
        <v/>
      </c>
      <c r="DE191" s="290" t="str">
        <f ca="true">+IF(OFFSET('Sanitation Data'!$H$28,0,10*ROW('Sanitation Data'!H185))="","",OFFSET('Sanitation Data'!$H$28,0,10*ROW('Sanitation Data'!H185)))</f>
        <v/>
      </c>
      <c r="DF191" s="290" t="str">
        <f ca="true">+IF(OFFSET('Sanitation Data'!$H$29,0,10*ROW('Sanitation Data'!H185))="","",OFFSET('Sanitation Data'!$H$29,0,10*ROW('Sanitation Data'!H185)))</f>
        <v/>
      </c>
      <c r="DG191" s="290" t="str">
        <f ca="true">+IF(OFFSET('Sanitation Data'!$H$30,0,10*ROW('Sanitation Data'!H185))="","",OFFSET('Sanitation Data'!$H$30,0,10*ROW('Sanitation Data'!H185)))</f>
        <v/>
      </c>
      <c r="DH191" s="290" t="str">
        <f ca="true">+IF(OFFSET('Sanitation Data'!$H$31,0,10*ROW('Sanitation Data'!H185))="","",OFFSET('Sanitation Data'!$H$31,0,10*ROW('Sanitation Data'!H185)))</f>
        <v/>
      </c>
      <c r="DI191" s="290" t="str">
        <f ca="true">+IF(OFFSET('Sanitation Data'!$H$32,0,10*ROW('Sanitation Data'!H185))="","",OFFSET('Sanitation Data'!$H$32,0,10*ROW('Sanitation Data'!H185)))</f>
        <v/>
      </c>
      <c r="DJ191" s="290" t="str">
        <f ca="true">+IF(OFFSET('Sanitation Data'!$I$28,0,10*ROW('Sanitation Data'!I185))="","",OFFSET('Sanitation Data'!$I$28,0,10*ROW('Sanitation Data'!I185)))</f>
        <v/>
      </c>
      <c r="DK191" s="290" t="str">
        <f ca="true">+IF(OFFSET('Sanitation Data'!$I$29,0,10*ROW('Sanitation Data'!I185))="","",OFFSET('Sanitation Data'!$I$29,0,10*ROW('Sanitation Data'!I185)))</f>
        <v/>
      </c>
      <c r="DL191" s="290" t="str">
        <f ca="true">+IF(OFFSET('Sanitation Data'!$I$30,0,10*ROW('Sanitation Data'!I185))="","",OFFSET('Sanitation Data'!$I$30,0,10*ROW('Sanitation Data'!I185)))</f>
        <v/>
      </c>
      <c r="DM191" s="290" t="str">
        <f ca="true">+IF(OFFSET('Sanitation Data'!$I$31,0,10*ROW('Sanitation Data'!I185))="","",OFFSET('Sanitation Data'!$I$31,0,10*ROW('Sanitation Data'!I185)))</f>
        <v/>
      </c>
      <c r="DN191" s="290" t="str">
        <f ca="true">+IF(OFFSET('Sanitation Data'!$I$32,0,10*ROW('Sanitation Data'!I185))="","",OFFSET('Sanitation Data'!$I$32,0,10*ROW('Sanitation Data'!I185)))</f>
        <v/>
      </c>
      <c r="DO191" s="290" t="str">
        <f ca="true">+IF(OFFSET('Hygiene Data'!$D$11,0,10*ROW('Hygiene Data'!D185))="","",OFFSET('Hygiene Data'!$D$11,0,10*ROW('Hygiene Data'!D185)))</f>
        <v/>
      </c>
      <c r="DP191" s="290" t="str">
        <f ca="true">+IF(OFFSET('Hygiene Data'!$D$12,0,10*ROW('Hygiene Data'!D185))="","",OFFSET('Hygiene Data'!$D$12,0,10*ROW('Hygiene Data'!D185)))</f>
        <v/>
      </c>
      <c r="DQ191" s="290" t="str">
        <f ca="true">+IF(OFFSET('Hygiene Data'!$D$13,0,10*ROW('Hygiene Data'!D185))="","",OFFSET('Hygiene Data'!$D$13,0,10*ROW('Hygiene Data'!D185)))</f>
        <v/>
      </c>
      <c r="DR191" s="290" t="str">
        <f ca="true">+IF(OFFSET('Hygiene Data'!$E$11,0,10*ROW('Hygiene Data'!E185))="","",OFFSET('Hygiene Data'!$E$11,0,10*ROW('Hygiene Data'!E185)))</f>
        <v/>
      </c>
      <c r="DS191" s="290" t="str">
        <f ca="true">+IF(OFFSET('Hygiene Data'!$E$12,0,10*ROW('Hygiene Data'!E185))="","",OFFSET('Hygiene Data'!$E$12,0,10*ROW('Hygiene Data'!E185)))</f>
        <v/>
      </c>
      <c r="DT191" s="290" t="str">
        <f ca="true">+IF(OFFSET('Hygiene Data'!$E$13,0,10*ROW('Hygiene Data'!E185))="","",OFFSET('Hygiene Data'!$E$13,0,10*ROW('Hygiene Data'!E185)))</f>
        <v/>
      </c>
      <c r="DU191" s="290" t="str">
        <f ca="true">+IF(OFFSET('Hygiene Data'!$F$11,0,10*ROW('Hygiene Data'!F185))="","",OFFSET('Hygiene Data'!$F$11,0,10*ROW('Hygiene Data'!F185)))</f>
        <v/>
      </c>
      <c r="DV191" s="290" t="str">
        <f ca="true">+IF(OFFSET('Hygiene Data'!$F$12,0,10*ROW('Hygiene Data'!F185))="","",OFFSET('Hygiene Data'!$F$12,0,10*ROW('Hygiene Data'!F185)))</f>
        <v/>
      </c>
      <c r="DW191" s="290" t="str">
        <f ca="true">+IF(OFFSET('Hygiene Data'!$F$13,0,10*ROW('Hygiene Data'!F185))="","",OFFSET('Hygiene Data'!$F$13,0,10*ROW('Hygiene Data'!F185)))</f>
        <v/>
      </c>
      <c r="DX191" s="290" t="str">
        <f ca="true">+IF(OFFSET('Hygiene Data'!$G$11,0,10*ROW('Hygiene Data'!G185))="","",OFFSET('Hygiene Data'!$G$11,0,10*ROW('Hygiene Data'!G185)))</f>
        <v/>
      </c>
      <c r="DY191" s="290" t="str">
        <f ca="true">+IF(OFFSET('Hygiene Data'!$G$12,0,10*ROW('Hygiene Data'!G185))="","",OFFSET('Hygiene Data'!$G$12,0,10*ROW('Hygiene Data'!G185)))</f>
        <v/>
      </c>
      <c r="DZ191" s="290" t="str">
        <f ca="true">+IF(OFFSET('Hygiene Data'!$G$13,0,10*ROW('Hygiene Data'!G185))="","",OFFSET('Hygiene Data'!$G$13,0,10*ROW('Hygiene Data'!G185)))</f>
        <v/>
      </c>
      <c r="EA191" s="290" t="str">
        <f ca="true">+IF(OFFSET('Hygiene Data'!$H$11,0,10*ROW('Hygiene Data'!H185))="","",OFFSET('Hygiene Data'!$H$11,0,10*ROW('Hygiene Data'!H185)))</f>
        <v/>
      </c>
      <c r="EB191" s="290" t="str">
        <f ca="true">+IF(OFFSET('Hygiene Data'!$H$12,0,10*ROW('Hygiene Data'!H185))="","",OFFSET('Hygiene Data'!$H$12,0,10*ROW('Hygiene Data'!H185)))</f>
        <v/>
      </c>
      <c r="EC191" s="290" t="str">
        <f ca="true">+IF(OFFSET('Hygiene Data'!$H$13,0,10*ROW('Hygiene Data'!H185))="","",OFFSET('Hygiene Data'!$H$13,0,10*ROW('Hygiene Data'!H185)))</f>
        <v/>
      </c>
      <c r="ED191" s="290" t="str">
        <f ca="true">+IF(OFFSET('Hygiene Data'!$I$11,0,10*ROW('Hygiene Data'!I185))="","",OFFSET('Hygiene Data'!$I$11,0,10*ROW('Hygiene Data'!I185)))</f>
        <v/>
      </c>
      <c r="EE191" s="290" t="str">
        <f ca="true">+IF(OFFSET('Hygiene Data'!$I$12,0,10*ROW('Hygiene Data'!I185))="","",OFFSET('Hygiene Data'!$I$12,0,10*ROW('Hygiene Data'!I185)))</f>
        <v/>
      </c>
      <c r="EF191" s="290"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46"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90"/>
      <c r="BS192" s="290" t="str">
        <f ca="true">+IF(OFFSET('Water Data'!$D$27,0,10*ROW('Water Data'!D186))="","",OFFSET('Water Data'!$D$27,0,10*ROW('Water Data'!D186)))</f>
        <v/>
      </c>
      <c r="BT192" s="290" t="str">
        <f ca="true">+IF(OFFSET('Water Data'!$D$28,0,10*ROW('Water Data'!D186))="","",OFFSET('Water Data'!$D$28,0,10*ROW('Water Data'!D186)))</f>
        <v/>
      </c>
      <c r="BU192" s="290" t="str">
        <f ca="true">+IF(OFFSET('Water Data'!$D$29,0,10*ROW('Water Data'!D186))="","",OFFSET('Water Data'!$D$29,0,10*ROW('Water Data'!D186)))</f>
        <v/>
      </c>
      <c r="BV192" s="290" t="str">
        <f ca="true">+IF(OFFSET('Water Data'!$E$27,0,10*ROW('Water Data'!E186))="","",OFFSET('Water Data'!$E$27,0,10*ROW('Water Data'!E186)))</f>
        <v/>
      </c>
      <c r="BW192" s="290" t="str">
        <f ca="true">+IF(OFFSET('Water Data'!$E$28,0,10*ROW('Water Data'!E186))="","",OFFSET('Water Data'!$E$28,0,10*ROW('Water Data'!E186)))</f>
        <v/>
      </c>
      <c r="BX192" s="290" t="str">
        <f ca="true">+IF(OFFSET('Water Data'!$E$29,0,10*ROW('Water Data'!E186))="","",OFFSET('Water Data'!$E$29,0,10*ROW('Water Data'!E186)))</f>
        <v/>
      </c>
      <c r="BY192" s="290" t="str">
        <f ca="true">+IF(OFFSET('Water Data'!$F$27,0,10*ROW('Water Data'!F186))="","",OFFSET('Water Data'!$F$27,0,10*ROW('Water Data'!F186)))</f>
        <v/>
      </c>
      <c r="BZ192" s="290" t="str">
        <f ca="true">+IF(OFFSET('Water Data'!$F$28,0,10*ROW('Water Data'!F186))="","",OFFSET('Water Data'!$F$28,0,10*ROW('Water Data'!F186)))</f>
        <v/>
      </c>
      <c r="CA192" s="290" t="str">
        <f ca="true">+IF(OFFSET('Water Data'!$F$29,0,10*ROW('Water Data'!F186))="","",OFFSET('Water Data'!$F$29,0,10*ROW('Water Data'!F186)))</f>
        <v/>
      </c>
      <c r="CB192" s="290" t="str">
        <f ca="true">+IF(OFFSET('Water Data'!$G$27,0,10*ROW('Water Data'!G186))="","",OFFSET('Water Data'!$G$27,0,10*ROW('Water Data'!G186)))</f>
        <v/>
      </c>
      <c r="CC192" s="290" t="str">
        <f ca="true">+IF(OFFSET('Water Data'!$G$28,0,10*ROW('Water Data'!G186))="","",OFFSET('Water Data'!$G$28,0,10*ROW('Water Data'!G186)))</f>
        <v/>
      </c>
      <c r="CD192" s="290" t="str">
        <f ca="true">+IF(OFFSET('Water Data'!$G$29,0,10*ROW('Water Data'!G186))="","",OFFSET('Water Data'!$G$29,0,10*ROW('Water Data'!G186)))</f>
        <v/>
      </c>
      <c r="CE192" s="290" t="str">
        <f ca="true">+IF(OFFSET('Water Data'!$H$27,0,10*ROW('Water Data'!H186))="","",OFFSET('Water Data'!$H$27,0,10*ROW('Water Data'!H186)))</f>
        <v/>
      </c>
      <c r="CF192" s="290" t="str">
        <f ca="true">+IF(OFFSET('Water Data'!$H$28,0,10*ROW('Water Data'!H186))="","",OFFSET('Water Data'!$H$28,0,10*ROW('Water Data'!H186)))</f>
        <v/>
      </c>
      <c r="CG192" s="290" t="str">
        <f ca="true">+IF(OFFSET('Water Data'!$H$29,0,10*ROW('Water Data'!H186))="","",OFFSET('Water Data'!$H$29,0,10*ROW('Water Data'!H186)))</f>
        <v/>
      </c>
      <c r="CH192" s="290" t="str">
        <f ca="true">+IF(OFFSET('Water Data'!$I$27,0,10*ROW('Water Data'!I186))="","",OFFSET('Water Data'!$I$27,0,10*ROW('Water Data'!I186)))</f>
        <v/>
      </c>
      <c r="CI192" s="290" t="str">
        <f ca="true">+IF(OFFSET('Water Data'!$I$28,0,10*ROW('Water Data'!I186))="","",OFFSET('Water Data'!$I$28,0,10*ROW('Water Data'!I186)))</f>
        <v/>
      </c>
      <c r="CJ192" s="290" t="str">
        <f ca="true">+IF(OFFSET('Water Data'!$I$29,0,10*ROW('Water Data'!I186))="","",OFFSET('Water Data'!$I$29,0,10*ROW('Water Data'!I186)))</f>
        <v/>
      </c>
      <c r="CK192" s="290" t="str">
        <f ca="true">+IF(OFFSET('Sanitation Data'!$D$28,0,10*ROW('Sanitation Data'!D186))="","",OFFSET('Sanitation Data'!$D$28,0,10*ROW('Sanitation Data'!D186)))</f>
        <v/>
      </c>
      <c r="CL192" s="290" t="str">
        <f ca="true">+IF(OFFSET('Sanitation Data'!$D$29,0,10*ROW('Sanitation Data'!D186))="","",OFFSET('Sanitation Data'!$D$29,0,10*ROW('Sanitation Data'!D186)))</f>
        <v/>
      </c>
      <c r="CM192" s="290" t="str">
        <f ca="true">+IF(OFFSET('Sanitation Data'!$D$30,0,10*ROW('Sanitation Data'!D186))="","",OFFSET('Sanitation Data'!$D$30,0,10*ROW('Sanitation Data'!D186)))</f>
        <v/>
      </c>
      <c r="CN192" s="290" t="str">
        <f ca="true">+IF(OFFSET('Sanitation Data'!$D$31,0,10*ROW('Sanitation Data'!D186))="","",OFFSET('Sanitation Data'!$D$31,0,10*ROW('Sanitation Data'!D186)))</f>
        <v/>
      </c>
      <c r="CO192" s="290" t="str">
        <f ca="true">+IF(OFFSET('Sanitation Data'!$D$32,0,10*ROW('Sanitation Data'!D186))="","",OFFSET('Sanitation Data'!$D$32,0,10*ROW('Sanitation Data'!D186)))</f>
        <v/>
      </c>
      <c r="CP192" s="290" t="str">
        <f ca="true">+IF(OFFSET('Sanitation Data'!$E$28,0,10*ROW('Sanitation Data'!E186))="","",OFFSET('Sanitation Data'!$E$28,0,10*ROW('Sanitation Data'!E186)))</f>
        <v/>
      </c>
      <c r="CQ192" s="290" t="str">
        <f ca="true">+IF(OFFSET('Sanitation Data'!$E$29,0,10*ROW('Sanitation Data'!E186))="","",OFFSET('Sanitation Data'!$E$29,0,10*ROW('Sanitation Data'!E186)))</f>
        <v/>
      </c>
      <c r="CR192" s="290" t="str">
        <f ca="true">+IF(OFFSET('Sanitation Data'!$E$30,0,10*ROW('Sanitation Data'!E186))="","",OFFSET('Sanitation Data'!$E$30,0,10*ROW('Sanitation Data'!E186)))</f>
        <v/>
      </c>
      <c r="CS192" s="290" t="str">
        <f ca="true">+IF(OFFSET('Sanitation Data'!$E$31,0,10*ROW('Sanitation Data'!E186))="","",OFFSET('Sanitation Data'!$E$31,0,10*ROW('Sanitation Data'!E186)))</f>
        <v/>
      </c>
      <c r="CT192" s="290" t="str">
        <f ca="true">+IF(OFFSET('Sanitation Data'!$E$32,0,10*ROW('Sanitation Data'!E186))="","",OFFSET('Sanitation Data'!$E$32,0,10*ROW('Sanitation Data'!E186)))</f>
        <v/>
      </c>
      <c r="CU192" s="290" t="str">
        <f ca="true">+IF(OFFSET('Sanitation Data'!$F$28,0,10*ROW('Sanitation Data'!F186))="","",OFFSET('Sanitation Data'!$F$28,0,10*ROW('Sanitation Data'!F186)))</f>
        <v/>
      </c>
      <c r="CV192" s="290" t="str">
        <f ca="true">+IF(OFFSET('Sanitation Data'!$F$29,0,10*ROW('Sanitation Data'!F186))="","",OFFSET('Sanitation Data'!$F$29,0,10*ROW('Sanitation Data'!F186)))</f>
        <v/>
      </c>
      <c r="CW192" s="290" t="str">
        <f ca="true">+IF(OFFSET('Sanitation Data'!$F$30,0,10*ROW('Sanitation Data'!F186))="","",OFFSET('Sanitation Data'!$F$30,0,10*ROW('Sanitation Data'!F186)))</f>
        <v/>
      </c>
      <c r="CX192" s="290" t="str">
        <f ca="true">+IF(OFFSET('Sanitation Data'!$F$31,0,10*ROW('Sanitation Data'!F186))="","",OFFSET('Sanitation Data'!$F$31,0,10*ROW('Sanitation Data'!F186)))</f>
        <v/>
      </c>
      <c r="CY192" s="290" t="str">
        <f ca="true">+IF(OFFSET('Sanitation Data'!$F$32,0,10*ROW('Sanitation Data'!F186))="","",OFFSET('Sanitation Data'!$F$32,0,10*ROW('Sanitation Data'!F186)))</f>
        <v/>
      </c>
      <c r="CZ192" s="290" t="str">
        <f ca="true">+IF(OFFSET('Sanitation Data'!$G$28,0,10*ROW('Sanitation Data'!G186))="","",OFFSET('Sanitation Data'!$G$28,0,10*ROW('Sanitation Data'!G186)))</f>
        <v/>
      </c>
      <c r="DA192" s="290" t="str">
        <f ca="true">+IF(OFFSET('Sanitation Data'!$G$29,0,10*ROW('Sanitation Data'!G186))="","",OFFSET('Sanitation Data'!$G$29,0,10*ROW('Sanitation Data'!G186)))</f>
        <v/>
      </c>
      <c r="DB192" s="290" t="str">
        <f ca="true">+IF(OFFSET('Sanitation Data'!$G$30,0,10*ROW('Sanitation Data'!G186))="","",OFFSET('Sanitation Data'!$G$30,0,10*ROW('Sanitation Data'!G186)))</f>
        <v/>
      </c>
      <c r="DC192" s="290" t="str">
        <f ca="true">+IF(OFFSET('Sanitation Data'!$G$31,0,10*ROW('Sanitation Data'!G186))="","",OFFSET('Sanitation Data'!$G$31,0,10*ROW('Sanitation Data'!G186)))</f>
        <v/>
      </c>
      <c r="DD192" s="290" t="str">
        <f ca="true">+IF(OFFSET('Sanitation Data'!$G$32,0,10*ROW('Sanitation Data'!G186))="","",OFFSET('Sanitation Data'!$G$32,0,10*ROW('Sanitation Data'!G186)))</f>
        <v/>
      </c>
      <c r="DE192" s="290" t="str">
        <f ca="true">+IF(OFFSET('Sanitation Data'!$H$28,0,10*ROW('Sanitation Data'!H186))="","",OFFSET('Sanitation Data'!$H$28,0,10*ROW('Sanitation Data'!H186)))</f>
        <v/>
      </c>
      <c r="DF192" s="290" t="str">
        <f ca="true">+IF(OFFSET('Sanitation Data'!$H$29,0,10*ROW('Sanitation Data'!H186))="","",OFFSET('Sanitation Data'!$H$29,0,10*ROW('Sanitation Data'!H186)))</f>
        <v/>
      </c>
      <c r="DG192" s="290" t="str">
        <f ca="true">+IF(OFFSET('Sanitation Data'!$H$30,0,10*ROW('Sanitation Data'!H186))="","",OFFSET('Sanitation Data'!$H$30,0,10*ROW('Sanitation Data'!H186)))</f>
        <v/>
      </c>
      <c r="DH192" s="290" t="str">
        <f ca="true">+IF(OFFSET('Sanitation Data'!$H$31,0,10*ROW('Sanitation Data'!H186))="","",OFFSET('Sanitation Data'!$H$31,0,10*ROW('Sanitation Data'!H186)))</f>
        <v/>
      </c>
      <c r="DI192" s="290" t="str">
        <f ca="true">+IF(OFFSET('Sanitation Data'!$H$32,0,10*ROW('Sanitation Data'!H186))="","",OFFSET('Sanitation Data'!$H$32,0,10*ROW('Sanitation Data'!H186)))</f>
        <v/>
      </c>
      <c r="DJ192" s="290" t="str">
        <f ca="true">+IF(OFFSET('Sanitation Data'!$I$28,0,10*ROW('Sanitation Data'!I186))="","",OFFSET('Sanitation Data'!$I$28,0,10*ROW('Sanitation Data'!I186)))</f>
        <v/>
      </c>
      <c r="DK192" s="290" t="str">
        <f ca="true">+IF(OFFSET('Sanitation Data'!$I$29,0,10*ROW('Sanitation Data'!I186))="","",OFFSET('Sanitation Data'!$I$29,0,10*ROW('Sanitation Data'!I186)))</f>
        <v/>
      </c>
      <c r="DL192" s="290" t="str">
        <f ca="true">+IF(OFFSET('Sanitation Data'!$I$30,0,10*ROW('Sanitation Data'!I186))="","",OFFSET('Sanitation Data'!$I$30,0,10*ROW('Sanitation Data'!I186)))</f>
        <v/>
      </c>
      <c r="DM192" s="290" t="str">
        <f ca="true">+IF(OFFSET('Sanitation Data'!$I$31,0,10*ROW('Sanitation Data'!I186))="","",OFFSET('Sanitation Data'!$I$31,0,10*ROW('Sanitation Data'!I186)))</f>
        <v/>
      </c>
      <c r="DN192" s="290" t="str">
        <f ca="true">+IF(OFFSET('Sanitation Data'!$I$32,0,10*ROW('Sanitation Data'!I186))="","",OFFSET('Sanitation Data'!$I$32,0,10*ROW('Sanitation Data'!I186)))</f>
        <v/>
      </c>
      <c r="DO192" s="290" t="str">
        <f ca="true">+IF(OFFSET('Hygiene Data'!$D$11,0,10*ROW('Hygiene Data'!D186))="","",OFFSET('Hygiene Data'!$D$11,0,10*ROW('Hygiene Data'!D186)))</f>
        <v/>
      </c>
      <c r="DP192" s="290" t="str">
        <f ca="true">+IF(OFFSET('Hygiene Data'!$D$12,0,10*ROW('Hygiene Data'!D186))="","",OFFSET('Hygiene Data'!$D$12,0,10*ROW('Hygiene Data'!D186)))</f>
        <v/>
      </c>
      <c r="DQ192" s="290" t="str">
        <f ca="true">+IF(OFFSET('Hygiene Data'!$D$13,0,10*ROW('Hygiene Data'!D186))="","",OFFSET('Hygiene Data'!$D$13,0,10*ROW('Hygiene Data'!D186)))</f>
        <v/>
      </c>
      <c r="DR192" s="290" t="str">
        <f ca="true">+IF(OFFSET('Hygiene Data'!$E$11,0,10*ROW('Hygiene Data'!E186))="","",OFFSET('Hygiene Data'!$E$11,0,10*ROW('Hygiene Data'!E186)))</f>
        <v/>
      </c>
      <c r="DS192" s="290" t="str">
        <f ca="true">+IF(OFFSET('Hygiene Data'!$E$12,0,10*ROW('Hygiene Data'!E186))="","",OFFSET('Hygiene Data'!$E$12,0,10*ROW('Hygiene Data'!E186)))</f>
        <v/>
      </c>
      <c r="DT192" s="290" t="str">
        <f ca="true">+IF(OFFSET('Hygiene Data'!$E$13,0,10*ROW('Hygiene Data'!E186))="","",OFFSET('Hygiene Data'!$E$13,0,10*ROW('Hygiene Data'!E186)))</f>
        <v/>
      </c>
      <c r="DU192" s="290" t="str">
        <f ca="true">+IF(OFFSET('Hygiene Data'!$F$11,0,10*ROW('Hygiene Data'!F186))="","",OFFSET('Hygiene Data'!$F$11,0,10*ROW('Hygiene Data'!F186)))</f>
        <v/>
      </c>
      <c r="DV192" s="290" t="str">
        <f ca="true">+IF(OFFSET('Hygiene Data'!$F$12,0,10*ROW('Hygiene Data'!F186))="","",OFFSET('Hygiene Data'!$F$12,0,10*ROW('Hygiene Data'!F186)))</f>
        <v/>
      </c>
      <c r="DW192" s="290" t="str">
        <f ca="true">+IF(OFFSET('Hygiene Data'!$F$13,0,10*ROW('Hygiene Data'!F186))="","",OFFSET('Hygiene Data'!$F$13,0,10*ROW('Hygiene Data'!F186)))</f>
        <v/>
      </c>
      <c r="DX192" s="290" t="str">
        <f ca="true">+IF(OFFSET('Hygiene Data'!$G$11,0,10*ROW('Hygiene Data'!G186))="","",OFFSET('Hygiene Data'!$G$11,0,10*ROW('Hygiene Data'!G186)))</f>
        <v/>
      </c>
      <c r="DY192" s="290" t="str">
        <f ca="true">+IF(OFFSET('Hygiene Data'!$G$12,0,10*ROW('Hygiene Data'!G186))="","",OFFSET('Hygiene Data'!$G$12,0,10*ROW('Hygiene Data'!G186)))</f>
        <v/>
      </c>
      <c r="DZ192" s="290" t="str">
        <f ca="true">+IF(OFFSET('Hygiene Data'!$G$13,0,10*ROW('Hygiene Data'!G186))="","",OFFSET('Hygiene Data'!$G$13,0,10*ROW('Hygiene Data'!G186)))</f>
        <v/>
      </c>
      <c r="EA192" s="290" t="str">
        <f ca="true">+IF(OFFSET('Hygiene Data'!$H$11,0,10*ROW('Hygiene Data'!H186))="","",OFFSET('Hygiene Data'!$H$11,0,10*ROW('Hygiene Data'!H186)))</f>
        <v/>
      </c>
      <c r="EB192" s="290" t="str">
        <f ca="true">+IF(OFFSET('Hygiene Data'!$H$12,0,10*ROW('Hygiene Data'!H186))="","",OFFSET('Hygiene Data'!$H$12,0,10*ROW('Hygiene Data'!H186)))</f>
        <v/>
      </c>
      <c r="EC192" s="290" t="str">
        <f ca="true">+IF(OFFSET('Hygiene Data'!$H$13,0,10*ROW('Hygiene Data'!H186))="","",OFFSET('Hygiene Data'!$H$13,0,10*ROW('Hygiene Data'!H186)))</f>
        <v/>
      </c>
      <c r="ED192" s="290" t="str">
        <f ca="true">+IF(OFFSET('Hygiene Data'!$I$11,0,10*ROW('Hygiene Data'!I186))="","",OFFSET('Hygiene Data'!$I$11,0,10*ROW('Hygiene Data'!I186)))</f>
        <v/>
      </c>
      <c r="EE192" s="290" t="str">
        <f ca="true">+IF(OFFSET('Hygiene Data'!$I$12,0,10*ROW('Hygiene Data'!I186))="","",OFFSET('Hygiene Data'!$I$12,0,10*ROW('Hygiene Data'!I186)))</f>
        <v/>
      </c>
      <c r="EF192" s="290"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46"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90"/>
      <c r="BS193" s="290" t="str">
        <f ca="true">+IF(OFFSET('Water Data'!$D$27,0,10*ROW('Water Data'!D187))="","",OFFSET('Water Data'!$D$27,0,10*ROW('Water Data'!D187)))</f>
        <v/>
      </c>
      <c r="BT193" s="290" t="str">
        <f ca="true">+IF(OFFSET('Water Data'!$D$28,0,10*ROW('Water Data'!D187))="","",OFFSET('Water Data'!$D$28,0,10*ROW('Water Data'!D187)))</f>
        <v/>
      </c>
      <c r="BU193" s="290" t="str">
        <f ca="true">+IF(OFFSET('Water Data'!$D$29,0,10*ROW('Water Data'!D187))="","",OFFSET('Water Data'!$D$29,0,10*ROW('Water Data'!D187)))</f>
        <v/>
      </c>
      <c r="BV193" s="290" t="str">
        <f ca="true">+IF(OFFSET('Water Data'!$E$27,0,10*ROW('Water Data'!E187))="","",OFFSET('Water Data'!$E$27,0,10*ROW('Water Data'!E187)))</f>
        <v/>
      </c>
      <c r="BW193" s="290" t="str">
        <f ca="true">+IF(OFFSET('Water Data'!$E$28,0,10*ROW('Water Data'!E187))="","",OFFSET('Water Data'!$E$28,0,10*ROW('Water Data'!E187)))</f>
        <v/>
      </c>
      <c r="BX193" s="290" t="str">
        <f ca="true">+IF(OFFSET('Water Data'!$E$29,0,10*ROW('Water Data'!E187))="","",OFFSET('Water Data'!$E$29,0,10*ROW('Water Data'!E187)))</f>
        <v/>
      </c>
      <c r="BY193" s="290" t="str">
        <f ca="true">+IF(OFFSET('Water Data'!$F$27,0,10*ROW('Water Data'!F187))="","",OFFSET('Water Data'!$F$27,0,10*ROW('Water Data'!F187)))</f>
        <v/>
      </c>
      <c r="BZ193" s="290" t="str">
        <f ca="true">+IF(OFFSET('Water Data'!$F$28,0,10*ROW('Water Data'!F187))="","",OFFSET('Water Data'!$F$28,0,10*ROW('Water Data'!F187)))</f>
        <v/>
      </c>
      <c r="CA193" s="290" t="str">
        <f ca="true">+IF(OFFSET('Water Data'!$F$29,0,10*ROW('Water Data'!F187))="","",OFFSET('Water Data'!$F$29,0,10*ROW('Water Data'!F187)))</f>
        <v/>
      </c>
      <c r="CB193" s="290" t="str">
        <f ca="true">+IF(OFFSET('Water Data'!$G$27,0,10*ROW('Water Data'!G187))="","",OFFSET('Water Data'!$G$27,0,10*ROW('Water Data'!G187)))</f>
        <v/>
      </c>
      <c r="CC193" s="290" t="str">
        <f ca="true">+IF(OFFSET('Water Data'!$G$28,0,10*ROW('Water Data'!G187))="","",OFFSET('Water Data'!$G$28,0,10*ROW('Water Data'!G187)))</f>
        <v/>
      </c>
      <c r="CD193" s="290" t="str">
        <f ca="true">+IF(OFFSET('Water Data'!$G$29,0,10*ROW('Water Data'!G187))="","",OFFSET('Water Data'!$G$29,0,10*ROW('Water Data'!G187)))</f>
        <v/>
      </c>
      <c r="CE193" s="290" t="str">
        <f ca="true">+IF(OFFSET('Water Data'!$H$27,0,10*ROW('Water Data'!H187))="","",OFFSET('Water Data'!$H$27,0,10*ROW('Water Data'!H187)))</f>
        <v/>
      </c>
      <c r="CF193" s="290" t="str">
        <f ca="true">+IF(OFFSET('Water Data'!$H$28,0,10*ROW('Water Data'!H187))="","",OFFSET('Water Data'!$H$28,0,10*ROW('Water Data'!H187)))</f>
        <v/>
      </c>
      <c r="CG193" s="290" t="str">
        <f ca="true">+IF(OFFSET('Water Data'!$H$29,0,10*ROW('Water Data'!H187))="","",OFFSET('Water Data'!$H$29,0,10*ROW('Water Data'!H187)))</f>
        <v/>
      </c>
      <c r="CH193" s="290" t="str">
        <f ca="true">+IF(OFFSET('Water Data'!$I$27,0,10*ROW('Water Data'!I187))="","",OFFSET('Water Data'!$I$27,0,10*ROW('Water Data'!I187)))</f>
        <v/>
      </c>
      <c r="CI193" s="290" t="str">
        <f ca="true">+IF(OFFSET('Water Data'!$I$28,0,10*ROW('Water Data'!I187))="","",OFFSET('Water Data'!$I$28,0,10*ROW('Water Data'!I187)))</f>
        <v/>
      </c>
      <c r="CJ193" s="290" t="str">
        <f ca="true">+IF(OFFSET('Water Data'!$I$29,0,10*ROW('Water Data'!I187))="","",OFFSET('Water Data'!$I$29,0,10*ROW('Water Data'!I187)))</f>
        <v/>
      </c>
      <c r="CK193" s="290" t="str">
        <f ca="true">+IF(OFFSET('Sanitation Data'!$D$28,0,10*ROW('Sanitation Data'!D187))="","",OFFSET('Sanitation Data'!$D$28,0,10*ROW('Sanitation Data'!D187)))</f>
        <v/>
      </c>
      <c r="CL193" s="290" t="str">
        <f ca="true">+IF(OFFSET('Sanitation Data'!$D$29,0,10*ROW('Sanitation Data'!D187))="","",OFFSET('Sanitation Data'!$D$29,0,10*ROW('Sanitation Data'!D187)))</f>
        <v/>
      </c>
      <c r="CM193" s="290" t="str">
        <f ca="true">+IF(OFFSET('Sanitation Data'!$D$30,0,10*ROW('Sanitation Data'!D187))="","",OFFSET('Sanitation Data'!$D$30,0,10*ROW('Sanitation Data'!D187)))</f>
        <v/>
      </c>
      <c r="CN193" s="290" t="str">
        <f ca="true">+IF(OFFSET('Sanitation Data'!$D$31,0,10*ROW('Sanitation Data'!D187))="","",OFFSET('Sanitation Data'!$D$31,0,10*ROW('Sanitation Data'!D187)))</f>
        <v/>
      </c>
      <c r="CO193" s="290" t="str">
        <f ca="true">+IF(OFFSET('Sanitation Data'!$D$32,0,10*ROW('Sanitation Data'!D187))="","",OFFSET('Sanitation Data'!$D$32,0,10*ROW('Sanitation Data'!D187)))</f>
        <v/>
      </c>
      <c r="CP193" s="290" t="str">
        <f ca="true">+IF(OFFSET('Sanitation Data'!$E$28,0,10*ROW('Sanitation Data'!E187))="","",OFFSET('Sanitation Data'!$E$28,0,10*ROW('Sanitation Data'!E187)))</f>
        <v/>
      </c>
      <c r="CQ193" s="290" t="str">
        <f ca="true">+IF(OFFSET('Sanitation Data'!$E$29,0,10*ROW('Sanitation Data'!E187))="","",OFFSET('Sanitation Data'!$E$29,0,10*ROW('Sanitation Data'!E187)))</f>
        <v/>
      </c>
      <c r="CR193" s="290" t="str">
        <f ca="true">+IF(OFFSET('Sanitation Data'!$E$30,0,10*ROW('Sanitation Data'!E187))="","",OFFSET('Sanitation Data'!$E$30,0,10*ROW('Sanitation Data'!E187)))</f>
        <v/>
      </c>
      <c r="CS193" s="290" t="str">
        <f ca="true">+IF(OFFSET('Sanitation Data'!$E$31,0,10*ROW('Sanitation Data'!E187))="","",OFFSET('Sanitation Data'!$E$31,0,10*ROW('Sanitation Data'!E187)))</f>
        <v/>
      </c>
      <c r="CT193" s="290" t="str">
        <f ca="true">+IF(OFFSET('Sanitation Data'!$E$32,0,10*ROW('Sanitation Data'!E187))="","",OFFSET('Sanitation Data'!$E$32,0,10*ROW('Sanitation Data'!E187)))</f>
        <v/>
      </c>
      <c r="CU193" s="290" t="str">
        <f ca="true">+IF(OFFSET('Sanitation Data'!$F$28,0,10*ROW('Sanitation Data'!F187))="","",OFFSET('Sanitation Data'!$F$28,0,10*ROW('Sanitation Data'!F187)))</f>
        <v/>
      </c>
      <c r="CV193" s="290" t="str">
        <f ca="true">+IF(OFFSET('Sanitation Data'!$F$29,0,10*ROW('Sanitation Data'!F187))="","",OFFSET('Sanitation Data'!$F$29,0,10*ROW('Sanitation Data'!F187)))</f>
        <v/>
      </c>
      <c r="CW193" s="290" t="str">
        <f ca="true">+IF(OFFSET('Sanitation Data'!$F$30,0,10*ROW('Sanitation Data'!F187))="","",OFFSET('Sanitation Data'!$F$30,0,10*ROW('Sanitation Data'!F187)))</f>
        <v/>
      </c>
      <c r="CX193" s="290" t="str">
        <f ca="true">+IF(OFFSET('Sanitation Data'!$F$31,0,10*ROW('Sanitation Data'!F187))="","",OFFSET('Sanitation Data'!$F$31,0,10*ROW('Sanitation Data'!F187)))</f>
        <v/>
      </c>
      <c r="CY193" s="290" t="str">
        <f ca="true">+IF(OFFSET('Sanitation Data'!$F$32,0,10*ROW('Sanitation Data'!F187))="","",OFFSET('Sanitation Data'!$F$32,0,10*ROW('Sanitation Data'!F187)))</f>
        <v/>
      </c>
      <c r="CZ193" s="290" t="str">
        <f ca="true">+IF(OFFSET('Sanitation Data'!$G$28,0,10*ROW('Sanitation Data'!G187))="","",OFFSET('Sanitation Data'!$G$28,0,10*ROW('Sanitation Data'!G187)))</f>
        <v/>
      </c>
      <c r="DA193" s="290" t="str">
        <f ca="true">+IF(OFFSET('Sanitation Data'!$G$29,0,10*ROW('Sanitation Data'!G187))="","",OFFSET('Sanitation Data'!$G$29,0,10*ROW('Sanitation Data'!G187)))</f>
        <v/>
      </c>
      <c r="DB193" s="290" t="str">
        <f ca="true">+IF(OFFSET('Sanitation Data'!$G$30,0,10*ROW('Sanitation Data'!G187))="","",OFFSET('Sanitation Data'!$G$30,0,10*ROW('Sanitation Data'!G187)))</f>
        <v/>
      </c>
      <c r="DC193" s="290" t="str">
        <f ca="true">+IF(OFFSET('Sanitation Data'!$G$31,0,10*ROW('Sanitation Data'!G187))="","",OFFSET('Sanitation Data'!$G$31,0,10*ROW('Sanitation Data'!G187)))</f>
        <v/>
      </c>
      <c r="DD193" s="290" t="str">
        <f ca="true">+IF(OFFSET('Sanitation Data'!$G$32,0,10*ROW('Sanitation Data'!G187))="","",OFFSET('Sanitation Data'!$G$32,0,10*ROW('Sanitation Data'!G187)))</f>
        <v/>
      </c>
      <c r="DE193" s="290" t="str">
        <f ca="true">+IF(OFFSET('Sanitation Data'!$H$28,0,10*ROW('Sanitation Data'!H187))="","",OFFSET('Sanitation Data'!$H$28,0,10*ROW('Sanitation Data'!H187)))</f>
        <v/>
      </c>
      <c r="DF193" s="290" t="str">
        <f ca="true">+IF(OFFSET('Sanitation Data'!$H$29,0,10*ROW('Sanitation Data'!H187))="","",OFFSET('Sanitation Data'!$H$29,0,10*ROW('Sanitation Data'!H187)))</f>
        <v/>
      </c>
      <c r="DG193" s="290" t="str">
        <f ca="true">+IF(OFFSET('Sanitation Data'!$H$30,0,10*ROW('Sanitation Data'!H187))="","",OFFSET('Sanitation Data'!$H$30,0,10*ROW('Sanitation Data'!H187)))</f>
        <v/>
      </c>
      <c r="DH193" s="290" t="str">
        <f ca="true">+IF(OFFSET('Sanitation Data'!$H$31,0,10*ROW('Sanitation Data'!H187))="","",OFFSET('Sanitation Data'!$H$31,0,10*ROW('Sanitation Data'!H187)))</f>
        <v/>
      </c>
      <c r="DI193" s="290" t="str">
        <f ca="true">+IF(OFFSET('Sanitation Data'!$H$32,0,10*ROW('Sanitation Data'!H187))="","",OFFSET('Sanitation Data'!$H$32,0,10*ROW('Sanitation Data'!H187)))</f>
        <v/>
      </c>
      <c r="DJ193" s="290" t="str">
        <f ca="true">+IF(OFFSET('Sanitation Data'!$I$28,0,10*ROW('Sanitation Data'!I187))="","",OFFSET('Sanitation Data'!$I$28,0,10*ROW('Sanitation Data'!I187)))</f>
        <v/>
      </c>
      <c r="DK193" s="290" t="str">
        <f ca="true">+IF(OFFSET('Sanitation Data'!$I$29,0,10*ROW('Sanitation Data'!I187))="","",OFFSET('Sanitation Data'!$I$29,0,10*ROW('Sanitation Data'!I187)))</f>
        <v/>
      </c>
      <c r="DL193" s="290" t="str">
        <f ca="true">+IF(OFFSET('Sanitation Data'!$I$30,0,10*ROW('Sanitation Data'!I187))="","",OFFSET('Sanitation Data'!$I$30,0,10*ROW('Sanitation Data'!I187)))</f>
        <v/>
      </c>
      <c r="DM193" s="290" t="str">
        <f ca="true">+IF(OFFSET('Sanitation Data'!$I$31,0,10*ROW('Sanitation Data'!I187))="","",OFFSET('Sanitation Data'!$I$31,0,10*ROW('Sanitation Data'!I187)))</f>
        <v/>
      </c>
      <c r="DN193" s="290" t="str">
        <f ca="true">+IF(OFFSET('Sanitation Data'!$I$32,0,10*ROW('Sanitation Data'!I187))="","",OFFSET('Sanitation Data'!$I$32,0,10*ROW('Sanitation Data'!I187)))</f>
        <v/>
      </c>
      <c r="DO193" s="290" t="str">
        <f ca="true">+IF(OFFSET('Hygiene Data'!$D$11,0,10*ROW('Hygiene Data'!D187))="","",OFFSET('Hygiene Data'!$D$11,0,10*ROW('Hygiene Data'!D187)))</f>
        <v/>
      </c>
      <c r="DP193" s="290" t="str">
        <f ca="true">+IF(OFFSET('Hygiene Data'!$D$12,0,10*ROW('Hygiene Data'!D187))="","",OFFSET('Hygiene Data'!$D$12,0,10*ROW('Hygiene Data'!D187)))</f>
        <v/>
      </c>
      <c r="DQ193" s="290" t="str">
        <f ca="true">+IF(OFFSET('Hygiene Data'!$D$13,0,10*ROW('Hygiene Data'!D187))="","",OFFSET('Hygiene Data'!$D$13,0,10*ROW('Hygiene Data'!D187)))</f>
        <v/>
      </c>
      <c r="DR193" s="290" t="str">
        <f ca="true">+IF(OFFSET('Hygiene Data'!$E$11,0,10*ROW('Hygiene Data'!E187))="","",OFFSET('Hygiene Data'!$E$11,0,10*ROW('Hygiene Data'!E187)))</f>
        <v/>
      </c>
      <c r="DS193" s="290" t="str">
        <f ca="true">+IF(OFFSET('Hygiene Data'!$E$12,0,10*ROW('Hygiene Data'!E187))="","",OFFSET('Hygiene Data'!$E$12,0,10*ROW('Hygiene Data'!E187)))</f>
        <v/>
      </c>
      <c r="DT193" s="290" t="str">
        <f ca="true">+IF(OFFSET('Hygiene Data'!$E$13,0,10*ROW('Hygiene Data'!E187))="","",OFFSET('Hygiene Data'!$E$13,0,10*ROW('Hygiene Data'!E187)))</f>
        <v/>
      </c>
      <c r="DU193" s="290" t="str">
        <f ca="true">+IF(OFFSET('Hygiene Data'!$F$11,0,10*ROW('Hygiene Data'!F187))="","",OFFSET('Hygiene Data'!$F$11,0,10*ROW('Hygiene Data'!F187)))</f>
        <v/>
      </c>
      <c r="DV193" s="290" t="str">
        <f ca="true">+IF(OFFSET('Hygiene Data'!$F$12,0,10*ROW('Hygiene Data'!F187))="","",OFFSET('Hygiene Data'!$F$12,0,10*ROW('Hygiene Data'!F187)))</f>
        <v/>
      </c>
      <c r="DW193" s="290" t="str">
        <f ca="true">+IF(OFFSET('Hygiene Data'!$F$13,0,10*ROW('Hygiene Data'!F187))="","",OFFSET('Hygiene Data'!$F$13,0,10*ROW('Hygiene Data'!F187)))</f>
        <v/>
      </c>
      <c r="DX193" s="290" t="str">
        <f ca="true">+IF(OFFSET('Hygiene Data'!$G$11,0,10*ROW('Hygiene Data'!G187))="","",OFFSET('Hygiene Data'!$G$11,0,10*ROW('Hygiene Data'!G187)))</f>
        <v/>
      </c>
      <c r="DY193" s="290" t="str">
        <f ca="true">+IF(OFFSET('Hygiene Data'!$G$12,0,10*ROW('Hygiene Data'!G187))="","",OFFSET('Hygiene Data'!$G$12,0,10*ROW('Hygiene Data'!G187)))</f>
        <v/>
      </c>
      <c r="DZ193" s="290" t="str">
        <f ca="true">+IF(OFFSET('Hygiene Data'!$G$13,0,10*ROW('Hygiene Data'!G187))="","",OFFSET('Hygiene Data'!$G$13,0,10*ROW('Hygiene Data'!G187)))</f>
        <v/>
      </c>
      <c r="EA193" s="290" t="str">
        <f ca="true">+IF(OFFSET('Hygiene Data'!$H$11,0,10*ROW('Hygiene Data'!H187))="","",OFFSET('Hygiene Data'!$H$11,0,10*ROW('Hygiene Data'!H187)))</f>
        <v/>
      </c>
      <c r="EB193" s="290" t="str">
        <f ca="true">+IF(OFFSET('Hygiene Data'!$H$12,0,10*ROW('Hygiene Data'!H187))="","",OFFSET('Hygiene Data'!$H$12,0,10*ROW('Hygiene Data'!H187)))</f>
        <v/>
      </c>
      <c r="EC193" s="290" t="str">
        <f ca="true">+IF(OFFSET('Hygiene Data'!$H$13,0,10*ROW('Hygiene Data'!H187))="","",OFFSET('Hygiene Data'!$H$13,0,10*ROW('Hygiene Data'!H187)))</f>
        <v/>
      </c>
      <c r="ED193" s="290" t="str">
        <f ca="true">+IF(OFFSET('Hygiene Data'!$I$11,0,10*ROW('Hygiene Data'!I187))="","",OFFSET('Hygiene Data'!$I$11,0,10*ROW('Hygiene Data'!I187)))</f>
        <v/>
      </c>
      <c r="EE193" s="290" t="str">
        <f ca="true">+IF(OFFSET('Hygiene Data'!$I$12,0,10*ROW('Hygiene Data'!I187))="","",OFFSET('Hygiene Data'!$I$12,0,10*ROW('Hygiene Data'!I187)))</f>
        <v/>
      </c>
      <c r="EF193" s="290"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46"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90"/>
      <c r="BS194" s="290" t="str">
        <f ca="true">+IF(OFFSET('Water Data'!$D$27,0,10*ROW('Water Data'!D188))="","",OFFSET('Water Data'!$D$27,0,10*ROW('Water Data'!D188)))</f>
        <v/>
      </c>
      <c r="BT194" s="290" t="str">
        <f ca="true">+IF(OFFSET('Water Data'!$D$28,0,10*ROW('Water Data'!D188))="","",OFFSET('Water Data'!$D$28,0,10*ROW('Water Data'!D188)))</f>
        <v/>
      </c>
      <c r="BU194" s="290" t="str">
        <f ca="true">+IF(OFFSET('Water Data'!$D$29,0,10*ROW('Water Data'!D188))="","",OFFSET('Water Data'!$D$29,0,10*ROW('Water Data'!D188)))</f>
        <v/>
      </c>
      <c r="BV194" s="290" t="str">
        <f ca="true">+IF(OFFSET('Water Data'!$E$27,0,10*ROW('Water Data'!E188))="","",OFFSET('Water Data'!$E$27,0,10*ROW('Water Data'!E188)))</f>
        <v/>
      </c>
      <c r="BW194" s="290" t="str">
        <f ca="true">+IF(OFFSET('Water Data'!$E$28,0,10*ROW('Water Data'!E188))="","",OFFSET('Water Data'!$E$28,0,10*ROW('Water Data'!E188)))</f>
        <v/>
      </c>
      <c r="BX194" s="290" t="str">
        <f ca="true">+IF(OFFSET('Water Data'!$E$29,0,10*ROW('Water Data'!E188))="","",OFFSET('Water Data'!$E$29,0,10*ROW('Water Data'!E188)))</f>
        <v/>
      </c>
      <c r="BY194" s="290" t="str">
        <f ca="true">+IF(OFFSET('Water Data'!$F$27,0,10*ROW('Water Data'!F188))="","",OFFSET('Water Data'!$F$27,0,10*ROW('Water Data'!F188)))</f>
        <v/>
      </c>
      <c r="BZ194" s="290" t="str">
        <f ca="true">+IF(OFFSET('Water Data'!$F$28,0,10*ROW('Water Data'!F188))="","",OFFSET('Water Data'!$F$28,0,10*ROW('Water Data'!F188)))</f>
        <v/>
      </c>
      <c r="CA194" s="290" t="str">
        <f ca="true">+IF(OFFSET('Water Data'!$F$29,0,10*ROW('Water Data'!F188))="","",OFFSET('Water Data'!$F$29,0,10*ROW('Water Data'!F188)))</f>
        <v/>
      </c>
      <c r="CB194" s="290" t="str">
        <f ca="true">+IF(OFFSET('Water Data'!$G$27,0,10*ROW('Water Data'!G188))="","",OFFSET('Water Data'!$G$27,0,10*ROW('Water Data'!G188)))</f>
        <v/>
      </c>
      <c r="CC194" s="290" t="str">
        <f ca="true">+IF(OFFSET('Water Data'!$G$28,0,10*ROW('Water Data'!G188))="","",OFFSET('Water Data'!$G$28,0,10*ROW('Water Data'!G188)))</f>
        <v/>
      </c>
      <c r="CD194" s="290" t="str">
        <f ca="true">+IF(OFFSET('Water Data'!$G$29,0,10*ROW('Water Data'!G188))="","",OFFSET('Water Data'!$G$29,0,10*ROW('Water Data'!G188)))</f>
        <v/>
      </c>
      <c r="CE194" s="290" t="str">
        <f ca="true">+IF(OFFSET('Water Data'!$H$27,0,10*ROW('Water Data'!H188))="","",OFFSET('Water Data'!$H$27,0,10*ROW('Water Data'!H188)))</f>
        <v/>
      </c>
      <c r="CF194" s="290" t="str">
        <f ca="true">+IF(OFFSET('Water Data'!$H$28,0,10*ROW('Water Data'!H188))="","",OFFSET('Water Data'!$H$28,0,10*ROW('Water Data'!H188)))</f>
        <v/>
      </c>
      <c r="CG194" s="290" t="str">
        <f ca="true">+IF(OFFSET('Water Data'!$H$29,0,10*ROW('Water Data'!H188))="","",OFFSET('Water Data'!$H$29,0,10*ROW('Water Data'!H188)))</f>
        <v/>
      </c>
      <c r="CH194" s="290" t="str">
        <f ca="true">+IF(OFFSET('Water Data'!$I$27,0,10*ROW('Water Data'!I188))="","",OFFSET('Water Data'!$I$27,0,10*ROW('Water Data'!I188)))</f>
        <v/>
      </c>
      <c r="CI194" s="290" t="str">
        <f ca="true">+IF(OFFSET('Water Data'!$I$28,0,10*ROW('Water Data'!I188))="","",OFFSET('Water Data'!$I$28,0,10*ROW('Water Data'!I188)))</f>
        <v/>
      </c>
      <c r="CJ194" s="290" t="str">
        <f ca="true">+IF(OFFSET('Water Data'!$I$29,0,10*ROW('Water Data'!I188))="","",OFFSET('Water Data'!$I$29,0,10*ROW('Water Data'!I188)))</f>
        <v/>
      </c>
      <c r="CK194" s="290" t="str">
        <f ca="true">+IF(OFFSET('Sanitation Data'!$D$28,0,10*ROW('Sanitation Data'!D188))="","",OFFSET('Sanitation Data'!$D$28,0,10*ROW('Sanitation Data'!D188)))</f>
        <v/>
      </c>
      <c r="CL194" s="290" t="str">
        <f ca="true">+IF(OFFSET('Sanitation Data'!$D$29,0,10*ROW('Sanitation Data'!D188))="","",OFFSET('Sanitation Data'!$D$29,0,10*ROW('Sanitation Data'!D188)))</f>
        <v/>
      </c>
      <c r="CM194" s="290" t="str">
        <f ca="true">+IF(OFFSET('Sanitation Data'!$D$30,0,10*ROW('Sanitation Data'!D188))="","",OFFSET('Sanitation Data'!$D$30,0,10*ROW('Sanitation Data'!D188)))</f>
        <v/>
      </c>
      <c r="CN194" s="290" t="str">
        <f ca="true">+IF(OFFSET('Sanitation Data'!$D$31,0,10*ROW('Sanitation Data'!D188))="","",OFFSET('Sanitation Data'!$D$31,0,10*ROW('Sanitation Data'!D188)))</f>
        <v/>
      </c>
      <c r="CO194" s="290" t="str">
        <f ca="true">+IF(OFFSET('Sanitation Data'!$D$32,0,10*ROW('Sanitation Data'!D188))="","",OFFSET('Sanitation Data'!$D$32,0,10*ROW('Sanitation Data'!D188)))</f>
        <v/>
      </c>
      <c r="CP194" s="290" t="str">
        <f ca="true">+IF(OFFSET('Sanitation Data'!$E$28,0,10*ROW('Sanitation Data'!E188))="","",OFFSET('Sanitation Data'!$E$28,0,10*ROW('Sanitation Data'!E188)))</f>
        <v/>
      </c>
      <c r="CQ194" s="290" t="str">
        <f ca="true">+IF(OFFSET('Sanitation Data'!$E$29,0,10*ROW('Sanitation Data'!E188))="","",OFFSET('Sanitation Data'!$E$29,0,10*ROW('Sanitation Data'!E188)))</f>
        <v/>
      </c>
      <c r="CR194" s="290" t="str">
        <f ca="true">+IF(OFFSET('Sanitation Data'!$E$30,0,10*ROW('Sanitation Data'!E188))="","",OFFSET('Sanitation Data'!$E$30,0,10*ROW('Sanitation Data'!E188)))</f>
        <v/>
      </c>
      <c r="CS194" s="290" t="str">
        <f ca="true">+IF(OFFSET('Sanitation Data'!$E$31,0,10*ROW('Sanitation Data'!E188))="","",OFFSET('Sanitation Data'!$E$31,0,10*ROW('Sanitation Data'!E188)))</f>
        <v/>
      </c>
      <c r="CT194" s="290" t="str">
        <f ca="true">+IF(OFFSET('Sanitation Data'!$E$32,0,10*ROW('Sanitation Data'!E188))="","",OFFSET('Sanitation Data'!$E$32,0,10*ROW('Sanitation Data'!E188)))</f>
        <v/>
      </c>
      <c r="CU194" s="290" t="str">
        <f ca="true">+IF(OFFSET('Sanitation Data'!$F$28,0,10*ROW('Sanitation Data'!F188))="","",OFFSET('Sanitation Data'!$F$28,0,10*ROW('Sanitation Data'!F188)))</f>
        <v/>
      </c>
      <c r="CV194" s="290" t="str">
        <f ca="true">+IF(OFFSET('Sanitation Data'!$F$29,0,10*ROW('Sanitation Data'!F188))="","",OFFSET('Sanitation Data'!$F$29,0,10*ROW('Sanitation Data'!F188)))</f>
        <v/>
      </c>
      <c r="CW194" s="290" t="str">
        <f ca="true">+IF(OFFSET('Sanitation Data'!$F$30,0,10*ROW('Sanitation Data'!F188))="","",OFFSET('Sanitation Data'!$F$30,0,10*ROW('Sanitation Data'!F188)))</f>
        <v/>
      </c>
      <c r="CX194" s="290" t="str">
        <f ca="true">+IF(OFFSET('Sanitation Data'!$F$31,0,10*ROW('Sanitation Data'!F188))="","",OFFSET('Sanitation Data'!$F$31,0,10*ROW('Sanitation Data'!F188)))</f>
        <v/>
      </c>
      <c r="CY194" s="290" t="str">
        <f ca="true">+IF(OFFSET('Sanitation Data'!$F$32,0,10*ROW('Sanitation Data'!F188))="","",OFFSET('Sanitation Data'!$F$32,0,10*ROW('Sanitation Data'!F188)))</f>
        <v/>
      </c>
      <c r="CZ194" s="290" t="str">
        <f ca="true">+IF(OFFSET('Sanitation Data'!$G$28,0,10*ROW('Sanitation Data'!G188))="","",OFFSET('Sanitation Data'!$G$28,0,10*ROW('Sanitation Data'!G188)))</f>
        <v/>
      </c>
      <c r="DA194" s="290" t="str">
        <f ca="true">+IF(OFFSET('Sanitation Data'!$G$29,0,10*ROW('Sanitation Data'!G188))="","",OFFSET('Sanitation Data'!$G$29,0,10*ROW('Sanitation Data'!G188)))</f>
        <v/>
      </c>
      <c r="DB194" s="290" t="str">
        <f ca="true">+IF(OFFSET('Sanitation Data'!$G$30,0,10*ROW('Sanitation Data'!G188))="","",OFFSET('Sanitation Data'!$G$30,0,10*ROW('Sanitation Data'!G188)))</f>
        <v/>
      </c>
      <c r="DC194" s="290" t="str">
        <f ca="true">+IF(OFFSET('Sanitation Data'!$G$31,0,10*ROW('Sanitation Data'!G188))="","",OFFSET('Sanitation Data'!$G$31,0,10*ROW('Sanitation Data'!G188)))</f>
        <v/>
      </c>
      <c r="DD194" s="290" t="str">
        <f ca="true">+IF(OFFSET('Sanitation Data'!$G$32,0,10*ROW('Sanitation Data'!G188))="","",OFFSET('Sanitation Data'!$G$32,0,10*ROW('Sanitation Data'!G188)))</f>
        <v/>
      </c>
      <c r="DE194" s="290" t="str">
        <f ca="true">+IF(OFFSET('Sanitation Data'!$H$28,0,10*ROW('Sanitation Data'!H188))="","",OFFSET('Sanitation Data'!$H$28,0,10*ROW('Sanitation Data'!H188)))</f>
        <v/>
      </c>
      <c r="DF194" s="290" t="str">
        <f ca="true">+IF(OFFSET('Sanitation Data'!$H$29,0,10*ROW('Sanitation Data'!H188))="","",OFFSET('Sanitation Data'!$H$29,0,10*ROW('Sanitation Data'!H188)))</f>
        <v/>
      </c>
      <c r="DG194" s="290" t="str">
        <f ca="true">+IF(OFFSET('Sanitation Data'!$H$30,0,10*ROW('Sanitation Data'!H188))="","",OFFSET('Sanitation Data'!$H$30,0,10*ROW('Sanitation Data'!H188)))</f>
        <v/>
      </c>
      <c r="DH194" s="290" t="str">
        <f ca="true">+IF(OFFSET('Sanitation Data'!$H$31,0,10*ROW('Sanitation Data'!H188))="","",OFFSET('Sanitation Data'!$H$31,0,10*ROW('Sanitation Data'!H188)))</f>
        <v/>
      </c>
      <c r="DI194" s="290" t="str">
        <f ca="true">+IF(OFFSET('Sanitation Data'!$H$32,0,10*ROW('Sanitation Data'!H188))="","",OFFSET('Sanitation Data'!$H$32,0,10*ROW('Sanitation Data'!H188)))</f>
        <v/>
      </c>
      <c r="DJ194" s="290" t="str">
        <f ca="true">+IF(OFFSET('Sanitation Data'!$I$28,0,10*ROW('Sanitation Data'!I188))="","",OFFSET('Sanitation Data'!$I$28,0,10*ROW('Sanitation Data'!I188)))</f>
        <v/>
      </c>
      <c r="DK194" s="290" t="str">
        <f ca="true">+IF(OFFSET('Sanitation Data'!$I$29,0,10*ROW('Sanitation Data'!I188))="","",OFFSET('Sanitation Data'!$I$29,0,10*ROW('Sanitation Data'!I188)))</f>
        <v/>
      </c>
      <c r="DL194" s="290" t="str">
        <f ca="true">+IF(OFFSET('Sanitation Data'!$I$30,0,10*ROW('Sanitation Data'!I188))="","",OFFSET('Sanitation Data'!$I$30,0,10*ROW('Sanitation Data'!I188)))</f>
        <v/>
      </c>
      <c r="DM194" s="290" t="str">
        <f ca="true">+IF(OFFSET('Sanitation Data'!$I$31,0,10*ROW('Sanitation Data'!I188))="","",OFFSET('Sanitation Data'!$I$31,0,10*ROW('Sanitation Data'!I188)))</f>
        <v/>
      </c>
      <c r="DN194" s="290" t="str">
        <f ca="true">+IF(OFFSET('Sanitation Data'!$I$32,0,10*ROW('Sanitation Data'!I188))="","",OFFSET('Sanitation Data'!$I$32,0,10*ROW('Sanitation Data'!I188)))</f>
        <v/>
      </c>
      <c r="DO194" s="290" t="str">
        <f ca="true">+IF(OFFSET('Hygiene Data'!$D$11,0,10*ROW('Hygiene Data'!D188))="","",OFFSET('Hygiene Data'!$D$11,0,10*ROW('Hygiene Data'!D188)))</f>
        <v/>
      </c>
      <c r="DP194" s="290" t="str">
        <f ca="true">+IF(OFFSET('Hygiene Data'!$D$12,0,10*ROW('Hygiene Data'!D188))="","",OFFSET('Hygiene Data'!$D$12,0,10*ROW('Hygiene Data'!D188)))</f>
        <v/>
      </c>
      <c r="DQ194" s="290" t="str">
        <f ca="true">+IF(OFFSET('Hygiene Data'!$D$13,0,10*ROW('Hygiene Data'!D188))="","",OFFSET('Hygiene Data'!$D$13,0,10*ROW('Hygiene Data'!D188)))</f>
        <v/>
      </c>
      <c r="DR194" s="290" t="str">
        <f ca="true">+IF(OFFSET('Hygiene Data'!$E$11,0,10*ROW('Hygiene Data'!E188))="","",OFFSET('Hygiene Data'!$E$11,0,10*ROW('Hygiene Data'!E188)))</f>
        <v/>
      </c>
      <c r="DS194" s="290" t="str">
        <f ca="true">+IF(OFFSET('Hygiene Data'!$E$12,0,10*ROW('Hygiene Data'!E188))="","",OFFSET('Hygiene Data'!$E$12,0,10*ROW('Hygiene Data'!E188)))</f>
        <v/>
      </c>
      <c r="DT194" s="290" t="str">
        <f ca="true">+IF(OFFSET('Hygiene Data'!$E$13,0,10*ROW('Hygiene Data'!E188))="","",OFFSET('Hygiene Data'!$E$13,0,10*ROW('Hygiene Data'!E188)))</f>
        <v/>
      </c>
      <c r="DU194" s="290" t="str">
        <f ca="true">+IF(OFFSET('Hygiene Data'!$F$11,0,10*ROW('Hygiene Data'!F188))="","",OFFSET('Hygiene Data'!$F$11,0,10*ROW('Hygiene Data'!F188)))</f>
        <v/>
      </c>
      <c r="DV194" s="290" t="str">
        <f ca="true">+IF(OFFSET('Hygiene Data'!$F$12,0,10*ROW('Hygiene Data'!F188))="","",OFFSET('Hygiene Data'!$F$12,0,10*ROW('Hygiene Data'!F188)))</f>
        <v/>
      </c>
      <c r="DW194" s="290" t="str">
        <f ca="true">+IF(OFFSET('Hygiene Data'!$F$13,0,10*ROW('Hygiene Data'!F188))="","",OFFSET('Hygiene Data'!$F$13,0,10*ROW('Hygiene Data'!F188)))</f>
        <v/>
      </c>
      <c r="DX194" s="290" t="str">
        <f ca="true">+IF(OFFSET('Hygiene Data'!$G$11,0,10*ROW('Hygiene Data'!G188))="","",OFFSET('Hygiene Data'!$G$11,0,10*ROW('Hygiene Data'!G188)))</f>
        <v/>
      </c>
      <c r="DY194" s="290" t="str">
        <f ca="true">+IF(OFFSET('Hygiene Data'!$G$12,0,10*ROW('Hygiene Data'!G188))="","",OFFSET('Hygiene Data'!$G$12,0,10*ROW('Hygiene Data'!G188)))</f>
        <v/>
      </c>
      <c r="DZ194" s="290" t="str">
        <f ca="true">+IF(OFFSET('Hygiene Data'!$G$13,0,10*ROW('Hygiene Data'!G188))="","",OFFSET('Hygiene Data'!$G$13,0,10*ROW('Hygiene Data'!G188)))</f>
        <v/>
      </c>
      <c r="EA194" s="290" t="str">
        <f ca="true">+IF(OFFSET('Hygiene Data'!$H$11,0,10*ROW('Hygiene Data'!H188))="","",OFFSET('Hygiene Data'!$H$11,0,10*ROW('Hygiene Data'!H188)))</f>
        <v/>
      </c>
      <c r="EB194" s="290" t="str">
        <f ca="true">+IF(OFFSET('Hygiene Data'!$H$12,0,10*ROW('Hygiene Data'!H188))="","",OFFSET('Hygiene Data'!$H$12,0,10*ROW('Hygiene Data'!H188)))</f>
        <v/>
      </c>
      <c r="EC194" s="290" t="str">
        <f ca="true">+IF(OFFSET('Hygiene Data'!$H$13,0,10*ROW('Hygiene Data'!H188))="","",OFFSET('Hygiene Data'!$H$13,0,10*ROW('Hygiene Data'!H188)))</f>
        <v/>
      </c>
      <c r="ED194" s="290" t="str">
        <f ca="true">+IF(OFFSET('Hygiene Data'!$I$11,0,10*ROW('Hygiene Data'!I188))="","",OFFSET('Hygiene Data'!$I$11,0,10*ROW('Hygiene Data'!I188)))</f>
        <v/>
      </c>
      <c r="EE194" s="290" t="str">
        <f ca="true">+IF(OFFSET('Hygiene Data'!$I$12,0,10*ROW('Hygiene Data'!I188))="","",OFFSET('Hygiene Data'!$I$12,0,10*ROW('Hygiene Data'!I188)))</f>
        <v/>
      </c>
      <c r="EF194" s="290"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46"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90"/>
      <c r="BS195" s="290" t="str">
        <f ca="true">+IF(OFFSET('Water Data'!$D$27,0,10*ROW('Water Data'!D189))="","",OFFSET('Water Data'!$D$27,0,10*ROW('Water Data'!D189)))</f>
        <v/>
      </c>
      <c r="BT195" s="290" t="str">
        <f ca="true">+IF(OFFSET('Water Data'!$D$28,0,10*ROW('Water Data'!D189))="","",OFFSET('Water Data'!$D$28,0,10*ROW('Water Data'!D189)))</f>
        <v/>
      </c>
      <c r="BU195" s="290" t="str">
        <f ca="true">+IF(OFFSET('Water Data'!$D$29,0,10*ROW('Water Data'!D189))="","",OFFSET('Water Data'!$D$29,0,10*ROW('Water Data'!D189)))</f>
        <v/>
      </c>
      <c r="BV195" s="290" t="str">
        <f ca="true">+IF(OFFSET('Water Data'!$E$27,0,10*ROW('Water Data'!E189))="","",OFFSET('Water Data'!$E$27,0,10*ROW('Water Data'!E189)))</f>
        <v/>
      </c>
      <c r="BW195" s="290" t="str">
        <f ca="true">+IF(OFFSET('Water Data'!$E$28,0,10*ROW('Water Data'!E189))="","",OFFSET('Water Data'!$E$28,0,10*ROW('Water Data'!E189)))</f>
        <v/>
      </c>
      <c r="BX195" s="290" t="str">
        <f ca="true">+IF(OFFSET('Water Data'!$E$29,0,10*ROW('Water Data'!E189))="","",OFFSET('Water Data'!$E$29,0,10*ROW('Water Data'!E189)))</f>
        <v/>
      </c>
      <c r="BY195" s="290" t="str">
        <f ca="true">+IF(OFFSET('Water Data'!$F$27,0,10*ROW('Water Data'!F189))="","",OFFSET('Water Data'!$F$27,0,10*ROW('Water Data'!F189)))</f>
        <v/>
      </c>
      <c r="BZ195" s="290" t="str">
        <f ca="true">+IF(OFFSET('Water Data'!$F$28,0,10*ROW('Water Data'!F189))="","",OFFSET('Water Data'!$F$28,0,10*ROW('Water Data'!F189)))</f>
        <v/>
      </c>
      <c r="CA195" s="290" t="str">
        <f ca="true">+IF(OFFSET('Water Data'!$F$29,0,10*ROW('Water Data'!F189))="","",OFFSET('Water Data'!$F$29,0,10*ROW('Water Data'!F189)))</f>
        <v/>
      </c>
      <c r="CB195" s="290" t="str">
        <f ca="true">+IF(OFFSET('Water Data'!$G$27,0,10*ROW('Water Data'!G189))="","",OFFSET('Water Data'!$G$27,0,10*ROW('Water Data'!G189)))</f>
        <v/>
      </c>
      <c r="CC195" s="290" t="str">
        <f ca="true">+IF(OFFSET('Water Data'!$G$28,0,10*ROW('Water Data'!G189))="","",OFFSET('Water Data'!$G$28,0,10*ROW('Water Data'!G189)))</f>
        <v/>
      </c>
      <c r="CD195" s="290" t="str">
        <f ca="true">+IF(OFFSET('Water Data'!$G$29,0,10*ROW('Water Data'!G189))="","",OFFSET('Water Data'!$G$29,0,10*ROW('Water Data'!G189)))</f>
        <v/>
      </c>
      <c r="CE195" s="290" t="str">
        <f ca="true">+IF(OFFSET('Water Data'!$H$27,0,10*ROW('Water Data'!H189))="","",OFFSET('Water Data'!$H$27,0,10*ROW('Water Data'!H189)))</f>
        <v/>
      </c>
      <c r="CF195" s="290" t="str">
        <f ca="true">+IF(OFFSET('Water Data'!$H$28,0,10*ROW('Water Data'!H189))="","",OFFSET('Water Data'!$H$28,0,10*ROW('Water Data'!H189)))</f>
        <v/>
      </c>
      <c r="CG195" s="290" t="str">
        <f ca="true">+IF(OFFSET('Water Data'!$H$29,0,10*ROW('Water Data'!H189))="","",OFFSET('Water Data'!$H$29,0,10*ROW('Water Data'!H189)))</f>
        <v/>
      </c>
      <c r="CH195" s="290" t="str">
        <f ca="true">+IF(OFFSET('Water Data'!$I$27,0,10*ROW('Water Data'!I189))="","",OFFSET('Water Data'!$I$27,0,10*ROW('Water Data'!I189)))</f>
        <v/>
      </c>
      <c r="CI195" s="290" t="str">
        <f ca="true">+IF(OFFSET('Water Data'!$I$28,0,10*ROW('Water Data'!I189))="","",OFFSET('Water Data'!$I$28,0,10*ROW('Water Data'!I189)))</f>
        <v/>
      </c>
      <c r="CJ195" s="290" t="str">
        <f ca="true">+IF(OFFSET('Water Data'!$I$29,0,10*ROW('Water Data'!I189))="","",OFFSET('Water Data'!$I$29,0,10*ROW('Water Data'!I189)))</f>
        <v/>
      </c>
      <c r="CK195" s="290" t="str">
        <f ca="true">+IF(OFFSET('Sanitation Data'!$D$28,0,10*ROW('Sanitation Data'!D189))="","",OFFSET('Sanitation Data'!$D$28,0,10*ROW('Sanitation Data'!D189)))</f>
        <v/>
      </c>
      <c r="CL195" s="290" t="str">
        <f ca="true">+IF(OFFSET('Sanitation Data'!$D$29,0,10*ROW('Sanitation Data'!D189))="","",OFFSET('Sanitation Data'!$D$29,0,10*ROW('Sanitation Data'!D189)))</f>
        <v/>
      </c>
      <c r="CM195" s="290" t="str">
        <f ca="true">+IF(OFFSET('Sanitation Data'!$D$30,0,10*ROW('Sanitation Data'!D189))="","",OFFSET('Sanitation Data'!$D$30,0,10*ROW('Sanitation Data'!D189)))</f>
        <v/>
      </c>
      <c r="CN195" s="290" t="str">
        <f ca="true">+IF(OFFSET('Sanitation Data'!$D$31,0,10*ROW('Sanitation Data'!D189))="","",OFFSET('Sanitation Data'!$D$31,0,10*ROW('Sanitation Data'!D189)))</f>
        <v/>
      </c>
      <c r="CO195" s="290" t="str">
        <f ca="true">+IF(OFFSET('Sanitation Data'!$D$32,0,10*ROW('Sanitation Data'!D189))="","",OFFSET('Sanitation Data'!$D$32,0,10*ROW('Sanitation Data'!D189)))</f>
        <v/>
      </c>
      <c r="CP195" s="290" t="str">
        <f ca="true">+IF(OFFSET('Sanitation Data'!$E$28,0,10*ROW('Sanitation Data'!E189))="","",OFFSET('Sanitation Data'!$E$28,0,10*ROW('Sanitation Data'!E189)))</f>
        <v/>
      </c>
      <c r="CQ195" s="290" t="str">
        <f ca="true">+IF(OFFSET('Sanitation Data'!$E$29,0,10*ROW('Sanitation Data'!E189))="","",OFFSET('Sanitation Data'!$E$29,0,10*ROW('Sanitation Data'!E189)))</f>
        <v/>
      </c>
      <c r="CR195" s="290" t="str">
        <f ca="true">+IF(OFFSET('Sanitation Data'!$E$30,0,10*ROW('Sanitation Data'!E189))="","",OFFSET('Sanitation Data'!$E$30,0,10*ROW('Sanitation Data'!E189)))</f>
        <v/>
      </c>
      <c r="CS195" s="290" t="str">
        <f ca="true">+IF(OFFSET('Sanitation Data'!$E$31,0,10*ROW('Sanitation Data'!E189))="","",OFFSET('Sanitation Data'!$E$31,0,10*ROW('Sanitation Data'!E189)))</f>
        <v/>
      </c>
      <c r="CT195" s="290" t="str">
        <f ca="true">+IF(OFFSET('Sanitation Data'!$E$32,0,10*ROW('Sanitation Data'!E189))="","",OFFSET('Sanitation Data'!$E$32,0,10*ROW('Sanitation Data'!E189)))</f>
        <v/>
      </c>
      <c r="CU195" s="290" t="str">
        <f ca="true">+IF(OFFSET('Sanitation Data'!$F$28,0,10*ROW('Sanitation Data'!F189))="","",OFFSET('Sanitation Data'!$F$28,0,10*ROW('Sanitation Data'!F189)))</f>
        <v/>
      </c>
      <c r="CV195" s="290" t="str">
        <f ca="true">+IF(OFFSET('Sanitation Data'!$F$29,0,10*ROW('Sanitation Data'!F189))="","",OFFSET('Sanitation Data'!$F$29,0,10*ROW('Sanitation Data'!F189)))</f>
        <v/>
      </c>
      <c r="CW195" s="290" t="str">
        <f ca="true">+IF(OFFSET('Sanitation Data'!$F$30,0,10*ROW('Sanitation Data'!F189))="","",OFFSET('Sanitation Data'!$F$30,0,10*ROW('Sanitation Data'!F189)))</f>
        <v/>
      </c>
      <c r="CX195" s="290" t="str">
        <f ca="true">+IF(OFFSET('Sanitation Data'!$F$31,0,10*ROW('Sanitation Data'!F189))="","",OFFSET('Sanitation Data'!$F$31,0,10*ROW('Sanitation Data'!F189)))</f>
        <v/>
      </c>
      <c r="CY195" s="290" t="str">
        <f ca="true">+IF(OFFSET('Sanitation Data'!$F$32,0,10*ROW('Sanitation Data'!F189))="","",OFFSET('Sanitation Data'!$F$32,0,10*ROW('Sanitation Data'!F189)))</f>
        <v/>
      </c>
      <c r="CZ195" s="290" t="str">
        <f ca="true">+IF(OFFSET('Sanitation Data'!$G$28,0,10*ROW('Sanitation Data'!G189))="","",OFFSET('Sanitation Data'!$G$28,0,10*ROW('Sanitation Data'!G189)))</f>
        <v/>
      </c>
      <c r="DA195" s="290" t="str">
        <f ca="true">+IF(OFFSET('Sanitation Data'!$G$29,0,10*ROW('Sanitation Data'!G189))="","",OFFSET('Sanitation Data'!$G$29,0,10*ROW('Sanitation Data'!G189)))</f>
        <v/>
      </c>
      <c r="DB195" s="290" t="str">
        <f ca="true">+IF(OFFSET('Sanitation Data'!$G$30,0,10*ROW('Sanitation Data'!G189))="","",OFFSET('Sanitation Data'!$G$30,0,10*ROW('Sanitation Data'!G189)))</f>
        <v/>
      </c>
      <c r="DC195" s="290" t="str">
        <f ca="true">+IF(OFFSET('Sanitation Data'!$G$31,0,10*ROW('Sanitation Data'!G189))="","",OFFSET('Sanitation Data'!$G$31,0,10*ROW('Sanitation Data'!G189)))</f>
        <v/>
      </c>
      <c r="DD195" s="290" t="str">
        <f ca="true">+IF(OFFSET('Sanitation Data'!$G$32,0,10*ROW('Sanitation Data'!G189))="","",OFFSET('Sanitation Data'!$G$32,0,10*ROW('Sanitation Data'!G189)))</f>
        <v/>
      </c>
      <c r="DE195" s="290" t="str">
        <f ca="true">+IF(OFFSET('Sanitation Data'!$H$28,0,10*ROW('Sanitation Data'!H189))="","",OFFSET('Sanitation Data'!$H$28,0,10*ROW('Sanitation Data'!H189)))</f>
        <v/>
      </c>
      <c r="DF195" s="290" t="str">
        <f ca="true">+IF(OFFSET('Sanitation Data'!$H$29,0,10*ROW('Sanitation Data'!H189))="","",OFFSET('Sanitation Data'!$H$29,0,10*ROW('Sanitation Data'!H189)))</f>
        <v/>
      </c>
      <c r="DG195" s="290" t="str">
        <f ca="true">+IF(OFFSET('Sanitation Data'!$H$30,0,10*ROW('Sanitation Data'!H189))="","",OFFSET('Sanitation Data'!$H$30,0,10*ROW('Sanitation Data'!H189)))</f>
        <v/>
      </c>
      <c r="DH195" s="290" t="str">
        <f ca="true">+IF(OFFSET('Sanitation Data'!$H$31,0,10*ROW('Sanitation Data'!H189))="","",OFFSET('Sanitation Data'!$H$31,0,10*ROW('Sanitation Data'!H189)))</f>
        <v/>
      </c>
      <c r="DI195" s="290" t="str">
        <f ca="true">+IF(OFFSET('Sanitation Data'!$H$32,0,10*ROW('Sanitation Data'!H189))="","",OFFSET('Sanitation Data'!$H$32,0,10*ROW('Sanitation Data'!H189)))</f>
        <v/>
      </c>
      <c r="DJ195" s="290" t="str">
        <f ca="true">+IF(OFFSET('Sanitation Data'!$I$28,0,10*ROW('Sanitation Data'!I189))="","",OFFSET('Sanitation Data'!$I$28,0,10*ROW('Sanitation Data'!I189)))</f>
        <v/>
      </c>
      <c r="DK195" s="290" t="str">
        <f ca="true">+IF(OFFSET('Sanitation Data'!$I$29,0,10*ROW('Sanitation Data'!I189))="","",OFFSET('Sanitation Data'!$I$29,0,10*ROW('Sanitation Data'!I189)))</f>
        <v/>
      </c>
      <c r="DL195" s="290" t="str">
        <f ca="true">+IF(OFFSET('Sanitation Data'!$I$30,0,10*ROW('Sanitation Data'!I189))="","",OFFSET('Sanitation Data'!$I$30,0,10*ROW('Sanitation Data'!I189)))</f>
        <v/>
      </c>
      <c r="DM195" s="290" t="str">
        <f ca="true">+IF(OFFSET('Sanitation Data'!$I$31,0,10*ROW('Sanitation Data'!I189))="","",OFFSET('Sanitation Data'!$I$31,0,10*ROW('Sanitation Data'!I189)))</f>
        <v/>
      </c>
      <c r="DN195" s="290" t="str">
        <f ca="true">+IF(OFFSET('Sanitation Data'!$I$32,0,10*ROW('Sanitation Data'!I189))="","",OFFSET('Sanitation Data'!$I$32,0,10*ROW('Sanitation Data'!I189)))</f>
        <v/>
      </c>
      <c r="DO195" s="290" t="str">
        <f ca="true">+IF(OFFSET('Hygiene Data'!$D$11,0,10*ROW('Hygiene Data'!D189))="","",OFFSET('Hygiene Data'!$D$11,0,10*ROW('Hygiene Data'!D189)))</f>
        <v/>
      </c>
      <c r="DP195" s="290" t="str">
        <f ca="true">+IF(OFFSET('Hygiene Data'!$D$12,0,10*ROW('Hygiene Data'!D189))="","",OFFSET('Hygiene Data'!$D$12,0,10*ROW('Hygiene Data'!D189)))</f>
        <v/>
      </c>
      <c r="DQ195" s="290" t="str">
        <f ca="true">+IF(OFFSET('Hygiene Data'!$D$13,0,10*ROW('Hygiene Data'!D189))="","",OFFSET('Hygiene Data'!$D$13,0,10*ROW('Hygiene Data'!D189)))</f>
        <v/>
      </c>
      <c r="DR195" s="290" t="str">
        <f ca="true">+IF(OFFSET('Hygiene Data'!$E$11,0,10*ROW('Hygiene Data'!E189))="","",OFFSET('Hygiene Data'!$E$11,0,10*ROW('Hygiene Data'!E189)))</f>
        <v/>
      </c>
      <c r="DS195" s="290" t="str">
        <f ca="true">+IF(OFFSET('Hygiene Data'!$E$12,0,10*ROW('Hygiene Data'!E189))="","",OFFSET('Hygiene Data'!$E$12,0,10*ROW('Hygiene Data'!E189)))</f>
        <v/>
      </c>
      <c r="DT195" s="290" t="str">
        <f ca="true">+IF(OFFSET('Hygiene Data'!$E$13,0,10*ROW('Hygiene Data'!E189))="","",OFFSET('Hygiene Data'!$E$13,0,10*ROW('Hygiene Data'!E189)))</f>
        <v/>
      </c>
      <c r="DU195" s="290" t="str">
        <f ca="true">+IF(OFFSET('Hygiene Data'!$F$11,0,10*ROW('Hygiene Data'!F189))="","",OFFSET('Hygiene Data'!$F$11,0,10*ROW('Hygiene Data'!F189)))</f>
        <v/>
      </c>
      <c r="DV195" s="290" t="str">
        <f ca="true">+IF(OFFSET('Hygiene Data'!$F$12,0,10*ROW('Hygiene Data'!F189))="","",OFFSET('Hygiene Data'!$F$12,0,10*ROW('Hygiene Data'!F189)))</f>
        <v/>
      </c>
      <c r="DW195" s="290" t="str">
        <f ca="true">+IF(OFFSET('Hygiene Data'!$F$13,0,10*ROW('Hygiene Data'!F189))="","",OFFSET('Hygiene Data'!$F$13,0,10*ROW('Hygiene Data'!F189)))</f>
        <v/>
      </c>
      <c r="DX195" s="290" t="str">
        <f ca="true">+IF(OFFSET('Hygiene Data'!$G$11,0,10*ROW('Hygiene Data'!G189))="","",OFFSET('Hygiene Data'!$G$11,0,10*ROW('Hygiene Data'!G189)))</f>
        <v/>
      </c>
      <c r="DY195" s="290" t="str">
        <f ca="true">+IF(OFFSET('Hygiene Data'!$G$12,0,10*ROW('Hygiene Data'!G189))="","",OFFSET('Hygiene Data'!$G$12,0,10*ROW('Hygiene Data'!G189)))</f>
        <v/>
      </c>
      <c r="DZ195" s="290" t="str">
        <f ca="true">+IF(OFFSET('Hygiene Data'!$G$13,0,10*ROW('Hygiene Data'!G189))="","",OFFSET('Hygiene Data'!$G$13,0,10*ROW('Hygiene Data'!G189)))</f>
        <v/>
      </c>
      <c r="EA195" s="290" t="str">
        <f ca="true">+IF(OFFSET('Hygiene Data'!$H$11,0,10*ROW('Hygiene Data'!H189))="","",OFFSET('Hygiene Data'!$H$11,0,10*ROW('Hygiene Data'!H189)))</f>
        <v/>
      </c>
      <c r="EB195" s="290" t="str">
        <f ca="true">+IF(OFFSET('Hygiene Data'!$H$12,0,10*ROW('Hygiene Data'!H189))="","",OFFSET('Hygiene Data'!$H$12,0,10*ROW('Hygiene Data'!H189)))</f>
        <v/>
      </c>
      <c r="EC195" s="290" t="str">
        <f ca="true">+IF(OFFSET('Hygiene Data'!$H$13,0,10*ROW('Hygiene Data'!H189))="","",OFFSET('Hygiene Data'!$H$13,0,10*ROW('Hygiene Data'!H189)))</f>
        <v/>
      </c>
      <c r="ED195" s="290" t="str">
        <f ca="true">+IF(OFFSET('Hygiene Data'!$I$11,0,10*ROW('Hygiene Data'!I189))="","",OFFSET('Hygiene Data'!$I$11,0,10*ROW('Hygiene Data'!I189)))</f>
        <v/>
      </c>
      <c r="EE195" s="290" t="str">
        <f ca="true">+IF(OFFSET('Hygiene Data'!$I$12,0,10*ROW('Hygiene Data'!I189))="","",OFFSET('Hygiene Data'!$I$12,0,10*ROW('Hygiene Data'!I189)))</f>
        <v/>
      </c>
      <c r="EF195" s="290"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46"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90"/>
      <c r="BS196" s="290" t="str">
        <f ca="true">+IF(OFFSET('Water Data'!$D$27,0,10*ROW('Water Data'!D190))="","",OFFSET('Water Data'!$D$27,0,10*ROW('Water Data'!D190)))</f>
        <v/>
      </c>
      <c r="BT196" s="290" t="str">
        <f ca="true">+IF(OFFSET('Water Data'!$D$28,0,10*ROW('Water Data'!D190))="","",OFFSET('Water Data'!$D$28,0,10*ROW('Water Data'!D190)))</f>
        <v/>
      </c>
      <c r="BU196" s="290" t="str">
        <f ca="true">+IF(OFFSET('Water Data'!$D$29,0,10*ROW('Water Data'!D190))="","",OFFSET('Water Data'!$D$29,0,10*ROW('Water Data'!D190)))</f>
        <v/>
      </c>
      <c r="BV196" s="290" t="str">
        <f ca="true">+IF(OFFSET('Water Data'!$E$27,0,10*ROW('Water Data'!E190))="","",OFFSET('Water Data'!$E$27,0,10*ROW('Water Data'!E190)))</f>
        <v/>
      </c>
      <c r="BW196" s="290" t="str">
        <f ca="true">+IF(OFFSET('Water Data'!$E$28,0,10*ROW('Water Data'!E190))="","",OFFSET('Water Data'!$E$28,0,10*ROW('Water Data'!E190)))</f>
        <v/>
      </c>
      <c r="BX196" s="290" t="str">
        <f ca="true">+IF(OFFSET('Water Data'!$E$29,0,10*ROW('Water Data'!E190))="","",OFFSET('Water Data'!$E$29,0,10*ROW('Water Data'!E190)))</f>
        <v/>
      </c>
      <c r="BY196" s="290" t="str">
        <f ca="true">+IF(OFFSET('Water Data'!$F$27,0,10*ROW('Water Data'!F190))="","",OFFSET('Water Data'!$F$27,0,10*ROW('Water Data'!F190)))</f>
        <v/>
      </c>
      <c r="BZ196" s="290" t="str">
        <f ca="true">+IF(OFFSET('Water Data'!$F$28,0,10*ROW('Water Data'!F190))="","",OFFSET('Water Data'!$F$28,0,10*ROW('Water Data'!F190)))</f>
        <v/>
      </c>
      <c r="CA196" s="290" t="str">
        <f ca="true">+IF(OFFSET('Water Data'!$F$29,0,10*ROW('Water Data'!F190))="","",OFFSET('Water Data'!$F$29,0,10*ROW('Water Data'!F190)))</f>
        <v/>
      </c>
      <c r="CB196" s="290" t="str">
        <f ca="true">+IF(OFFSET('Water Data'!$G$27,0,10*ROW('Water Data'!G190))="","",OFFSET('Water Data'!$G$27,0,10*ROW('Water Data'!G190)))</f>
        <v/>
      </c>
      <c r="CC196" s="290" t="str">
        <f ca="true">+IF(OFFSET('Water Data'!$G$28,0,10*ROW('Water Data'!G190))="","",OFFSET('Water Data'!$G$28,0,10*ROW('Water Data'!G190)))</f>
        <v/>
      </c>
      <c r="CD196" s="290" t="str">
        <f ca="true">+IF(OFFSET('Water Data'!$G$29,0,10*ROW('Water Data'!G190))="","",OFFSET('Water Data'!$G$29,0,10*ROW('Water Data'!G190)))</f>
        <v/>
      </c>
      <c r="CE196" s="290" t="str">
        <f ca="true">+IF(OFFSET('Water Data'!$H$27,0,10*ROW('Water Data'!H190))="","",OFFSET('Water Data'!$H$27,0,10*ROW('Water Data'!H190)))</f>
        <v/>
      </c>
      <c r="CF196" s="290" t="str">
        <f ca="true">+IF(OFFSET('Water Data'!$H$28,0,10*ROW('Water Data'!H190))="","",OFFSET('Water Data'!$H$28,0,10*ROW('Water Data'!H190)))</f>
        <v/>
      </c>
      <c r="CG196" s="290" t="str">
        <f ca="true">+IF(OFFSET('Water Data'!$H$29,0,10*ROW('Water Data'!H190))="","",OFFSET('Water Data'!$H$29,0,10*ROW('Water Data'!H190)))</f>
        <v/>
      </c>
      <c r="CH196" s="290" t="str">
        <f ca="true">+IF(OFFSET('Water Data'!$I$27,0,10*ROW('Water Data'!I190))="","",OFFSET('Water Data'!$I$27,0,10*ROW('Water Data'!I190)))</f>
        <v/>
      </c>
      <c r="CI196" s="290" t="str">
        <f ca="true">+IF(OFFSET('Water Data'!$I$28,0,10*ROW('Water Data'!I190))="","",OFFSET('Water Data'!$I$28,0,10*ROW('Water Data'!I190)))</f>
        <v/>
      </c>
      <c r="CJ196" s="290" t="str">
        <f ca="true">+IF(OFFSET('Water Data'!$I$29,0,10*ROW('Water Data'!I190))="","",OFFSET('Water Data'!$I$29,0,10*ROW('Water Data'!I190)))</f>
        <v/>
      </c>
      <c r="CK196" s="290" t="str">
        <f ca="true">+IF(OFFSET('Sanitation Data'!$D$28,0,10*ROW('Sanitation Data'!D190))="","",OFFSET('Sanitation Data'!$D$28,0,10*ROW('Sanitation Data'!D190)))</f>
        <v/>
      </c>
      <c r="CL196" s="290" t="str">
        <f ca="true">+IF(OFFSET('Sanitation Data'!$D$29,0,10*ROW('Sanitation Data'!D190))="","",OFFSET('Sanitation Data'!$D$29,0,10*ROW('Sanitation Data'!D190)))</f>
        <v/>
      </c>
      <c r="CM196" s="290" t="str">
        <f ca="true">+IF(OFFSET('Sanitation Data'!$D$30,0,10*ROW('Sanitation Data'!D190))="","",OFFSET('Sanitation Data'!$D$30,0,10*ROW('Sanitation Data'!D190)))</f>
        <v/>
      </c>
      <c r="CN196" s="290" t="str">
        <f ca="true">+IF(OFFSET('Sanitation Data'!$D$31,0,10*ROW('Sanitation Data'!D190))="","",OFFSET('Sanitation Data'!$D$31,0,10*ROW('Sanitation Data'!D190)))</f>
        <v/>
      </c>
      <c r="CO196" s="290" t="str">
        <f ca="true">+IF(OFFSET('Sanitation Data'!$D$32,0,10*ROW('Sanitation Data'!D190))="","",OFFSET('Sanitation Data'!$D$32,0,10*ROW('Sanitation Data'!D190)))</f>
        <v/>
      </c>
      <c r="CP196" s="290" t="str">
        <f ca="true">+IF(OFFSET('Sanitation Data'!$E$28,0,10*ROW('Sanitation Data'!E190))="","",OFFSET('Sanitation Data'!$E$28,0,10*ROW('Sanitation Data'!E190)))</f>
        <v/>
      </c>
      <c r="CQ196" s="290" t="str">
        <f ca="true">+IF(OFFSET('Sanitation Data'!$E$29,0,10*ROW('Sanitation Data'!E190))="","",OFFSET('Sanitation Data'!$E$29,0,10*ROW('Sanitation Data'!E190)))</f>
        <v/>
      </c>
      <c r="CR196" s="290" t="str">
        <f ca="true">+IF(OFFSET('Sanitation Data'!$E$30,0,10*ROW('Sanitation Data'!E190))="","",OFFSET('Sanitation Data'!$E$30,0,10*ROW('Sanitation Data'!E190)))</f>
        <v/>
      </c>
      <c r="CS196" s="290" t="str">
        <f ca="true">+IF(OFFSET('Sanitation Data'!$E$31,0,10*ROW('Sanitation Data'!E190))="","",OFFSET('Sanitation Data'!$E$31,0,10*ROW('Sanitation Data'!E190)))</f>
        <v/>
      </c>
      <c r="CT196" s="290" t="str">
        <f ca="true">+IF(OFFSET('Sanitation Data'!$E$32,0,10*ROW('Sanitation Data'!E190))="","",OFFSET('Sanitation Data'!$E$32,0,10*ROW('Sanitation Data'!E190)))</f>
        <v/>
      </c>
      <c r="CU196" s="290" t="str">
        <f ca="true">+IF(OFFSET('Sanitation Data'!$F$28,0,10*ROW('Sanitation Data'!F190))="","",OFFSET('Sanitation Data'!$F$28,0,10*ROW('Sanitation Data'!F190)))</f>
        <v/>
      </c>
      <c r="CV196" s="290" t="str">
        <f ca="true">+IF(OFFSET('Sanitation Data'!$F$29,0,10*ROW('Sanitation Data'!F190))="","",OFFSET('Sanitation Data'!$F$29,0,10*ROW('Sanitation Data'!F190)))</f>
        <v/>
      </c>
      <c r="CW196" s="290" t="str">
        <f ca="true">+IF(OFFSET('Sanitation Data'!$F$30,0,10*ROW('Sanitation Data'!F190))="","",OFFSET('Sanitation Data'!$F$30,0,10*ROW('Sanitation Data'!F190)))</f>
        <v/>
      </c>
      <c r="CX196" s="290" t="str">
        <f ca="true">+IF(OFFSET('Sanitation Data'!$F$31,0,10*ROW('Sanitation Data'!F190))="","",OFFSET('Sanitation Data'!$F$31,0,10*ROW('Sanitation Data'!F190)))</f>
        <v/>
      </c>
      <c r="CY196" s="290" t="str">
        <f ca="true">+IF(OFFSET('Sanitation Data'!$F$32,0,10*ROW('Sanitation Data'!F190))="","",OFFSET('Sanitation Data'!$F$32,0,10*ROW('Sanitation Data'!F190)))</f>
        <v/>
      </c>
      <c r="CZ196" s="290" t="str">
        <f ca="true">+IF(OFFSET('Sanitation Data'!$G$28,0,10*ROW('Sanitation Data'!G190))="","",OFFSET('Sanitation Data'!$G$28,0,10*ROW('Sanitation Data'!G190)))</f>
        <v/>
      </c>
      <c r="DA196" s="290" t="str">
        <f ca="true">+IF(OFFSET('Sanitation Data'!$G$29,0,10*ROW('Sanitation Data'!G190))="","",OFFSET('Sanitation Data'!$G$29,0,10*ROW('Sanitation Data'!G190)))</f>
        <v/>
      </c>
      <c r="DB196" s="290" t="str">
        <f ca="true">+IF(OFFSET('Sanitation Data'!$G$30,0,10*ROW('Sanitation Data'!G190))="","",OFFSET('Sanitation Data'!$G$30,0,10*ROW('Sanitation Data'!G190)))</f>
        <v/>
      </c>
      <c r="DC196" s="290" t="str">
        <f ca="true">+IF(OFFSET('Sanitation Data'!$G$31,0,10*ROW('Sanitation Data'!G190))="","",OFFSET('Sanitation Data'!$G$31,0,10*ROW('Sanitation Data'!G190)))</f>
        <v/>
      </c>
      <c r="DD196" s="290" t="str">
        <f ca="true">+IF(OFFSET('Sanitation Data'!$G$32,0,10*ROW('Sanitation Data'!G190))="","",OFFSET('Sanitation Data'!$G$32,0,10*ROW('Sanitation Data'!G190)))</f>
        <v/>
      </c>
      <c r="DE196" s="290" t="str">
        <f ca="true">+IF(OFFSET('Sanitation Data'!$H$28,0,10*ROW('Sanitation Data'!H190))="","",OFFSET('Sanitation Data'!$H$28,0,10*ROW('Sanitation Data'!H190)))</f>
        <v/>
      </c>
      <c r="DF196" s="290" t="str">
        <f ca="true">+IF(OFFSET('Sanitation Data'!$H$29,0,10*ROW('Sanitation Data'!H190))="","",OFFSET('Sanitation Data'!$H$29,0,10*ROW('Sanitation Data'!H190)))</f>
        <v/>
      </c>
      <c r="DG196" s="290" t="str">
        <f ca="true">+IF(OFFSET('Sanitation Data'!$H$30,0,10*ROW('Sanitation Data'!H190))="","",OFFSET('Sanitation Data'!$H$30,0,10*ROW('Sanitation Data'!H190)))</f>
        <v/>
      </c>
      <c r="DH196" s="290" t="str">
        <f ca="true">+IF(OFFSET('Sanitation Data'!$H$31,0,10*ROW('Sanitation Data'!H190))="","",OFFSET('Sanitation Data'!$H$31,0,10*ROW('Sanitation Data'!H190)))</f>
        <v/>
      </c>
      <c r="DI196" s="290" t="str">
        <f ca="true">+IF(OFFSET('Sanitation Data'!$H$32,0,10*ROW('Sanitation Data'!H190))="","",OFFSET('Sanitation Data'!$H$32,0,10*ROW('Sanitation Data'!H190)))</f>
        <v/>
      </c>
      <c r="DJ196" s="290" t="str">
        <f ca="true">+IF(OFFSET('Sanitation Data'!$I$28,0,10*ROW('Sanitation Data'!I190))="","",OFFSET('Sanitation Data'!$I$28,0,10*ROW('Sanitation Data'!I190)))</f>
        <v/>
      </c>
      <c r="DK196" s="290" t="str">
        <f ca="true">+IF(OFFSET('Sanitation Data'!$I$29,0,10*ROW('Sanitation Data'!I190))="","",OFFSET('Sanitation Data'!$I$29,0,10*ROW('Sanitation Data'!I190)))</f>
        <v/>
      </c>
      <c r="DL196" s="290" t="str">
        <f ca="true">+IF(OFFSET('Sanitation Data'!$I$30,0,10*ROW('Sanitation Data'!I190))="","",OFFSET('Sanitation Data'!$I$30,0,10*ROW('Sanitation Data'!I190)))</f>
        <v/>
      </c>
      <c r="DM196" s="290" t="str">
        <f ca="true">+IF(OFFSET('Sanitation Data'!$I$31,0,10*ROW('Sanitation Data'!I190))="","",OFFSET('Sanitation Data'!$I$31,0,10*ROW('Sanitation Data'!I190)))</f>
        <v/>
      </c>
      <c r="DN196" s="290" t="str">
        <f ca="true">+IF(OFFSET('Sanitation Data'!$I$32,0,10*ROW('Sanitation Data'!I190))="","",OFFSET('Sanitation Data'!$I$32,0,10*ROW('Sanitation Data'!I190)))</f>
        <v/>
      </c>
      <c r="DO196" s="290" t="str">
        <f ca="true">+IF(OFFSET('Hygiene Data'!$D$11,0,10*ROW('Hygiene Data'!D190))="","",OFFSET('Hygiene Data'!$D$11,0,10*ROW('Hygiene Data'!D190)))</f>
        <v/>
      </c>
      <c r="DP196" s="290" t="str">
        <f ca="true">+IF(OFFSET('Hygiene Data'!$D$12,0,10*ROW('Hygiene Data'!D190))="","",OFFSET('Hygiene Data'!$D$12,0,10*ROW('Hygiene Data'!D190)))</f>
        <v/>
      </c>
      <c r="DQ196" s="290" t="str">
        <f ca="true">+IF(OFFSET('Hygiene Data'!$D$13,0,10*ROW('Hygiene Data'!D190))="","",OFFSET('Hygiene Data'!$D$13,0,10*ROW('Hygiene Data'!D190)))</f>
        <v/>
      </c>
      <c r="DR196" s="290" t="str">
        <f ca="true">+IF(OFFSET('Hygiene Data'!$E$11,0,10*ROW('Hygiene Data'!E190))="","",OFFSET('Hygiene Data'!$E$11,0,10*ROW('Hygiene Data'!E190)))</f>
        <v/>
      </c>
      <c r="DS196" s="290" t="str">
        <f ca="true">+IF(OFFSET('Hygiene Data'!$E$12,0,10*ROW('Hygiene Data'!E190))="","",OFFSET('Hygiene Data'!$E$12,0,10*ROW('Hygiene Data'!E190)))</f>
        <v/>
      </c>
      <c r="DT196" s="290" t="str">
        <f ca="true">+IF(OFFSET('Hygiene Data'!$E$13,0,10*ROW('Hygiene Data'!E190))="","",OFFSET('Hygiene Data'!$E$13,0,10*ROW('Hygiene Data'!E190)))</f>
        <v/>
      </c>
      <c r="DU196" s="290" t="str">
        <f ca="true">+IF(OFFSET('Hygiene Data'!$F$11,0,10*ROW('Hygiene Data'!F190))="","",OFFSET('Hygiene Data'!$F$11,0,10*ROW('Hygiene Data'!F190)))</f>
        <v/>
      </c>
      <c r="DV196" s="290" t="str">
        <f ca="true">+IF(OFFSET('Hygiene Data'!$F$12,0,10*ROW('Hygiene Data'!F190))="","",OFFSET('Hygiene Data'!$F$12,0,10*ROW('Hygiene Data'!F190)))</f>
        <v/>
      </c>
      <c r="DW196" s="290" t="str">
        <f ca="true">+IF(OFFSET('Hygiene Data'!$F$13,0,10*ROW('Hygiene Data'!F190))="","",OFFSET('Hygiene Data'!$F$13,0,10*ROW('Hygiene Data'!F190)))</f>
        <v/>
      </c>
      <c r="DX196" s="290" t="str">
        <f ca="true">+IF(OFFSET('Hygiene Data'!$G$11,0,10*ROW('Hygiene Data'!G190))="","",OFFSET('Hygiene Data'!$G$11,0,10*ROW('Hygiene Data'!G190)))</f>
        <v/>
      </c>
      <c r="DY196" s="290" t="str">
        <f ca="true">+IF(OFFSET('Hygiene Data'!$G$12,0,10*ROW('Hygiene Data'!G190))="","",OFFSET('Hygiene Data'!$G$12,0,10*ROW('Hygiene Data'!G190)))</f>
        <v/>
      </c>
      <c r="DZ196" s="290" t="str">
        <f ca="true">+IF(OFFSET('Hygiene Data'!$G$13,0,10*ROW('Hygiene Data'!G190))="","",OFFSET('Hygiene Data'!$G$13,0,10*ROW('Hygiene Data'!G190)))</f>
        <v/>
      </c>
      <c r="EA196" s="290" t="str">
        <f ca="true">+IF(OFFSET('Hygiene Data'!$H$11,0,10*ROW('Hygiene Data'!H190))="","",OFFSET('Hygiene Data'!$H$11,0,10*ROW('Hygiene Data'!H190)))</f>
        <v/>
      </c>
      <c r="EB196" s="290" t="str">
        <f ca="true">+IF(OFFSET('Hygiene Data'!$H$12,0,10*ROW('Hygiene Data'!H190))="","",OFFSET('Hygiene Data'!$H$12,0,10*ROW('Hygiene Data'!H190)))</f>
        <v/>
      </c>
      <c r="EC196" s="290" t="str">
        <f ca="true">+IF(OFFSET('Hygiene Data'!$H$13,0,10*ROW('Hygiene Data'!H190))="","",OFFSET('Hygiene Data'!$H$13,0,10*ROW('Hygiene Data'!H190)))</f>
        <v/>
      </c>
      <c r="ED196" s="290" t="str">
        <f ca="true">+IF(OFFSET('Hygiene Data'!$I$11,0,10*ROW('Hygiene Data'!I190))="","",OFFSET('Hygiene Data'!$I$11,0,10*ROW('Hygiene Data'!I190)))</f>
        <v/>
      </c>
      <c r="EE196" s="290" t="str">
        <f ca="true">+IF(OFFSET('Hygiene Data'!$I$12,0,10*ROW('Hygiene Data'!I190))="","",OFFSET('Hygiene Data'!$I$12,0,10*ROW('Hygiene Data'!I190)))</f>
        <v/>
      </c>
      <c r="EF196" s="290"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46"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90"/>
      <c r="BS197" s="290" t="str">
        <f ca="true">+IF(OFFSET('Water Data'!$D$27,0,10*ROW('Water Data'!D191))="","",OFFSET('Water Data'!$D$27,0,10*ROW('Water Data'!D191)))</f>
        <v/>
      </c>
      <c r="BT197" s="290" t="str">
        <f ca="true">+IF(OFFSET('Water Data'!$D$28,0,10*ROW('Water Data'!D191))="","",OFFSET('Water Data'!$D$28,0,10*ROW('Water Data'!D191)))</f>
        <v/>
      </c>
      <c r="BU197" s="290" t="str">
        <f ca="true">+IF(OFFSET('Water Data'!$D$29,0,10*ROW('Water Data'!D191))="","",OFFSET('Water Data'!$D$29,0,10*ROW('Water Data'!D191)))</f>
        <v/>
      </c>
      <c r="BV197" s="290" t="str">
        <f ca="true">+IF(OFFSET('Water Data'!$E$27,0,10*ROW('Water Data'!E191))="","",OFFSET('Water Data'!$E$27,0,10*ROW('Water Data'!E191)))</f>
        <v/>
      </c>
      <c r="BW197" s="290" t="str">
        <f ca="true">+IF(OFFSET('Water Data'!$E$28,0,10*ROW('Water Data'!E191))="","",OFFSET('Water Data'!$E$28,0,10*ROW('Water Data'!E191)))</f>
        <v/>
      </c>
      <c r="BX197" s="290" t="str">
        <f ca="true">+IF(OFFSET('Water Data'!$E$29,0,10*ROW('Water Data'!E191))="","",OFFSET('Water Data'!$E$29,0,10*ROW('Water Data'!E191)))</f>
        <v/>
      </c>
      <c r="BY197" s="290" t="str">
        <f ca="true">+IF(OFFSET('Water Data'!$F$27,0,10*ROW('Water Data'!F191))="","",OFFSET('Water Data'!$F$27,0,10*ROW('Water Data'!F191)))</f>
        <v/>
      </c>
      <c r="BZ197" s="290" t="str">
        <f ca="true">+IF(OFFSET('Water Data'!$F$28,0,10*ROW('Water Data'!F191))="","",OFFSET('Water Data'!$F$28,0,10*ROW('Water Data'!F191)))</f>
        <v/>
      </c>
      <c r="CA197" s="290" t="str">
        <f ca="true">+IF(OFFSET('Water Data'!$F$29,0,10*ROW('Water Data'!F191))="","",OFFSET('Water Data'!$F$29,0,10*ROW('Water Data'!F191)))</f>
        <v/>
      </c>
      <c r="CB197" s="290" t="str">
        <f ca="true">+IF(OFFSET('Water Data'!$G$27,0,10*ROW('Water Data'!G191))="","",OFFSET('Water Data'!$G$27,0,10*ROW('Water Data'!G191)))</f>
        <v/>
      </c>
      <c r="CC197" s="290" t="str">
        <f ca="true">+IF(OFFSET('Water Data'!$G$28,0,10*ROW('Water Data'!G191))="","",OFFSET('Water Data'!$G$28,0,10*ROW('Water Data'!G191)))</f>
        <v/>
      </c>
      <c r="CD197" s="290" t="str">
        <f ca="true">+IF(OFFSET('Water Data'!$G$29,0,10*ROW('Water Data'!G191))="","",OFFSET('Water Data'!$G$29,0,10*ROW('Water Data'!G191)))</f>
        <v/>
      </c>
      <c r="CE197" s="290" t="str">
        <f ca="true">+IF(OFFSET('Water Data'!$H$27,0,10*ROW('Water Data'!H191))="","",OFFSET('Water Data'!$H$27,0,10*ROW('Water Data'!H191)))</f>
        <v/>
      </c>
      <c r="CF197" s="290" t="str">
        <f ca="true">+IF(OFFSET('Water Data'!$H$28,0,10*ROW('Water Data'!H191))="","",OFFSET('Water Data'!$H$28,0,10*ROW('Water Data'!H191)))</f>
        <v/>
      </c>
      <c r="CG197" s="290" t="str">
        <f ca="true">+IF(OFFSET('Water Data'!$H$29,0,10*ROW('Water Data'!H191))="","",OFFSET('Water Data'!$H$29,0,10*ROW('Water Data'!H191)))</f>
        <v/>
      </c>
      <c r="CH197" s="290" t="str">
        <f ca="true">+IF(OFFSET('Water Data'!$I$27,0,10*ROW('Water Data'!I191))="","",OFFSET('Water Data'!$I$27,0,10*ROW('Water Data'!I191)))</f>
        <v/>
      </c>
      <c r="CI197" s="290" t="str">
        <f ca="true">+IF(OFFSET('Water Data'!$I$28,0,10*ROW('Water Data'!I191))="","",OFFSET('Water Data'!$I$28,0,10*ROW('Water Data'!I191)))</f>
        <v/>
      </c>
      <c r="CJ197" s="290" t="str">
        <f ca="true">+IF(OFFSET('Water Data'!$I$29,0,10*ROW('Water Data'!I191))="","",OFFSET('Water Data'!$I$29,0,10*ROW('Water Data'!I191)))</f>
        <v/>
      </c>
      <c r="CK197" s="290" t="str">
        <f ca="true">+IF(OFFSET('Sanitation Data'!$D$28,0,10*ROW('Sanitation Data'!D191))="","",OFFSET('Sanitation Data'!$D$28,0,10*ROW('Sanitation Data'!D191)))</f>
        <v/>
      </c>
      <c r="CL197" s="290" t="str">
        <f ca="true">+IF(OFFSET('Sanitation Data'!$D$29,0,10*ROW('Sanitation Data'!D191))="","",OFFSET('Sanitation Data'!$D$29,0,10*ROW('Sanitation Data'!D191)))</f>
        <v/>
      </c>
      <c r="CM197" s="290" t="str">
        <f ca="true">+IF(OFFSET('Sanitation Data'!$D$30,0,10*ROW('Sanitation Data'!D191))="","",OFFSET('Sanitation Data'!$D$30,0,10*ROW('Sanitation Data'!D191)))</f>
        <v/>
      </c>
      <c r="CN197" s="290" t="str">
        <f ca="true">+IF(OFFSET('Sanitation Data'!$D$31,0,10*ROW('Sanitation Data'!D191))="","",OFFSET('Sanitation Data'!$D$31,0,10*ROW('Sanitation Data'!D191)))</f>
        <v/>
      </c>
      <c r="CO197" s="290" t="str">
        <f ca="true">+IF(OFFSET('Sanitation Data'!$D$32,0,10*ROW('Sanitation Data'!D191))="","",OFFSET('Sanitation Data'!$D$32,0,10*ROW('Sanitation Data'!D191)))</f>
        <v/>
      </c>
      <c r="CP197" s="290" t="str">
        <f ca="true">+IF(OFFSET('Sanitation Data'!$E$28,0,10*ROW('Sanitation Data'!E191))="","",OFFSET('Sanitation Data'!$E$28,0,10*ROW('Sanitation Data'!E191)))</f>
        <v/>
      </c>
      <c r="CQ197" s="290" t="str">
        <f ca="true">+IF(OFFSET('Sanitation Data'!$E$29,0,10*ROW('Sanitation Data'!E191))="","",OFFSET('Sanitation Data'!$E$29,0,10*ROW('Sanitation Data'!E191)))</f>
        <v/>
      </c>
      <c r="CR197" s="290" t="str">
        <f ca="true">+IF(OFFSET('Sanitation Data'!$E$30,0,10*ROW('Sanitation Data'!E191))="","",OFFSET('Sanitation Data'!$E$30,0,10*ROW('Sanitation Data'!E191)))</f>
        <v/>
      </c>
      <c r="CS197" s="290" t="str">
        <f ca="true">+IF(OFFSET('Sanitation Data'!$E$31,0,10*ROW('Sanitation Data'!E191))="","",OFFSET('Sanitation Data'!$E$31,0,10*ROW('Sanitation Data'!E191)))</f>
        <v/>
      </c>
      <c r="CT197" s="290" t="str">
        <f ca="true">+IF(OFFSET('Sanitation Data'!$E$32,0,10*ROW('Sanitation Data'!E191))="","",OFFSET('Sanitation Data'!$E$32,0,10*ROW('Sanitation Data'!E191)))</f>
        <v/>
      </c>
      <c r="CU197" s="290" t="str">
        <f ca="true">+IF(OFFSET('Sanitation Data'!$F$28,0,10*ROW('Sanitation Data'!F191))="","",OFFSET('Sanitation Data'!$F$28,0,10*ROW('Sanitation Data'!F191)))</f>
        <v/>
      </c>
      <c r="CV197" s="290" t="str">
        <f ca="true">+IF(OFFSET('Sanitation Data'!$F$29,0,10*ROW('Sanitation Data'!F191))="","",OFFSET('Sanitation Data'!$F$29,0,10*ROW('Sanitation Data'!F191)))</f>
        <v/>
      </c>
      <c r="CW197" s="290" t="str">
        <f ca="true">+IF(OFFSET('Sanitation Data'!$F$30,0,10*ROW('Sanitation Data'!F191))="","",OFFSET('Sanitation Data'!$F$30,0,10*ROW('Sanitation Data'!F191)))</f>
        <v/>
      </c>
      <c r="CX197" s="290" t="str">
        <f ca="true">+IF(OFFSET('Sanitation Data'!$F$31,0,10*ROW('Sanitation Data'!F191))="","",OFFSET('Sanitation Data'!$F$31,0,10*ROW('Sanitation Data'!F191)))</f>
        <v/>
      </c>
      <c r="CY197" s="290" t="str">
        <f ca="true">+IF(OFFSET('Sanitation Data'!$F$32,0,10*ROW('Sanitation Data'!F191))="","",OFFSET('Sanitation Data'!$F$32,0,10*ROW('Sanitation Data'!F191)))</f>
        <v/>
      </c>
      <c r="CZ197" s="290" t="str">
        <f ca="true">+IF(OFFSET('Sanitation Data'!$G$28,0,10*ROW('Sanitation Data'!G191))="","",OFFSET('Sanitation Data'!$G$28,0,10*ROW('Sanitation Data'!G191)))</f>
        <v/>
      </c>
      <c r="DA197" s="290" t="str">
        <f ca="true">+IF(OFFSET('Sanitation Data'!$G$29,0,10*ROW('Sanitation Data'!G191))="","",OFFSET('Sanitation Data'!$G$29,0,10*ROW('Sanitation Data'!G191)))</f>
        <v/>
      </c>
      <c r="DB197" s="290" t="str">
        <f ca="true">+IF(OFFSET('Sanitation Data'!$G$30,0,10*ROW('Sanitation Data'!G191))="","",OFFSET('Sanitation Data'!$G$30,0,10*ROW('Sanitation Data'!G191)))</f>
        <v/>
      </c>
      <c r="DC197" s="290" t="str">
        <f ca="true">+IF(OFFSET('Sanitation Data'!$G$31,0,10*ROW('Sanitation Data'!G191))="","",OFFSET('Sanitation Data'!$G$31,0,10*ROW('Sanitation Data'!G191)))</f>
        <v/>
      </c>
      <c r="DD197" s="290" t="str">
        <f ca="true">+IF(OFFSET('Sanitation Data'!$G$32,0,10*ROW('Sanitation Data'!G191))="","",OFFSET('Sanitation Data'!$G$32,0,10*ROW('Sanitation Data'!G191)))</f>
        <v/>
      </c>
      <c r="DE197" s="290" t="str">
        <f ca="true">+IF(OFFSET('Sanitation Data'!$H$28,0,10*ROW('Sanitation Data'!H191))="","",OFFSET('Sanitation Data'!$H$28,0,10*ROW('Sanitation Data'!H191)))</f>
        <v/>
      </c>
      <c r="DF197" s="290" t="str">
        <f ca="true">+IF(OFFSET('Sanitation Data'!$H$29,0,10*ROW('Sanitation Data'!H191))="","",OFFSET('Sanitation Data'!$H$29,0,10*ROW('Sanitation Data'!H191)))</f>
        <v/>
      </c>
      <c r="DG197" s="290" t="str">
        <f ca="true">+IF(OFFSET('Sanitation Data'!$H$30,0,10*ROW('Sanitation Data'!H191))="","",OFFSET('Sanitation Data'!$H$30,0,10*ROW('Sanitation Data'!H191)))</f>
        <v/>
      </c>
      <c r="DH197" s="290" t="str">
        <f ca="true">+IF(OFFSET('Sanitation Data'!$H$31,0,10*ROW('Sanitation Data'!H191))="","",OFFSET('Sanitation Data'!$H$31,0,10*ROW('Sanitation Data'!H191)))</f>
        <v/>
      </c>
      <c r="DI197" s="290" t="str">
        <f ca="true">+IF(OFFSET('Sanitation Data'!$H$32,0,10*ROW('Sanitation Data'!H191))="","",OFFSET('Sanitation Data'!$H$32,0,10*ROW('Sanitation Data'!H191)))</f>
        <v/>
      </c>
      <c r="DJ197" s="290" t="str">
        <f ca="true">+IF(OFFSET('Sanitation Data'!$I$28,0,10*ROW('Sanitation Data'!I191))="","",OFFSET('Sanitation Data'!$I$28,0,10*ROW('Sanitation Data'!I191)))</f>
        <v/>
      </c>
      <c r="DK197" s="290" t="str">
        <f ca="true">+IF(OFFSET('Sanitation Data'!$I$29,0,10*ROW('Sanitation Data'!I191))="","",OFFSET('Sanitation Data'!$I$29,0,10*ROW('Sanitation Data'!I191)))</f>
        <v/>
      </c>
      <c r="DL197" s="290" t="str">
        <f ca="true">+IF(OFFSET('Sanitation Data'!$I$30,0,10*ROW('Sanitation Data'!I191))="","",OFFSET('Sanitation Data'!$I$30,0,10*ROW('Sanitation Data'!I191)))</f>
        <v/>
      </c>
      <c r="DM197" s="290" t="str">
        <f ca="true">+IF(OFFSET('Sanitation Data'!$I$31,0,10*ROW('Sanitation Data'!I191))="","",OFFSET('Sanitation Data'!$I$31,0,10*ROW('Sanitation Data'!I191)))</f>
        <v/>
      </c>
      <c r="DN197" s="290" t="str">
        <f ca="true">+IF(OFFSET('Sanitation Data'!$I$32,0,10*ROW('Sanitation Data'!I191))="","",OFFSET('Sanitation Data'!$I$32,0,10*ROW('Sanitation Data'!I191)))</f>
        <v/>
      </c>
      <c r="DO197" s="290" t="str">
        <f ca="true">+IF(OFFSET('Hygiene Data'!$D$11,0,10*ROW('Hygiene Data'!D191))="","",OFFSET('Hygiene Data'!$D$11,0,10*ROW('Hygiene Data'!D191)))</f>
        <v/>
      </c>
      <c r="DP197" s="290" t="str">
        <f ca="true">+IF(OFFSET('Hygiene Data'!$D$12,0,10*ROW('Hygiene Data'!D191))="","",OFFSET('Hygiene Data'!$D$12,0,10*ROW('Hygiene Data'!D191)))</f>
        <v/>
      </c>
      <c r="DQ197" s="290" t="str">
        <f ca="true">+IF(OFFSET('Hygiene Data'!$D$13,0,10*ROW('Hygiene Data'!D191))="","",OFFSET('Hygiene Data'!$D$13,0,10*ROW('Hygiene Data'!D191)))</f>
        <v/>
      </c>
      <c r="DR197" s="290" t="str">
        <f ca="true">+IF(OFFSET('Hygiene Data'!$E$11,0,10*ROW('Hygiene Data'!E191))="","",OFFSET('Hygiene Data'!$E$11,0,10*ROW('Hygiene Data'!E191)))</f>
        <v/>
      </c>
      <c r="DS197" s="290" t="str">
        <f ca="true">+IF(OFFSET('Hygiene Data'!$E$12,0,10*ROW('Hygiene Data'!E191))="","",OFFSET('Hygiene Data'!$E$12,0,10*ROW('Hygiene Data'!E191)))</f>
        <v/>
      </c>
      <c r="DT197" s="290" t="str">
        <f ca="true">+IF(OFFSET('Hygiene Data'!$E$13,0,10*ROW('Hygiene Data'!E191))="","",OFFSET('Hygiene Data'!$E$13,0,10*ROW('Hygiene Data'!E191)))</f>
        <v/>
      </c>
      <c r="DU197" s="290" t="str">
        <f ca="true">+IF(OFFSET('Hygiene Data'!$F$11,0,10*ROW('Hygiene Data'!F191))="","",OFFSET('Hygiene Data'!$F$11,0,10*ROW('Hygiene Data'!F191)))</f>
        <v/>
      </c>
      <c r="DV197" s="290" t="str">
        <f ca="true">+IF(OFFSET('Hygiene Data'!$F$12,0,10*ROW('Hygiene Data'!F191))="","",OFFSET('Hygiene Data'!$F$12,0,10*ROW('Hygiene Data'!F191)))</f>
        <v/>
      </c>
      <c r="DW197" s="290" t="str">
        <f ca="true">+IF(OFFSET('Hygiene Data'!$F$13,0,10*ROW('Hygiene Data'!F191))="","",OFFSET('Hygiene Data'!$F$13,0,10*ROW('Hygiene Data'!F191)))</f>
        <v/>
      </c>
      <c r="DX197" s="290" t="str">
        <f ca="true">+IF(OFFSET('Hygiene Data'!$G$11,0,10*ROW('Hygiene Data'!G191))="","",OFFSET('Hygiene Data'!$G$11,0,10*ROW('Hygiene Data'!G191)))</f>
        <v/>
      </c>
      <c r="DY197" s="290" t="str">
        <f ca="true">+IF(OFFSET('Hygiene Data'!$G$12,0,10*ROW('Hygiene Data'!G191))="","",OFFSET('Hygiene Data'!$G$12,0,10*ROW('Hygiene Data'!G191)))</f>
        <v/>
      </c>
      <c r="DZ197" s="290" t="str">
        <f ca="true">+IF(OFFSET('Hygiene Data'!$G$13,0,10*ROW('Hygiene Data'!G191))="","",OFFSET('Hygiene Data'!$G$13,0,10*ROW('Hygiene Data'!G191)))</f>
        <v/>
      </c>
      <c r="EA197" s="290" t="str">
        <f ca="true">+IF(OFFSET('Hygiene Data'!$H$11,0,10*ROW('Hygiene Data'!H191))="","",OFFSET('Hygiene Data'!$H$11,0,10*ROW('Hygiene Data'!H191)))</f>
        <v/>
      </c>
      <c r="EB197" s="290" t="str">
        <f ca="true">+IF(OFFSET('Hygiene Data'!$H$12,0,10*ROW('Hygiene Data'!H191))="","",OFFSET('Hygiene Data'!$H$12,0,10*ROW('Hygiene Data'!H191)))</f>
        <v/>
      </c>
      <c r="EC197" s="290" t="str">
        <f ca="true">+IF(OFFSET('Hygiene Data'!$H$13,0,10*ROW('Hygiene Data'!H191))="","",OFFSET('Hygiene Data'!$H$13,0,10*ROW('Hygiene Data'!H191)))</f>
        <v/>
      </c>
      <c r="ED197" s="290" t="str">
        <f ca="true">+IF(OFFSET('Hygiene Data'!$I$11,0,10*ROW('Hygiene Data'!I191))="","",OFFSET('Hygiene Data'!$I$11,0,10*ROW('Hygiene Data'!I191)))</f>
        <v/>
      </c>
      <c r="EE197" s="290" t="str">
        <f ca="true">+IF(OFFSET('Hygiene Data'!$I$12,0,10*ROW('Hygiene Data'!I191))="","",OFFSET('Hygiene Data'!$I$12,0,10*ROW('Hygiene Data'!I191)))</f>
        <v/>
      </c>
      <c r="EF197" s="290"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46"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90"/>
      <c r="BS198" s="290" t="str">
        <f ca="true">+IF(OFFSET('Water Data'!$D$27,0,10*ROW('Water Data'!D192))="","",OFFSET('Water Data'!$D$27,0,10*ROW('Water Data'!D192)))</f>
        <v/>
      </c>
      <c r="BT198" s="290" t="str">
        <f ca="true">+IF(OFFSET('Water Data'!$D$28,0,10*ROW('Water Data'!D192))="","",OFFSET('Water Data'!$D$28,0,10*ROW('Water Data'!D192)))</f>
        <v/>
      </c>
      <c r="BU198" s="290" t="str">
        <f ca="true">+IF(OFFSET('Water Data'!$D$29,0,10*ROW('Water Data'!D192))="","",OFFSET('Water Data'!$D$29,0,10*ROW('Water Data'!D192)))</f>
        <v/>
      </c>
      <c r="BV198" s="290" t="str">
        <f ca="true">+IF(OFFSET('Water Data'!$E$27,0,10*ROW('Water Data'!E192))="","",OFFSET('Water Data'!$E$27,0,10*ROW('Water Data'!E192)))</f>
        <v/>
      </c>
      <c r="BW198" s="290" t="str">
        <f ca="true">+IF(OFFSET('Water Data'!$E$28,0,10*ROW('Water Data'!E192))="","",OFFSET('Water Data'!$E$28,0,10*ROW('Water Data'!E192)))</f>
        <v/>
      </c>
      <c r="BX198" s="290" t="str">
        <f ca="true">+IF(OFFSET('Water Data'!$E$29,0,10*ROW('Water Data'!E192))="","",OFFSET('Water Data'!$E$29,0,10*ROW('Water Data'!E192)))</f>
        <v/>
      </c>
      <c r="BY198" s="290" t="str">
        <f ca="true">+IF(OFFSET('Water Data'!$F$27,0,10*ROW('Water Data'!F192))="","",OFFSET('Water Data'!$F$27,0,10*ROW('Water Data'!F192)))</f>
        <v/>
      </c>
      <c r="BZ198" s="290" t="str">
        <f ca="true">+IF(OFFSET('Water Data'!$F$28,0,10*ROW('Water Data'!F192))="","",OFFSET('Water Data'!$F$28,0,10*ROW('Water Data'!F192)))</f>
        <v/>
      </c>
      <c r="CA198" s="290" t="str">
        <f ca="true">+IF(OFFSET('Water Data'!$F$29,0,10*ROW('Water Data'!F192))="","",OFFSET('Water Data'!$F$29,0,10*ROW('Water Data'!F192)))</f>
        <v/>
      </c>
      <c r="CB198" s="290" t="str">
        <f ca="true">+IF(OFFSET('Water Data'!$G$27,0,10*ROW('Water Data'!G192))="","",OFFSET('Water Data'!$G$27,0,10*ROW('Water Data'!G192)))</f>
        <v/>
      </c>
      <c r="CC198" s="290" t="str">
        <f ca="true">+IF(OFFSET('Water Data'!$G$28,0,10*ROW('Water Data'!G192))="","",OFFSET('Water Data'!$G$28,0,10*ROW('Water Data'!G192)))</f>
        <v/>
      </c>
      <c r="CD198" s="290" t="str">
        <f ca="true">+IF(OFFSET('Water Data'!$G$29,0,10*ROW('Water Data'!G192))="","",OFFSET('Water Data'!$G$29,0,10*ROW('Water Data'!G192)))</f>
        <v/>
      </c>
      <c r="CE198" s="290" t="str">
        <f ca="true">+IF(OFFSET('Water Data'!$H$27,0,10*ROW('Water Data'!H192))="","",OFFSET('Water Data'!$H$27,0,10*ROW('Water Data'!H192)))</f>
        <v/>
      </c>
      <c r="CF198" s="290" t="str">
        <f ca="true">+IF(OFFSET('Water Data'!$H$28,0,10*ROW('Water Data'!H192))="","",OFFSET('Water Data'!$H$28,0,10*ROW('Water Data'!H192)))</f>
        <v/>
      </c>
      <c r="CG198" s="290" t="str">
        <f ca="true">+IF(OFFSET('Water Data'!$H$29,0,10*ROW('Water Data'!H192))="","",OFFSET('Water Data'!$H$29,0,10*ROW('Water Data'!H192)))</f>
        <v/>
      </c>
      <c r="CH198" s="290" t="str">
        <f ca="true">+IF(OFFSET('Water Data'!$I$27,0,10*ROW('Water Data'!I192))="","",OFFSET('Water Data'!$I$27,0,10*ROW('Water Data'!I192)))</f>
        <v/>
      </c>
      <c r="CI198" s="290" t="str">
        <f ca="true">+IF(OFFSET('Water Data'!$I$28,0,10*ROW('Water Data'!I192))="","",OFFSET('Water Data'!$I$28,0,10*ROW('Water Data'!I192)))</f>
        <v/>
      </c>
      <c r="CJ198" s="290" t="str">
        <f ca="true">+IF(OFFSET('Water Data'!$I$29,0,10*ROW('Water Data'!I192))="","",OFFSET('Water Data'!$I$29,0,10*ROW('Water Data'!I192)))</f>
        <v/>
      </c>
      <c r="CK198" s="290" t="str">
        <f ca="true">+IF(OFFSET('Sanitation Data'!$D$28,0,10*ROW('Sanitation Data'!D192))="","",OFFSET('Sanitation Data'!$D$28,0,10*ROW('Sanitation Data'!D192)))</f>
        <v/>
      </c>
      <c r="CL198" s="290" t="str">
        <f ca="true">+IF(OFFSET('Sanitation Data'!$D$29,0,10*ROW('Sanitation Data'!D192))="","",OFFSET('Sanitation Data'!$D$29,0,10*ROW('Sanitation Data'!D192)))</f>
        <v/>
      </c>
      <c r="CM198" s="290" t="str">
        <f ca="true">+IF(OFFSET('Sanitation Data'!$D$30,0,10*ROW('Sanitation Data'!D192))="","",OFFSET('Sanitation Data'!$D$30,0,10*ROW('Sanitation Data'!D192)))</f>
        <v/>
      </c>
      <c r="CN198" s="290" t="str">
        <f ca="true">+IF(OFFSET('Sanitation Data'!$D$31,0,10*ROW('Sanitation Data'!D192))="","",OFFSET('Sanitation Data'!$D$31,0,10*ROW('Sanitation Data'!D192)))</f>
        <v/>
      </c>
      <c r="CO198" s="290" t="str">
        <f ca="true">+IF(OFFSET('Sanitation Data'!$D$32,0,10*ROW('Sanitation Data'!D192))="","",OFFSET('Sanitation Data'!$D$32,0,10*ROW('Sanitation Data'!D192)))</f>
        <v/>
      </c>
      <c r="CP198" s="290" t="str">
        <f ca="true">+IF(OFFSET('Sanitation Data'!$E$28,0,10*ROW('Sanitation Data'!E192))="","",OFFSET('Sanitation Data'!$E$28,0,10*ROW('Sanitation Data'!E192)))</f>
        <v/>
      </c>
      <c r="CQ198" s="290" t="str">
        <f ca="true">+IF(OFFSET('Sanitation Data'!$E$29,0,10*ROW('Sanitation Data'!E192))="","",OFFSET('Sanitation Data'!$E$29,0,10*ROW('Sanitation Data'!E192)))</f>
        <v/>
      </c>
      <c r="CR198" s="290" t="str">
        <f ca="true">+IF(OFFSET('Sanitation Data'!$E$30,0,10*ROW('Sanitation Data'!E192))="","",OFFSET('Sanitation Data'!$E$30,0,10*ROW('Sanitation Data'!E192)))</f>
        <v/>
      </c>
      <c r="CS198" s="290" t="str">
        <f ca="true">+IF(OFFSET('Sanitation Data'!$E$31,0,10*ROW('Sanitation Data'!E192))="","",OFFSET('Sanitation Data'!$E$31,0,10*ROW('Sanitation Data'!E192)))</f>
        <v/>
      </c>
      <c r="CT198" s="290" t="str">
        <f ca="true">+IF(OFFSET('Sanitation Data'!$E$32,0,10*ROW('Sanitation Data'!E192))="","",OFFSET('Sanitation Data'!$E$32,0,10*ROW('Sanitation Data'!E192)))</f>
        <v/>
      </c>
      <c r="CU198" s="290" t="str">
        <f ca="true">+IF(OFFSET('Sanitation Data'!$F$28,0,10*ROW('Sanitation Data'!F192))="","",OFFSET('Sanitation Data'!$F$28,0,10*ROW('Sanitation Data'!F192)))</f>
        <v/>
      </c>
      <c r="CV198" s="290" t="str">
        <f ca="true">+IF(OFFSET('Sanitation Data'!$F$29,0,10*ROW('Sanitation Data'!F192))="","",OFFSET('Sanitation Data'!$F$29,0,10*ROW('Sanitation Data'!F192)))</f>
        <v/>
      </c>
      <c r="CW198" s="290" t="str">
        <f ca="true">+IF(OFFSET('Sanitation Data'!$F$30,0,10*ROW('Sanitation Data'!F192))="","",OFFSET('Sanitation Data'!$F$30,0,10*ROW('Sanitation Data'!F192)))</f>
        <v/>
      </c>
      <c r="CX198" s="290" t="str">
        <f ca="true">+IF(OFFSET('Sanitation Data'!$F$31,0,10*ROW('Sanitation Data'!F192))="","",OFFSET('Sanitation Data'!$F$31,0,10*ROW('Sanitation Data'!F192)))</f>
        <v/>
      </c>
      <c r="CY198" s="290" t="str">
        <f ca="true">+IF(OFFSET('Sanitation Data'!$F$32,0,10*ROW('Sanitation Data'!F192))="","",OFFSET('Sanitation Data'!$F$32,0,10*ROW('Sanitation Data'!F192)))</f>
        <v/>
      </c>
      <c r="CZ198" s="290" t="str">
        <f ca="true">+IF(OFFSET('Sanitation Data'!$G$28,0,10*ROW('Sanitation Data'!G192))="","",OFFSET('Sanitation Data'!$G$28,0,10*ROW('Sanitation Data'!G192)))</f>
        <v/>
      </c>
      <c r="DA198" s="290" t="str">
        <f ca="true">+IF(OFFSET('Sanitation Data'!$G$29,0,10*ROW('Sanitation Data'!G192))="","",OFFSET('Sanitation Data'!$G$29,0,10*ROW('Sanitation Data'!G192)))</f>
        <v/>
      </c>
      <c r="DB198" s="290" t="str">
        <f ca="true">+IF(OFFSET('Sanitation Data'!$G$30,0,10*ROW('Sanitation Data'!G192))="","",OFFSET('Sanitation Data'!$G$30,0,10*ROW('Sanitation Data'!G192)))</f>
        <v/>
      </c>
      <c r="DC198" s="290" t="str">
        <f ca="true">+IF(OFFSET('Sanitation Data'!$G$31,0,10*ROW('Sanitation Data'!G192))="","",OFFSET('Sanitation Data'!$G$31,0,10*ROW('Sanitation Data'!G192)))</f>
        <v/>
      </c>
      <c r="DD198" s="290" t="str">
        <f ca="true">+IF(OFFSET('Sanitation Data'!$G$32,0,10*ROW('Sanitation Data'!G192))="","",OFFSET('Sanitation Data'!$G$32,0,10*ROW('Sanitation Data'!G192)))</f>
        <v/>
      </c>
      <c r="DE198" s="290" t="str">
        <f ca="true">+IF(OFFSET('Sanitation Data'!$H$28,0,10*ROW('Sanitation Data'!H192))="","",OFFSET('Sanitation Data'!$H$28,0,10*ROW('Sanitation Data'!H192)))</f>
        <v/>
      </c>
      <c r="DF198" s="290" t="str">
        <f ca="true">+IF(OFFSET('Sanitation Data'!$H$29,0,10*ROW('Sanitation Data'!H192))="","",OFFSET('Sanitation Data'!$H$29,0,10*ROW('Sanitation Data'!H192)))</f>
        <v/>
      </c>
      <c r="DG198" s="290" t="str">
        <f ca="true">+IF(OFFSET('Sanitation Data'!$H$30,0,10*ROW('Sanitation Data'!H192))="","",OFFSET('Sanitation Data'!$H$30,0,10*ROW('Sanitation Data'!H192)))</f>
        <v/>
      </c>
      <c r="DH198" s="290" t="str">
        <f ca="true">+IF(OFFSET('Sanitation Data'!$H$31,0,10*ROW('Sanitation Data'!H192))="","",OFFSET('Sanitation Data'!$H$31,0,10*ROW('Sanitation Data'!H192)))</f>
        <v/>
      </c>
      <c r="DI198" s="290" t="str">
        <f ca="true">+IF(OFFSET('Sanitation Data'!$H$32,0,10*ROW('Sanitation Data'!H192))="","",OFFSET('Sanitation Data'!$H$32,0,10*ROW('Sanitation Data'!H192)))</f>
        <v/>
      </c>
      <c r="DJ198" s="290" t="str">
        <f ca="true">+IF(OFFSET('Sanitation Data'!$I$28,0,10*ROW('Sanitation Data'!I192))="","",OFFSET('Sanitation Data'!$I$28,0,10*ROW('Sanitation Data'!I192)))</f>
        <v/>
      </c>
      <c r="DK198" s="290" t="str">
        <f ca="true">+IF(OFFSET('Sanitation Data'!$I$29,0,10*ROW('Sanitation Data'!I192))="","",OFFSET('Sanitation Data'!$I$29,0,10*ROW('Sanitation Data'!I192)))</f>
        <v/>
      </c>
      <c r="DL198" s="290" t="str">
        <f ca="true">+IF(OFFSET('Sanitation Data'!$I$30,0,10*ROW('Sanitation Data'!I192))="","",OFFSET('Sanitation Data'!$I$30,0,10*ROW('Sanitation Data'!I192)))</f>
        <v/>
      </c>
      <c r="DM198" s="290" t="str">
        <f ca="true">+IF(OFFSET('Sanitation Data'!$I$31,0,10*ROW('Sanitation Data'!I192))="","",OFFSET('Sanitation Data'!$I$31,0,10*ROW('Sanitation Data'!I192)))</f>
        <v/>
      </c>
      <c r="DN198" s="290" t="str">
        <f ca="true">+IF(OFFSET('Sanitation Data'!$I$32,0,10*ROW('Sanitation Data'!I192))="","",OFFSET('Sanitation Data'!$I$32,0,10*ROW('Sanitation Data'!I192)))</f>
        <v/>
      </c>
      <c r="DO198" s="290" t="str">
        <f ca="true">+IF(OFFSET('Hygiene Data'!$D$11,0,10*ROW('Hygiene Data'!D192))="","",OFFSET('Hygiene Data'!$D$11,0,10*ROW('Hygiene Data'!D192)))</f>
        <v/>
      </c>
      <c r="DP198" s="290" t="str">
        <f ca="true">+IF(OFFSET('Hygiene Data'!$D$12,0,10*ROW('Hygiene Data'!D192))="","",OFFSET('Hygiene Data'!$D$12,0,10*ROW('Hygiene Data'!D192)))</f>
        <v/>
      </c>
      <c r="DQ198" s="290" t="str">
        <f ca="true">+IF(OFFSET('Hygiene Data'!$D$13,0,10*ROW('Hygiene Data'!D192))="","",OFFSET('Hygiene Data'!$D$13,0,10*ROW('Hygiene Data'!D192)))</f>
        <v/>
      </c>
      <c r="DR198" s="290" t="str">
        <f ca="true">+IF(OFFSET('Hygiene Data'!$E$11,0,10*ROW('Hygiene Data'!E192))="","",OFFSET('Hygiene Data'!$E$11,0,10*ROW('Hygiene Data'!E192)))</f>
        <v/>
      </c>
      <c r="DS198" s="290" t="str">
        <f ca="true">+IF(OFFSET('Hygiene Data'!$E$12,0,10*ROW('Hygiene Data'!E192))="","",OFFSET('Hygiene Data'!$E$12,0,10*ROW('Hygiene Data'!E192)))</f>
        <v/>
      </c>
      <c r="DT198" s="290" t="str">
        <f ca="true">+IF(OFFSET('Hygiene Data'!$E$13,0,10*ROW('Hygiene Data'!E192))="","",OFFSET('Hygiene Data'!$E$13,0,10*ROW('Hygiene Data'!E192)))</f>
        <v/>
      </c>
      <c r="DU198" s="290" t="str">
        <f ca="true">+IF(OFFSET('Hygiene Data'!$F$11,0,10*ROW('Hygiene Data'!F192))="","",OFFSET('Hygiene Data'!$F$11,0,10*ROW('Hygiene Data'!F192)))</f>
        <v/>
      </c>
      <c r="DV198" s="290" t="str">
        <f ca="true">+IF(OFFSET('Hygiene Data'!$F$12,0,10*ROW('Hygiene Data'!F192))="","",OFFSET('Hygiene Data'!$F$12,0,10*ROW('Hygiene Data'!F192)))</f>
        <v/>
      </c>
      <c r="DW198" s="290" t="str">
        <f ca="true">+IF(OFFSET('Hygiene Data'!$F$13,0,10*ROW('Hygiene Data'!F192))="","",OFFSET('Hygiene Data'!$F$13,0,10*ROW('Hygiene Data'!F192)))</f>
        <v/>
      </c>
      <c r="DX198" s="290" t="str">
        <f ca="true">+IF(OFFSET('Hygiene Data'!$G$11,0,10*ROW('Hygiene Data'!G192))="","",OFFSET('Hygiene Data'!$G$11,0,10*ROW('Hygiene Data'!G192)))</f>
        <v/>
      </c>
      <c r="DY198" s="290" t="str">
        <f ca="true">+IF(OFFSET('Hygiene Data'!$G$12,0,10*ROW('Hygiene Data'!G192))="","",OFFSET('Hygiene Data'!$G$12,0,10*ROW('Hygiene Data'!G192)))</f>
        <v/>
      </c>
      <c r="DZ198" s="290" t="str">
        <f ca="true">+IF(OFFSET('Hygiene Data'!$G$13,0,10*ROW('Hygiene Data'!G192))="","",OFFSET('Hygiene Data'!$G$13,0,10*ROW('Hygiene Data'!G192)))</f>
        <v/>
      </c>
      <c r="EA198" s="290" t="str">
        <f ca="true">+IF(OFFSET('Hygiene Data'!$H$11,0,10*ROW('Hygiene Data'!H192))="","",OFFSET('Hygiene Data'!$H$11,0,10*ROW('Hygiene Data'!H192)))</f>
        <v/>
      </c>
      <c r="EB198" s="290" t="str">
        <f ca="true">+IF(OFFSET('Hygiene Data'!$H$12,0,10*ROW('Hygiene Data'!H192))="","",OFFSET('Hygiene Data'!$H$12,0,10*ROW('Hygiene Data'!H192)))</f>
        <v/>
      </c>
      <c r="EC198" s="290" t="str">
        <f ca="true">+IF(OFFSET('Hygiene Data'!$H$13,0,10*ROW('Hygiene Data'!H192))="","",OFFSET('Hygiene Data'!$H$13,0,10*ROW('Hygiene Data'!H192)))</f>
        <v/>
      </c>
      <c r="ED198" s="290" t="str">
        <f ca="true">+IF(OFFSET('Hygiene Data'!$I$11,0,10*ROW('Hygiene Data'!I192))="","",OFFSET('Hygiene Data'!$I$11,0,10*ROW('Hygiene Data'!I192)))</f>
        <v/>
      </c>
      <c r="EE198" s="290" t="str">
        <f ca="true">+IF(OFFSET('Hygiene Data'!$I$12,0,10*ROW('Hygiene Data'!I192))="","",OFFSET('Hygiene Data'!$I$12,0,10*ROW('Hygiene Data'!I192)))</f>
        <v/>
      </c>
      <c r="EF198" s="290"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46"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90"/>
      <c r="BS199" s="290" t="str">
        <f ca="true">+IF(OFFSET('Water Data'!$D$27,0,10*ROW('Water Data'!D193))="","",OFFSET('Water Data'!$D$27,0,10*ROW('Water Data'!D193)))</f>
        <v/>
      </c>
      <c r="BT199" s="290" t="str">
        <f ca="true">+IF(OFFSET('Water Data'!$D$28,0,10*ROW('Water Data'!D193))="","",OFFSET('Water Data'!$D$28,0,10*ROW('Water Data'!D193)))</f>
        <v/>
      </c>
      <c r="BU199" s="290" t="str">
        <f ca="true">+IF(OFFSET('Water Data'!$D$29,0,10*ROW('Water Data'!D193))="","",OFFSET('Water Data'!$D$29,0,10*ROW('Water Data'!D193)))</f>
        <v/>
      </c>
      <c r="BV199" s="290" t="str">
        <f ca="true">+IF(OFFSET('Water Data'!$E$27,0,10*ROW('Water Data'!E193))="","",OFFSET('Water Data'!$E$27,0,10*ROW('Water Data'!E193)))</f>
        <v/>
      </c>
      <c r="BW199" s="290" t="str">
        <f ca="true">+IF(OFFSET('Water Data'!$E$28,0,10*ROW('Water Data'!E193))="","",OFFSET('Water Data'!$E$28,0,10*ROW('Water Data'!E193)))</f>
        <v/>
      </c>
      <c r="BX199" s="290" t="str">
        <f ca="true">+IF(OFFSET('Water Data'!$E$29,0,10*ROW('Water Data'!E193))="","",OFFSET('Water Data'!$E$29,0,10*ROW('Water Data'!E193)))</f>
        <v/>
      </c>
      <c r="BY199" s="290" t="str">
        <f ca="true">+IF(OFFSET('Water Data'!$F$27,0,10*ROW('Water Data'!F193))="","",OFFSET('Water Data'!$F$27,0,10*ROW('Water Data'!F193)))</f>
        <v/>
      </c>
      <c r="BZ199" s="290" t="str">
        <f ca="true">+IF(OFFSET('Water Data'!$F$28,0,10*ROW('Water Data'!F193))="","",OFFSET('Water Data'!$F$28,0,10*ROW('Water Data'!F193)))</f>
        <v/>
      </c>
      <c r="CA199" s="290" t="str">
        <f ca="true">+IF(OFFSET('Water Data'!$F$29,0,10*ROW('Water Data'!F193))="","",OFFSET('Water Data'!$F$29,0,10*ROW('Water Data'!F193)))</f>
        <v/>
      </c>
      <c r="CB199" s="290" t="str">
        <f ca="true">+IF(OFFSET('Water Data'!$G$27,0,10*ROW('Water Data'!G193))="","",OFFSET('Water Data'!$G$27,0,10*ROW('Water Data'!G193)))</f>
        <v/>
      </c>
      <c r="CC199" s="290" t="str">
        <f ca="true">+IF(OFFSET('Water Data'!$G$28,0,10*ROW('Water Data'!G193))="","",OFFSET('Water Data'!$G$28,0,10*ROW('Water Data'!G193)))</f>
        <v/>
      </c>
      <c r="CD199" s="290" t="str">
        <f ca="true">+IF(OFFSET('Water Data'!$G$29,0,10*ROW('Water Data'!G193))="","",OFFSET('Water Data'!$G$29,0,10*ROW('Water Data'!G193)))</f>
        <v/>
      </c>
      <c r="CE199" s="290" t="str">
        <f ca="true">+IF(OFFSET('Water Data'!$H$27,0,10*ROW('Water Data'!H193))="","",OFFSET('Water Data'!$H$27,0,10*ROW('Water Data'!H193)))</f>
        <v/>
      </c>
      <c r="CF199" s="290" t="str">
        <f ca="true">+IF(OFFSET('Water Data'!$H$28,0,10*ROW('Water Data'!H193))="","",OFFSET('Water Data'!$H$28,0,10*ROW('Water Data'!H193)))</f>
        <v/>
      </c>
      <c r="CG199" s="290" t="str">
        <f ca="true">+IF(OFFSET('Water Data'!$H$29,0,10*ROW('Water Data'!H193))="","",OFFSET('Water Data'!$H$29,0,10*ROW('Water Data'!H193)))</f>
        <v/>
      </c>
      <c r="CH199" s="290" t="str">
        <f ca="true">+IF(OFFSET('Water Data'!$I$27,0,10*ROW('Water Data'!I193))="","",OFFSET('Water Data'!$I$27,0,10*ROW('Water Data'!I193)))</f>
        <v/>
      </c>
      <c r="CI199" s="290" t="str">
        <f ca="true">+IF(OFFSET('Water Data'!$I$28,0,10*ROW('Water Data'!I193))="","",OFFSET('Water Data'!$I$28,0,10*ROW('Water Data'!I193)))</f>
        <v/>
      </c>
      <c r="CJ199" s="290" t="str">
        <f ca="true">+IF(OFFSET('Water Data'!$I$29,0,10*ROW('Water Data'!I193))="","",OFFSET('Water Data'!$I$29,0,10*ROW('Water Data'!I193)))</f>
        <v/>
      </c>
      <c r="CK199" s="290" t="str">
        <f ca="true">+IF(OFFSET('Sanitation Data'!$D$28,0,10*ROW('Sanitation Data'!D193))="","",OFFSET('Sanitation Data'!$D$28,0,10*ROW('Sanitation Data'!D193)))</f>
        <v/>
      </c>
      <c r="CL199" s="290" t="str">
        <f ca="true">+IF(OFFSET('Sanitation Data'!$D$29,0,10*ROW('Sanitation Data'!D193))="","",OFFSET('Sanitation Data'!$D$29,0,10*ROW('Sanitation Data'!D193)))</f>
        <v/>
      </c>
      <c r="CM199" s="290" t="str">
        <f ca="true">+IF(OFFSET('Sanitation Data'!$D$30,0,10*ROW('Sanitation Data'!D193))="","",OFFSET('Sanitation Data'!$D$30,0,10*ROW('Sanitation Data'!D193)))</f>
        <v/>
      </c>
      <c r="CN199" s="290" t="str">
        <f ca="true">+IF(OFFSET('Sanitation Data'!$D$31,0,10*ROW('Sanitation Data'!D193))="","",OFFSET('Sanitation Data'!$D$31,0,10*ROW('Sanitation Data'!D193)))</f>
        <v/>
      </c>
      <c r="CO199" s="290" t="str">
        <f ca="true">+IF(OFFSET('Sanitation Data'!$D$32,0,10*ROW('Sanitation Data'!D193))="","",OFFSET('Sanitation Data'!$D$32,0,10*ROW('Sanitation Data'!D193)))</f>
        <v/>
      </c>
      <c r="CP199" s="290" t="str">
        <f ca="true">+IF(OFFSET('Sanitation Data'!$E$28,0,10*ROW('Sanitation Data'!E193))="","",OFFSET('Sanitation Data'!$E$28,0,10*ROW('Sanitation Data'!E193)))</f>
        <v/>
      </c>
      <c r="CQ199" s="290" t="str">
        <f ca="true">+IF(OFFSET('Sanitation Data'!$E$29,0,10*ROW('Sanitation Data'!E193))="","",OFFSET('Sanitation Data'!$E$29,0,10*ROW('Sanitation Data'!E193)))</f>
        <v/>
      </c>
      <c r="CR199" s="290" t="str">
        <f ca="true">+IF(OFFSET('Sanitation Data'!$E$30,0,10*ROW('Sanitation Data'!E193))="","",OFFSET('Sanitation Data'!$E$30,0,10*ROW('Sanitation Data'!E193)))</f>
        <v/>
      </c>
      <c r="CS199" s="290" t="str">
        <f ca="true">+IF(OFFSET('Sanitation Data'!$E$31,0,10*ROW('Sanitation Data'!E193))="","",OFFSET('Sanitation Data'!$E$31,0,10*ROW('Sanitation Data'!E193)))</f>
        <v/>
      </c>
      <c r="CT199" s="290" t="str">
        <f ca="true">+IF(OFFSET('Sanitation Data'!$E$32,0,10*ROW('Sanitation Data'!E193))="","",OFFSET('Sanitation Data'!$E$32,0,10*ROW('Sanitation Data'!E193)))</f>
        <v/>
      </c>
      <c r="CU199" s="290" t="str">
        <f ca="true">+IF(OFFSET('Sanitation Data'!$F$28,0,10*ROW('Sanitation Data'!F193))="","",OFFSET('Sanitation Data'!$F$28,0,10*ROW('Sanitation Data'!F193)))</f>
        <v/>
      </c>
      <c r="CV199" s="290" t="str">
        <f ca="true">+IF(OFFSET('Sanitation Data'!$F$29,0,10*ROW('Sanitation Data'!F193))="","",OFFSET('Sanitation Data'!$F$29,0,10*ROW('Sanitation Data'!F193)))</f>
        <v/>
      </c>
      <c r="CW199" s="290" t="str">
        <f ca="true">+IF(OFFSET('Sanitation Data'!$F$30,0,10*ROW('Sanitation Data'!F193))="","",OFFSET('Sanitation Data'!$F$30,0,10*ROW('Sanitation Data'!F193)))</f>
        <v/>
      </c>
      <c r="CX199" s="290" t="str">
        <f ca="true">+IF(OFFSET('Sanitation Data'!$F$31,0,10*ROW('Sanitation Data'!F193))="","",OFFSET('Sanitation Data'!$F$31,0,10*ROW('Sanitation Data'!F193)))</f>
        <v/>
      </c>
      <c r="CY199" s="290" t="str">
        <f ca="true">+IF(OFFSET('Sanitation Data'!$F$32,0,10*ROW('Sanitation Data'!F193))="","",OFFSET('Sanitation Data'!$F$32,0,10*ROW('Sanitation Data'!F193)))</f>
        <v/>
      </c>
      <c r="CZ199" s="290" t="str">
        <f ca="true">+IF(OFFSET('Sanitation Data'!$G$28,0,10*ROW('Sanitation Data'!G193))="","",OFFSET('Sanitation Data'!$G$28,0,10*ROW('Sanitation Data'!G193)))</f>
        <v/>
      </c>
      <c r="DA199" s="290" t="str">
        <f ca="true">+IF(OFFSET('Sanitation Data'!$G$29,0,10*ROW('Sanitation Data'!G193))="","",OFFSET('Sanitation Data'!$G$29,0,10*ROW('Sanitation Data'!G193)))</f>
        <v/>
      </c>
      <c r="DB199" s="290" t="str">
        <f ca="true">+IF(OFFSET('Sanitation Data'!$G$30,0,10*ROW('Sanitation Data'!G193))="","",OFFSET('Sanitation Data'!$G$30,0,10*ROW('Sanitation Data'!G193)))</f>
        <v/>
      </c>
      <c r="DC199" s="290" t="str">
        <f ca="true">+IF(OFFSET('Sanitation Data'!$G$31,0,10*ROW('Sanitation Data'!G193))="","",OFFSET('Sanitation Data'!$G$31,0,10*ROW('Sanitation Data'!G193)))</f>
        <v/>
      </c>
      <c r="DD199" s="290" t="str">
        <f ca="true">+IF(OFFSET('Sanitation Data'!$G$32,0,10*ROW('Sanitation Data'!G193))="","",OFFSET('Sanitation Data'!$G$32,0,10*ROW('Sanitation Data'!G193)))</f>
        <v/>
      </c>
      <c r="DE199" s="290" t="str">
        <f ca="true">+IF(OFFSET('Sanitation Data'!$H$28,0,10*ROW('Sanitation Data'!H193))="","",OFFSET('Sanitation Data'!$H$28,0,10*ROW('Sanitation Data'!H193)))</f>
        <v/>
      </c>
      <c r="DF199" s="290" t="str">
        <f ca="true">+IF(OFFSET('Sanitation Data'!$H$29,0,10*ROW('Sanitation Data'!H193))="","",OFFSET('Sanitation Data'!$H$29,0,10*ROW('Sanitation Data'!H193)))</f>
        <v/>
      </c>
      <c r="DG199" s="290" t="str">
        <f ca="true">+IF(OFFSET('Sanitation Data'!$H$30,0,10*ROW('Sanitation Data'!H193))="","",OFFSET('Sanitation Data'!$H$30,0,10*ROW('Sanitation Data'!H193)))</f>
        <v/>
      </c>
      <c r="DH199" s="290" t="str">
        <f ca="true">+IF(OFFSET('Sanitation Data'!$H$31,0,10*ROW('Sanitation Data'!H193))="","",OFFSET('Sanitation Data'!$H$31,0,10*ROW('Sanitation Data'!H193)))</f>
        <v/>
      </c>
      <c r="DI199" s="290" t="str">
        <f ca="true">+IF(OFFSET('Sanitation Data'!$H$32,0,10*ROW('Sanitation Data'!H193))="","",OFFSET('Sanitation Data'!$H$32,0,10*ROW('Sanitation Data'!H193)))</f>
        <v/>
      </c>
      <c r="DJ199" s="290" t="str">
        <f ca="true">+IF(OFFSET('Sanitation Data'!$I$28,0,10*ROW('Sanitation Data'!I193))="","",OFFSET('Sanitation Data'!$I$28,0,10*ROW('Sanitation Data'!I193)))</f>
        <v/>
      </c>
      <c r="DK199" s="290" t="str">
        <f ca="true">+IF(OFFSET('Sanitation Data'!$I$29,0,10*ROW('Sanitation Data'!I193))="","",OFFSET('Sanitation Data'!$I$29,0,10*ROW('Sanitation Data'!I193)))</f>
        <v/>
      </c>
      <c r="DL199" s="290" t="str">
        <f ca="true">+IF(OFFSET('Sanitation Data'!$I$30,0,10*ROW('Sanitation Data'!I193))="","",OFFSET('Sanitation Data'!$I$30,0,10*ROW('Sanitation Data'!I193)))</f>
        <v/>
      </c>
      <c r="DM199" s="290" t="str">
        <f ca="true">+IF(OFFSET('Sanitation Data'!$I$31,0,10*ROW('Sanitation Data'!I193))="","",OFFSET('Sanitation Data'!$I$31,0,10*ROW('Sanitation Data'!I193)))</f>
        <v/>
      </c>
      <c r="DN199" s="290" t="str">
        <f ca="true">+IF(OFFSET('Sanitation Data'!$I$32,0,10*ROW('Sanitation Data'!I193))="","",OFFSET('Sanitation Data'!$I$32,0,10*ROW('Sanitation Data'!I193)))</f>
        <v/>
      </c>
      <c r="DO199" s="290" t="str">
        <f ca="true">+IF(OFFSET('Hygiene Data'!$D$11,0,10*ROW('Hygiene Data'!D193))="","",OFFSET('Hygiene Data'!$D$11,0,10*ROW('Hygiene Data'!D193)))</f>
        <v/>
      </c>
      <c r="DP199" s="290" t="str">
        <f ca="true">+IF(OFFSET('Hygiene Data'!$D$12,0,10*ROW('Hygiene Data'!D193))="","",OFFSET('Hygiene Data'!$D$12,0,10*ROW('Hygiene Data'!D193)))</f>
        <v/>
      </c>
      <c r="DQ199" s="290" t="str">
        <f ca="true">+IF(OFFSET('Hygiene Data'!$D$13,0,10*ROW('Hygiene Data'!D193))="","",OFFSET('Hygiene Data'!$D$13,0,10*ROW('Hygiene Data'!D193)))</f>
        <v/>
      </c>
      <c r="DR199" s="290" t="str">
        <f ca="true">+IF(OFFSET('Hygiene Data'!$E$11,0,10*ROW('Hygiene Data'!E193))="","",OFFSET('Hygiene Data'!$E$11,0,10*ROW('Hygiene Data'!E193)))</f>
        <v/>
      </c>
      <c r="DS199" s="290" t="str">
        <f ca="true">+IF(OFFSET('Hygiene Data'!$E$12,0,10*ROW('Hygiene Data'!E193))="","",OFFSET('Hygiene Data'!$E$12,0,10*ROW('Hygiene Data'!E193)))</f>
        <v/>
      </c>
      <c r="DT199" s="290" t="str">
        <f ca="true">+IF(OFFSET('Hygiene Data'!$E$13,0,10*ROW('Hygiene Data'!E193))="","",OFFSET('Hygiene Data'!$E$13,0,10*ROW('Hygiene Data'!E193)))</f>
        <v/>
      </c>
      <c r="DU199" s="290" t="str">
        <f ca="true">+IF(OFFSET('Hygiene Data'!$F$11,0,10*ROW('Hygiene Data'!F193))="","",OFFSET('Hygiene Data'!$F$11,0,10*ROW('Hygiene Data'!F193)))</f>
        <v/>
      </c>
      <c r="DV199" s="290" t="str">
        <f ca="true">+IF(OFFSET('Hygiene Data'!$F$12,0,10*ROW('Hygiene Data'!F193))="","",OFFSET('Hygiene Data'!$F$12,0,10*ROW('Hygiene Data'!F193)))</f>
        <v/>
      </c>
      <c r="DW199" s="290" t="str">
        <f ca="true">+IF(OFFSET('Hygiene Data'!$F$13,0,10*ROW('Hygiene Data'!F193))="","",OFFSET('Hygiene Data'!$F$13,0,10*ROW('Hygiene Data'!F193)))</f>
        <v/>
      </c>
      <c r="DX199" s="290" t="str">
        <f ca="true">+IF(OFFSET('Hygiene Data'!$G$11,0,10*ROW('Hygiene Data'!G193))="","",OFFSET('Hygiene Data'!$G$11,0,10*ROW('Hygiene Data'!G193)))</f>
        <v/>
      </c>
      <c r="DY199" s="290" t="str">
        <f ca="true">+IF(OFFSET('Hygiene Data'!$G$12,0,10*ROW('Hygiene Data'!G193))="","",OFFSET('Hygiene Data'!$G$12,0,10*ROW('Hygiene Data'!G193)))</f>
        <v/>
      </c>
      <c r="DZ199" s="290" t="str">
        <f ca="true">+IF(OFFSET('Hygiene Data'!$G$13,0,10*ROW('Hygiene Data'!G193))="","",OFFSET('Hygiene Data'!$G$13,0,10*ROW('Hygiene Data'!G193)))</f>
        <v/>
      </c>
      <c r="EA199" s="290" t="str">
        <f ca="true">+IF(OFFSET('Hygiene Data'!$H$11,0,10*ROW('Hygiene Data'!H193))="","",OFFSET('Hygiene Data'!$H$11,0,10*ROW('Hygiene Data'!H193)))</f>
        <v/>
      </c>
      <c r="EB199" s="290" t="str">
        <f ca="true">+IF(OFFSET('Hygiene Data'!$H$12,0,10*ROW('Hygiene Data'!H193))="","",OFFSET('Hygiene Data'!$H$12,0,10*ROW('Hygiene Data'!H193)))</f>
        <v/>
      </c>
      <c r="EC199" s="290" t="str">
        <f ca="true">+IF(OFFSET('Hygiene Data'!$H$13,0,10*ROW('Hygiene Data'!H193))="","",OFFSET('Hygiene Data'!$H$13,0,10*ROW('Hygiene Data'!H193)))</f>
        <v/>
      </c>
      <c r="ED199" s="290" t="str">
        <f ca="true">+IF(OFFSET('Hygiene Data'!$I$11,0,10*ROW('Hygiene Data'!I193))="","",OFFSET('Hygiene Data'!$I$11,0,10*ROW('Hygiene Data'!I193)))</f>
        <v/>
      </c>
      <c r="EE199" s="290" t="str">
        <f ca="true">+IF(OFFSET('Hygiene Data'!$I$12,0,10*ROW('Hygiene Data'!I193))="","",OFFSET('Hygiene Data'!$I$12,0,10*ROW('Hygiene Data'!I193)))</f>
        <v/>
      </c>
      <c r="EF199" s="290"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46"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90"/>
      <c r="BS200" s="290" t="str">
        <f ca="true">+IF(OFFSET('Water Data'!$D$27,0,10*ROW('Water Data'!D194))="","",OFFSET('Water Data'!$D$27,0,10*ROW('Water Data'!D194)))</f>
        <v/>
      </c>
      <c r="BT200" s="290" t="str">
        <f ca="true">+IF(OFFSET('Water Data'!$D$28,0,10*ROW('Water Data'!D194))="","",OFFSET('Water Data'!$D$28,0,10*ROW('Water Data'!D194)))</f>
        <v/>
      </c>
      <c r="BU200" s="290" t="str">
        <f ca="true">+IF(OFFSET('Water Data'!$D$29,0,10*ROW('Water Data'!D194))="","",OFFSET('Water Data'!$D$29,0,10*ROW('Water Data'!D194)))</f>
        <v/>
      </c>
      <c r="BV200" s="290" t="str">
        <f ca="true">+IF(OFFSET('Water Data'!$E$27,0,10*ROW('Water Data'!E194))="","",OFFSET('Water Data'!$E$27,0,10*ROW('Water Data'!E194)))</f>
        <v/>
      </c>
      <c r="BW200" s="290" t="str">
        <f ca="true">+IF(OFFSET('Water Data'!$E$28,0,10*ROW('Water Data'!E194))="","",OFFSET('Water Data'!$E$28,0,10*ROW('Water Data'!E194)))</f>
        <v/>
      </c>
      <c r="BX200" s="290" t="str">
        <f ca="true">+IF(OFFSET('Water Data'!$E$29,0,10*ROW('Water Data'!E194))="","",OFFSET('Water Data'!$E$29,0,10*ROW('Water Data'!E194)))</f>
        <v/>
      </c>
      <c r="BY200" s="290" t="str">
        <f ca="true">+IF(OFFSET('Water Data'!$F$27,0,10*ROW('Water Data'!F194))="","",OFFSET('Water Data'!$F$27,0,10*ROW('Water Data'!F194)))</f>
        <v/>
      </c>
      <c r="BZ200" s="290" t="str">
        <f ca="true">+IF(OFFSET('Water Data'!$F$28,0,10*ROW('Water Data'!F194))="","",OFFSET('Water Data'!$F$28,0,10*ROW('Water Data'!F194)))</f>
        <v/>
      </c>
      <c r="CA200" s="290" t="str">
        <f ca="true">+IF(OFFSET('Water Data'!$F$29,0,10*ROW('Water Data'!F194))="","",OFFSET('Water Data'!$F$29,0,10*ROW('Water Data'!F194)))</f>
        <v/>
      </c>
      <c r="CB200" s="290" t="str">
        <f ca="true">+IF(OFFSET('Water Data'!$G$27,0,10*ROW('Water Data'!G194))="","",OFFSET('Water Data'!$G$27,0,10*ROW('Water Data'!G194)))</f>
        <v/>
      </c>
      <c r="CC200" s="290" t="str">
        <f ca="true">+IF(OFFSET('Water Data'!$G$28,0,10*ROW('Water Data'!G194))="","",OFFSET('Water Data'!$G$28,0,10*ROW('Water Data'!G194)))</f>
        <v/>
      </c>
      <c r="CD200" s="290" t="str">
        <f ca="true">+IF(OFFSET('Water Data'!$G$29,0,10*ROW('Water Data'!G194))="","",OFFSET('Water Data'!$G$29,0,10*ROW('Water Data'!G194)))</f>
        <v/>
      </c>
      <c r="CE200" s="290" t="str">
        <f ca="true">+IF(OFFSET('Water Data'!$H$27,0,10*ROW('Water Data'!H194))="","",OFFSET('Water Data'!$H$27,0,10*ROW('Water Data'!H194)))</f>
        <v/>
      </c>
      <c r="CF200" s="290" t="str">
        <f ca="true">+IF(OFFSET('Water Data'!$H$28,0,10*ROW('Water Data'!H194))="","",OFFSET('Water Data'!$H$28,0,10*ROW('Water Data'!H194)))</f>
        <v/>
      </c>
      <c r="CG200" s="290" t="str">
        <f ca="true">+IF(OFFSET('Water Data'!$H$29,0,10*ROW('Water Data'!H194))="","",OFFSET('Water Data'!$H$29,0,10*ROW('Water Data'!H194)))</f>
        <v/>
      </c>
      <c r="CH200" s="290" t="str">
        <f ca="true">+IF(OFFSET('Water Data'!$I$27,0,10*ROW('Water Data'!I194))="","",OFFSET('Water Data'!$I$27,0,10*ROW('Water Data'!I194)))</f>
        <v/>
      </c>
      <c r="CI200" s="290" t="str">
        <f ca="true">+IF(OFFSET('Water Data'!$I$28,0,10*ROW('Water Data'!I194))="","",OFFSET('Water Data'!$I$28,0,10*ROW('Water Data'!I194)))</f>
        <v/>
      </c>
      <c r="CJ200" s="290" t="str">
        <f ca="true">+IF(OFFSET('Water Data'!$I$29,0,10*ROW('Water Data'!I194))="","",OFFSET('Water Data'!$I$29,0,10*ROW('Water Data'!I194)))</f>
        <v/>
      </c>
      <c r="CK200" s="290" t="str">
        <f ca="true">+IF(OFFSET('Sanitation Data'!$D$28,0,10*ROW('Sanitation Data'!D194))="","",OFFSET('Sanitation Data'!$D$28,0,10*ROW('Sanitation Data'!D194)))</f>
        <v/>
      </c>
      <c r="CL200" s="290" t="str">
        <f ca="true">+IF(OFFSET('Sanitation Data'!$D$29,0,10*ROW('Sanitation Data'!D194))="","",OFFSET('Sanitation Data'!$D$29,0,10*ROW('Sanitation Data'!D194)))</f>
        <v/>
      </c>
      <c r="CM200" s="290" t="str">
        <f ca="true">+IF(OFFSET('Sanitation Data'!$D$30,0,10*ROW('Sanitation Data'!D194))="","",OFFSET('Sanitation Data'!$D$30,0,10*ROW('Sanitation Data'!D194)))</f>
        <v/>
      </c>
      <c r="CN200" s="290" t="str">
        <f ca="true">+IF(OFFSET('Sanitation Data'!$D$31,0,10*ROW('Sanitation Data'!D194))="","",OFFSET('Sanitation Data'!$D$31,0,10*ROW('Sanitation Data'!D194)))</f>
        <v/>
      </c>
      <c r="CO200" s="290" t="str">
        <f ca="true">+IF(OFFSET('Sanitation Data'!$D$32,0,10*ROW('Sanitation Data'!D194))="","",OFFSET('Sanitation Data'!$D$32,0,10*ROW('Sanitation Data'!D194)))</f>
        <v/>
      </c>
      <c r="CP200" s="290" t="str">
        <f ca="true">+IF(OFFSET('Sanitation Data'!$E$28,0,10*ROW('Sanitation Data'!E194))="","",OFFSET('Sanitation Data'!$E$28,0,10*ROW('Sanitation Data'!E194)))</f>
        <v/>
      </c>
      <c r="CQ200" s="290" t="str">
        <f ca="true">+IF(OFFSET('Sanitation Data'!$E$29,0,10*ROW('Sanitation Data'!E194))="","",OFFSET('Sanitation Data'!$E$29,0,10*ROW('Sanitation Data'!E194)))</f>
        <v/>
      </c>
      <c r="CR200" s="290" t="str">
        <f ca="true">+IF(OFFSET('Sanitation Data'!$E$30,0,10*ROW('Sanitation Data'!E194))="","",OFFSET('Sanitation Data'!$E$30,0,10*ROW('Sanitation Data'!E194)))</f>
        <v/>
      </c>
      <c r="CS200" s="290" t="str">
        <f ca="true">+IF(OFFSET('Sanitation Data'!$E$31,0,10*ROW('Sanitation Data'!E194))="","",OFFSET('Sanitation Data'!$E$31,0,10*ROW('Sanitation Data'!E194)))</f>
        <v/>
      </c>
      <c r="CT200" s="290" t="str">
        <f ca="true">+IF(OFFSET('Sanitation Data'!$E$32,0,10*ROW('Sanitation Data'!E194))="","",OFFSET('Sanitation Data'!$E$32,0,10*ROW('Sanitation Data'!E194)))</f>
        <v/>
      </c>
      <c r="CU200" s="290" t="str">
        <f ca="true">+IF(OFFSET('Sanitation Data'!$F$28,0,10*ROW('Sanitation Data'!F194))="","",OFFSET('Sanitation Data'!$F$28,0,10*ROW('Sanitation Data'!F194)))</f>
        <v/>
      </c>
      <c r="CV200" s="290" t="str">
        <f ca="true">+IF(OFFSET('Sanitation Data'!$F$29,0,10*ROW('Sanitation Data'!F194))="","",OFFSET('Sanitation Data'!$F$29,0,10*ROW('Sanitation Data'!F194)))</f>
        <v/>
      </c>
      <c r="CW200" s="290" t="str">
        <f ca="true">+IF(OFFSET('Sanitation Data'!$F$30,0,10*ROW('Sanitation Data'!F194))="","",OFFSET('Sanitation Data'!$F$30,0,10*ROW('Sanitation Data'!F194)))</f>
        <v/>
      </c>
      <c r="CX200" s="290" t="str">
        <f ca="true">+IF(OFFSET('Sanitation Data'!$F$31,0,10*ROW('Sanitation Data'!F194))="","",OFFSET('Sanitation Data'!$F$31,0,10*ROW('Sanitation Data'!F194)))</f>
        <v/>
      </c>
      <c r="CY200" s="290" t="str">
        <f ca="true">+IF(OFFSET('Sanitation Data'!$F$32,0,10*ROW('Sanitation Data'!F194))="","",OFFSET('Sanitation Data'!$F$32,0,10*ROW('Sanitation Data'!F194)))</f>
        <v/>
      </c>
      <c r="CZ200" s="290" t="str">
        <f ca="true">+IF(OFFSET('Sanitation Data'!$G$28,0,10*ROW('Sanitation Data'!G194))="","",OFFSET('Sanitation Data'!$G$28,0,10*ROW('Sanitation Data'!G194)))</f>
        <v/>
      </c>
      <c r="DA200" s="290" t="str">
        <f ca="true">+IF(OFFSET('Sanitation Data'!$G$29,0,10*ROW('Sanitation Data'!G194))="","",OFFSET('Sanitation Data'!$G$29,0,10*ROW('Sanitation Data'!G194)))</f>
        <v/>
      </c>
      <c r="DB200" s="290" t="str">
        <f ca="true">+IF(OFFSET('Sanitation Data'!$G$30,0,10*ROW('Sanitation Data'!G194))="","",OFFSET('Sanitation Data'!$G$30,0,10*ROW('Sanitation Data'!G194)))</f>
        <v/>
      </c>
      <c r="DC200" s="290" t="str">
        <f ca="true">+IF(OFFSET('Sanitation Data'!$G$31,0,10*ROW('Sanitation Data'!G194))="","",OFFSET('Sanitation Data'!$G$31,0,10*ROW('Sanitation Data'!G194)))</f>
        <v/>
      </c>
      <c r="DD200" s="290" t="str">
        <f ca="true">+IF(OFFSET('Sanitation Data'!$G$32,0,10*ROW('Sanitation Data'!G194))="","",OFFSET('Sanitation Data'!$G$32,0,10*ROW('Sanitation Data'!G194)))</f>
        <v/>
      </c>
      <c r="DE200" s="290" t="str">
        <f ca="true">+IF(OFFSET('Sanitation Data'!$H$28,0,10*ROW('Sanitation Data'!H194))="","",OFFSET('Sanitation Data'!$H$28,0,10*ROW('Sanitation Data'!H194)))</f>
        <v/>
      </c>
      <c r="DF200" s="290" t="str">
        <f ca="true">+IF(OFFSET('Sanitation Data'!$H$29,0,10*ROW('Sanitation Data'!H194))="","",OFFSET('Sanitation Data'!$H$29,0,10*ROW('Sanitation Data'!H194)))</f>
        <v/>
      </c>
      <c r="DG200" s="290" t="str">
        <f ca="true">+IF(OFFSET('Sanitation Data'!$H$30,0,10*ROW('Sanitation Data'!H194))="","",OFFSET('Sanitation Data'!$H$30,0,10*ROW('Sanitation Data'!H194)))</f>
        <v/>
      </c>
      <c r="DH200" s="290" t="str">
        <f ca="true">+IF(OFFSET('Sanitation Data'!$H$31,0,10*ROW('Sanitation Data'!H194))="","",OFFSET('Sanitation Data'!$H$31,0,10*ROW('Sanitation Data'!H194)))</f>
        <v/>
      </c>
      <c r="DI200" s="290" t="str">
        <f ca="true">+IF(OFFSET('Sanitation Data'!$H$32,0,10*ROW('Sanitation Data'!H194))="","",OFFSET('Sanitation Data'!$H$32,0,10*ROW('Sanitation Data'!H194)))</f>
        <v/>
      </c>
      <c r="DJ200" s="290" t="str">
        <f ca="true">+IF(OFFSET('Sanitation Data'!$I$28,0,10*ROW('Sanitation Data'!I194))="","",OFFSET('Sanitation Data'!$I$28,0,10*ROW('Sanitation Data'!I194)))</f>
        <v/>
      </c>
      <c r="DK200" s="290" t="str">
        <f ca="true">+IF(OFFSET('Sanitation Data'!$I$29,0,10*ROW('Sanitation Data'!I194))="","",OFFSET('Sanitation Data'!$I$29,0,10*ROW('Sanitation Data'!I194)))</f>
        <v/>
      </c>
      <c r="DL200" s="290" t="str">
        <f ca="true">+IF(OFFSET('Sanitation Data'!$I$30,0,10*ROW('Sanitation Data'!I194))="","",OFFSET('Sanitation Data'!$I$30,0,10*ROW('Sanitation Data'!I194)))</f>
        <v/>
      </c>
      <c r="DM200" s="290" t="str">
        <f ca="true">+IF(OFFSET('Sanitation Data'!$I$31,0,10*ROW('Sanitation Data'!I194))="","",OFFSET('Sanitation Data'!$I$31,0,10*ROW('Sanitation Data'!I194)))</f>
        <v/>
      </c>
      <c r="DN200" s="290" t="str">
        <f ca="true">+IF(OFFSET('Sanitation Data'!$I$32,0,10*ROW('Sanitation Data'!I194))="","",OFFSET('Sanitation Data'!$I$32,0,10*ROW('Sanitation Data'!I194)))</f>
        <v/>
      </c>
      <c r="DO200" s="290" t="str">
        <f ca="true">+IF(OFFSET('Hygiene Data'!$D$11,0,10*ROW('Hygiene Data'!D194))="","",OFFSET('Hygiene Data'!$D$11,0,10*ROW('Hygiene Data'!D194)))</f>
        <v/>
      </c>
      <c r="DP200" s="290" t="str">
        <f ca="true">+IF(OFFSET('Hygiene Data'!$D$12,0,10*ROW('Hygiene Data'!D194))="","",OFFSET('Hygiene Data'!$D$12,0,10*ROW('Hygiene Data'!D194)))</f>
        <v/>
      </c>
      <c r="DQ200" s="290" t="str">
        <f ca="true">+IF(OFFSET('Hygiene Data'!$D$13,0,10*ROW('Hygiene Data'!D194))="","",OFFSET('Hygiene Data'!$D$13,0,10*ROW('Hygiene Data'!D194)))</f>
        <v/>
      </c>
      <c r="DR200" s="290" t="str">
        <f ca="true">+IF(OFFSET('Hygiene Data'!$E$11,0,10*ROW('Hygiene Data'!E194))="","",OFFSET('Hygiene Data'!$E$11,0,10*ROW('Hygiene Data'!E194)))</f>
        <v/>
      </c>
      <c r="DS200" s="290" t="str">
        <f ca="true">+IF(OFFSET('Hygiene Data'!$E$12,0,10*ROW('Hygiene Data'!E194))="","",OFFSET('Hygiene Data'!$E$12,0,10*ROW('Hygiene Data'!E194)))</f>
        <v/>
      </c>
      <c r="DT200" s="290" t="str">
        <f ca="true">+IF(OFFSET('Hygiene Data'!$E$13,0,10*ROW('Hygiene Data'!E194))="","",OFFSET('Hygiene Data'!$E$13,0,10*ROW('Hygiene Data'!E194)))</f>
        <v/>
      </c>
      <c r="DU200" s="290" t="str">
        <f ca="true">+IF(OFFSET('Hygiene Data'!$F$11,0,10*ROW('Hygiene Data'!F194))="","",OFFSET('Hygiene Data'!$F$11,0,10*ROW('Hygiene Data'!F194)))</f>
        <v/>
      </c>
      <c r="DV200" s="290" t="str">
        <f ca="true">+IF(OFFSET('Hygiene Data'!$F$12,0,10*ROW('Hygiene Data'!F194))="","",OFFSET('Hygiene Data'!$F$12,0,10*ROW('Hygiene Data'!F194)))</f>
        <v/>
      </c>
      <c r="DW200" s="290" t="str">
        <f ca="true">+IF(OFFSET('Hygiene Data'!$F$13,0,10*ROW('Hygiene Data'!F194))="","",OFFSET('Hygiene Data'!$F$13,0,10*ROW('Hygiene Data'!F194)))</f>
        <v/>
      </c>
      <c r="DX200" s="290" t="str">
        <f ca="true">+IF(OFFSET('Hygiene Data'!$G$11,0,10*ROW('Hygiene Data'!G194))="","",OFFSET('Hygiene Data'!$G$11,0,10*ROW('Hygiene Data'!G194)))</f>
        <v/>
      </c>
      <c r="DY200" s="290" t="str">
        <f ca="true">+IF(OFFSET('Hygiene Data'!$G$12,0,10*ROW('Hygiene Data'!G194))="","",OFFSET('Hygiene Data'!$G$12,0,10*ROW('Hygiene Data'!G194)))</f>
        <v/>
      </c>
      <c r="DZ200" s="290" t="str">
        <f ca="true">+IF(OFFSET('Hygiene Data'!$G$13,0,10*ROW('Hygiene Data'!G194))="","",OFFSET('Hygiene Data'!$G$13,0,10*ROW('Hygiene Data'!G194)))</f>
        <v/>
      </c>
      <c r="EA200" s="290" t="str">
        <f ca="true">+IF(OFFSET('Hygiene Data'!$H$11,0,10*ROW('Hygiene Data'!H194))="","",OFFSET('Hygiene Data'!$H$11,0,10*ROW('Hygiene Data'!H194)))</f>
        <v/>
      </c>
      <c r="EB200" s="290" t="str">
        <f ca="true">+IF(OFFSET('Hygiene Data'!$H$12,0,10*ROW('Hygiene Data'!H194))="","",OFFSET('Hygiene Data'!$H$12,0,10*ROW('Hygiene Data'!H194)))</f>
        <v/>
      </c>
      <c r="EC200" s="290" t="str">
        <f ca="true">+IF(OFFSET('Hygiene Data'!$H$13,0,10*ROW('Hygiene Data'!H194))="","",OFFSET('Hygiene Data'!$H$13,0,10*ROW('Hygiene Data'!H194)))</f>
        <v/>
      </c>
      <c r="ED200" s="290" t="str">
        <f ca="true">+IF(OFFSET('Hygiene Data'!$I$11,0,10*ROW('Hygiene Data'!I194))="","",OFFSET('Hygiene Data'!$I$11,0,10*ROW('Hygiene Data'!I194)))</f>
        <v/>
      </c>
      <c r="EE200" s="290" t="str">
        <f ca="true">+IF(OFFSET('Hygiene Data'!$I$12,0,10*ROW('Hygiene Data'!I194))="","",OFFSET('Hygiene Data'!$I$12,0,10*ROW('Hygiene Data'!I194)))</f>
        <v/>
      </c>
      <c r="EF200" s="290"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46"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90"/>
      <c r="BS201" s="290" t="str">
        <f ca="true">+IF(OFFSET('Water Data'!$D$27,0,10*ROW('Water Data'!D195))="","",OFFSET('Water Data'!$D$27,0,10*ROW('Water Data'!D195)))</f>
        <v/>
      </c>
      <c r="BT201" s="290" t="str">
        <f ca="true">+IF(OFFSET('Water Data'!$D$28,0,10*ROW('Water Data'!D195))="","",OFFSET('Water Data'!$D$28,0,10*ROW('Water Data'!D195)))</f>
        <v/>
      </c>
      <c r="BU201" s="290" t="str">
        <f ca="true">+IF(OFFSET('Water Data'!$D$29,0,10*ROW('Water Data'!D195))="","",OFFSET('Water Data'!$D$29,0,10*ROW('Water Data'!D195)))</f>
        <v/>
      </c>
      <c r="BV201" s="290" t="str">
        <f ca="true">+IF(OFFSET('Water Data'!$E$27,0,10*ROW('Water Data'!E195))="","",OFFSET('Water Data'!$E$27,0,10*ROW('Water Data'!E195)))</f>
        <v/>
      </c>
      <c r="BW201" s="290" t="str">
        <f ca="true">+IF(OFFSET('Water Data'!$E$28,0,10*ROW('Water Data'!E195))="","",OFFSET('Water Data'!$E$28,0,10*ROW('Water Data'!E195)))</f>
        <v/>
      </c>
      <c r="BX201" s="290" t="str">
        <f ca="true">+IF(OFFSET('Water Data'!$E$29,0,10*ROW('Water Data'!E195))="","",OFFSET('Water Data'!$E$29,0,10*ROW('Water Data'!E195)))</f>
        <v/>
      </c>
      <c r="BY201" s="290" t="str">
        <f ca="true">+IF(OFFSET('Water Data'!$F$27,0,10*ROW('Water Data'!F195))="","",OFFSET('Water Data'!$F$27,0,10*ROW('Water Data'!F195)))</f>
        <v/>
      </c>
      <c r="BZ201" s="290" t="str">
        <f ca="true">+IF(OFFSET('Water Data'!$F$28,0,10*ROW('Water Data'!F195))="","",OFFSET('Water Data'!$F$28,0,10*ROW('Water Data'!F195)))</f>
        <v/>
      </c>
      <c r="CA201" s="290" t="str">
        <f ca="true">+IF(OFFSET('Water Data'!$F$29,0,10*ROW('Water Data'!F195))="","",OFFSET('Water Data'!$F$29,0,10*ROW('Water Data'!F195)))</f>
        <v/>
      </c>
      <c r="CB201" s="290" t="str">
        <f ca="true">+IF(OFFSET('Water Data'!$G$27,0,10*ROW('Water Data'!G195))="","",OFFSET('Water Data'!$G$27,0,10*ROW('Water Data'!G195)))</f>
        <v/>
      </c>
      <c r="CC201" s="290" t="str">
        <f ca="true">+IF(OFFSET('Water Data'!$G$28,0,10*ROW('Water Data'!G195))="","",OFFSET('Water Data'!$G$28,0,10*ROW('Water Data'!G195)))</f>
        <v/>
      </c>
      <c r="CD201" s="290" t="str">
        <f ca="true">+IF(OFFSET('Water Data'!$G$29,0,10*ROW('Water Data'!G195))="","",OFFSET('Water Data'!$G$29,0,10*ROW('Water Data'!G195)))</f>
        <v/>
      </c>
      <c r="CE201" s="290" t="str">
        <f ca="true">+IF(OFFSET('Water Data'!$H$27,0,10*ROW('Water Data'!H195))="","",OFFSET('Water Data'!$H$27,0,10*ROW('Water Data'!H195)))</f>
        <v/>
      </c>
      <c r="CF201" s="290" t="str">
        <f ca="true">+IF(OFFSET('Water Data'!$H$28,0,10*ROW('Water Data'!H195))="","",OFFSET('Water Data'!$H$28,0,10*ROW('Water Data'!H195)))</f>
        <v/>
      </c>
      <c r="CG201" s="290" t="str">
        <f ca="true">+IF(OFFSET('Water Data'!$H$29,0,10*ROW('Water Data'!H195))="","",OFFSET('Water Data'!$H$29,0,10*ROW('Water Data'!H195)))</f>
        <v/>
      </c>
      <c r="CH201" s="290" t="str">
        <f ca="true">+IF(OFFSET('Water Data'!$I$27,0,10*ROW('Water Data'!I195))="","",OFFSET('Water Data'!$I$27,0,10*ROW('Water Data'!I195)))</f>
        <v/>
      </c>
      <c r="CI201" s="290" t="str">
        <f ca="true">+IF(OFFSET('Water Data'!$I$28,0,10*ROW('Water Data'!I195))="","",OFFSET('Water Data'!$I$28,0,10*ROW('Water Data'!I195)))</f>
        <v/>
      </c>
      <c r="CJ201" s="290" t="str">
        <f ca="true">+IF(OFFSET('Water Data'!$I$29,0,10*ROW('Water Data'!I195))="","",OFFSET('Water Data'!$I$29,0,10*ROW('Water Data'!I195)))</f>
        <v/>
      </c>
      <c r="CK201" s="290" t="str">
        <f ca="true">+IF(OFFSET('Sanitation Data'!$D$28,0,10*ROW('Sanitation Data'!D195))="","",OFFSET('Sanitation Data'!$D$28,0,10*ROW('Sanitation Data'!D195)))</f>
        <v/>
      </c>
      <c r="CL201" s="290" t="str">
        <f ca="true">+IF(OFFSET('Sanitation Data'!$D$29,0,10*ROW('Sanitation Data'!D195))="","",OFFSET('Sanitation Data'!$D$29,0,10*ROW('Sanitation Data'!D195)))</f>
        <v/>
      </c>
      <c r="CM201" s="290" t="str">
        <f ca="true">+IF(OFFSET('Sanitation Data'!$D$30,0,10*ROW('Sanitation Data'!D195))="","",OFFSET('Sanitation Data'!$D$30,0,10*ROW('Sanitation Data'!D195)))</f>
        <v/>
      </c>
      <c r="CN201" s="290" t="str">
        <f ca="true">+IF(OFFSET('Sanitation Data'!$D$31,0,10*ROW('Sanitation Data'!D195))="","",OFFSET('Sanitation Data'!$D$31,0,10*ROW('Sanitation Data'!D195)))</f>
        <v/>
      </c>
      <c r="CO201" s="290" t="str">
        <f ca="true">+IF(OFFSET('Sanitation Data'!$D$32,0,10*ROW('Sanitation Data'!D195))="","",OFFSET('Sanitation Data'!$D$32,0,10*ROW('Sanitation Data'!D195)))</f>
        <v/>
      </c>
      <c r="CP201" s="290" t="str">
        <f ca="true">+IF(OFFSET('Sanitation Data'!$E$28,0,10*ROW('Sanitation Data'!E195))="","",OFFSET('Sanitation Data'!$E$28,0,10*ROW('Sanitation Data'!E195)))</f>
        <v/>
      </c>
      <c r="CQ201" s="290" t="str">
        <f ca="true">+IF(OFFSET('Sanitation Data'!$E$29,0,10*ROW('Sanitation Data'!E195))="","",OFFSET('Sanitation Data'!$E$29,0,10*ROW('Sanitation Data'!E195)))</f>
        <v/>
      </c>
      <c r="CR201" s="290" t="str">
        <f ca="true">+IF(OFFSET('Sanitation Data'!$E$30,0,10*ROW('Sanitation Data'!E195))="","",OFFSET('Sanitation Data'!$E$30,0,10*ROW('Sanitation Data'!E195)))</f>
        <v/>
      </c>
      <c r="CS201" s="290" t="str">
        <f ca="true">+IF(OFFSET('Sanitation Data'!$E$31,0,10*ROW('Sanitation Data'!E195))="","",OFFSET('Sanitation Data'!$E$31,0,10*ROW('Sanitation Data'!E195)))</f>
        <v/>
      </c>
      <c r="CT201" s="290" t="str">
        <f ca="true">+IF(OFFSET('Sanitation Data'!$E$32,0,10*ROW('Sanitation Data'!E195))="","",OFFSET('Sanitation Data'!$E$32,0,10*ROW('Sanitation Data'!E195)))</f>
        <v/>
      </c>
      <c r="CU201" s="290" t="str">
        <f ca="true">+IF(OFFSET('Sanitation Data'!$F$28,0,10*ROW('Sanitation Data'!F195))="","",OFFSET('Sanitation Data'!$F$28,0,10*ROW('Sanitation Data'!F195)))</f>
        <v/>
      </c>
      <c r="CV201" s="290" t="str">
        <f ca="true">+IF(OFFSET('Sanitation Data'!$F$29,0,10*ROW('Sanitation Data'!F195))="","",OFFSET('Sanitation Data'!$F$29,0,10*ROW('Sanitation Data'!F195)))</f>
        <v/>
      </c>
      <c r="CW201" s="290" t="str">
        <f ca="true">+IF(OFFSET('Sanitation Data'!$F$30,0,10*ROW('Sanitation Data'!F195))="","",OFFSET('Sanitation Data'!$F$30,0,10*ROW('Sanitation Data'!F195)))</f>
        <v/>
      </c>
      <c r="CX201" s="290" t="str">
        <f ca="true">+IF(OFFSET('Sanitation Data'!$F$31,0,10*ROW('Sanitation Data'!F195))="","",OFFSET('Sanitation Data'!$F$31,0,10*ROW('Sanitation Data'!F195)))</f>
        <v/>
      </c>
      <c r="CY201" s="290" t="str">
        <f ca="true">+IF(OFFSET('Sanitation Data'!$F$32,0,10*ROW('Sanitation Data'!F195))="","",OFFSET('Sanitation Data'!$F$32,0,10*ROW('Sanitation Data'!F195)))</f>
        <v/>
      </c>
      <c r="CZ201" s="290" t="str">
        <f ca="true">+IF(OFFSET('Sanitation Data'!$G$28,0,10*ROW('Sanitation Data'!G195))="","",OFFSET('Sanitation Data'!$G$28,0,10*ROW('Sanitation Data'!G195)))</f>
        <v/>
      </c>
      <c r="DA201" s="290" t="str">
        <f ca="true">+IF(OFFSET('Sanitation Data'!$G$29,0,10*ROW('Sanitation Data'!G195))="","",OFFSET('Sanitation Data'!$G$29,0,10*ROW('Sanitation Data'!G195)))</f>
        <v/>
      </c>
      <c r="DB201" s="290" t="str">
        <f ca="true">+IF(OFFSET('Sanitation Data'!$G$30,0,10*ROW('Sanitation Data'!G195))="","",OFFSET('Sanitation Data'!$G$30,0,10*ROW('Sanitation Data'!G195)))</f>
        <v/>
      </c>
      <c r="DC201" s="290" t="str">
        <f ca="true">+IF(OFFSET('Sanitation Data'!$G$31,0,10*ROW('Sanitation Data'!G195))="","",OFFSET('Sanitation Data'!$G$31,0,10*ROW('Sanitation Data'!G195)))</f>
        <v/>
      </c>
      <c r="DD201" s="290" t="str">
        <f ca="true">+IF(OFFSET('Sanitation Data'!$G$32,0,10*ROW('Sanitation Data'!G195))="","",OFFSET('Sanitation Data'!$G$32,0,10*ROW('Sanitation Data'!G195)))</f>
        <v/>
      </c>
      <c r="DE201" s="290" t="str">
        <f ca="true">+IF(OFFSET('Sanitation Data'!$H$28,0,10*ROW('Sanitation Data'!H195))="","",OFFSET('Sanitation Data'!$H$28,0,10*ROW('Sanitation Data'!H195)))</f>
        <v/>
      </c>
      <c r="DF201" s="290" t="str">
        <f ca="true">+IF(OFFSET('Sanitation Data'!$H$29,0,10*ROW('Sanitation Data'!H195))="","",OFFSET('Sanitation Data'!$H$29,0,10*ROW('Sanitation Data'!H195)))</f>
        <v/>
      </c>
      <c r="DG201" s="290" t="str">
        <f ca="true">+IF(OFFSET('Sanitation Data'!$H$30,0,10*ROW('Sanitation Data'!H195))="","",OFFSET('Sanitation Data'!$H$30,0,10*ROW('Sanitation Data'!H195)))</f>
        <v/>
      </c>
      <c r="DH201" s="290" t="str">
        <f ca="true">+IF(OFFSET('Sanitation Data'!$H$31,0,10*ROW('Sanitation Data'!H195))="","",OFFSET('Sanitation Data'!$H$31,0,10*ROW('Sanitation Data'!H195)))</f>
        <v/>
      </c>
      <c r="DI201" s="290" t="str">
        <f ca="true">+IF(OFFSET('Sanitation Data'!$H$32,0,10*ROW('Sanitation Data'!H195))="","",OFFSET('Sanitation Data'!$H$32,0,10*ROW('Sanitation Data'!H195)))</f>
        <v/>
      </c>
      <c r="DJ201" s="290" t="str">
        <f ca="true">+IF(OFFSET('Sanitation Data'!$I$28,0,10*ROW('Sanitation Data'!I195))="","",OFFSET('Sanitation Data'!$I$28,0,10*ROW('Sanitation Data'!I195)))</f>
        <v/>
      </c>
      <c r="DK201" s="290" t="str">
        <f ca="true">+IF(OFFSET('Sanitation Data'!$I$29,0,10*ROW('Sanitation Data'!I195))="","",OFFSET('Sanitation Data'!$I$29,0,10*ROW('Sanitation Data'!I195)))</f>
        <v/>
      </c>
      <c r="DL201" s="290" t="str">
        <f ca="true">+IF(OFFSET('Sanitation Data'!$I$30,0,10*ROW('Sanitation Data'!I195))="","",OFFSET('Sanitation Data'!$I$30,0,10*ROW('Sanitation Data'!I195)))</f>
        <v/>
      </c>
      <c r="DM201" s="290" t="str">
        <f ca="true">+IF(OFFSET('Sanitation Data'!$I$31,0,10*ROW('Sanitation Data'!I195))="","",OFFSET('Sanitation Data'!$I$31,0,10*ROW('Sanitation Data'!I195)))</f>
        <v/>
      </c>
      <c r="DN201" s="290" t="str">
        <f ca="true">+IF(OFFSET('Sanitation Data'!$I$32,0,10*ROW('Sanitation Data'!I195))="","",OFFSET('Sanitation Data'!$I$32,0,10*ROW('Sanitation Data'!I195)))</f>
        <v/>
      </c>
      <c r="DO201" s="290" t="str">
        <f ca="true">+IF(OFFSET('Hygiene Data'!$D$11,0,10*ROW('Hygiene Data'!D195))="","",OFFSET('Hygiene Data'!$D$11,0,10*ROW('Hygiene Data'!D195)))</f>
        <v/>
      </c>
      <c r="DP201" s="290" t="str">
        <f ca="true">+IF(OFFSET('Hygiene Data'!$D$12,0,10*ROW('Hygiene Data'!D195))="","",OFFSET('Hygiene Data'!$D$12,0,10*ROW('Hygiene Data'!D195)))</f>
        <v/>
      </c>
      <c r="DQ201" s="290" t="str">
        <f ca="true">+IF(OFFSET('Hygiene Data'!$D$13,0,10*ROW('Hygiene Data'!D195))="","",OFFSET('Hygiene Data'!$D$13,0,10*ROW('Hygiene Data'!D195)))</f>
        <v/>
      </c>
      <c r="DR201" s="290" t="str">
        <f ca="true">+IF(OFFSET('Hygiene Data'!$E$11,0,10*ROW('Hygiene Data'!E195))="","",OFFSET('Hygiene Data'!$E$11,0,10*ROW('Hygiene Data'!E195)))</f>
        <v/>
      </c>
      <c r="DS201" s="290" t="str">
        <f ca="true">+IF(OFFSET('Hygiene Data'!$E$12,0,10*ROW('Hygiene Data'!E195))="","",OFFSET('Hygiene Data'!$E$12,0,10*ROW('Hygiene Data'!E195)))</f>
        <v/>
      </c>
      <c r="DT201" s="290" t="str">
        <f ca="true">+IF(OFFSET('Hygiene Data'!$E$13,0,10*ROW('Hygiene Data'!E195))="","",OFFSET('Hygiene Data'!$E$13,0,10*ROW('Hygiene Data'!E195)))</f>
        <v/>
      </c>
      <c r="DU201" s="290" t="str">
        <f ca="true">+IF(OFFSET('Hygiene Data'!$F$11,0,10*ROW('Hygiene Data'!F195))="","",OFFSET('Hygiene Data'!$F$11,0,10*ROW('Hygiene Data'!F195)))</f>
        <v/>
      </c>
      <c r="DV201" s="290" t="str">
        <f ca="true">+IF(OFFSET('Hygiene Data'!$F$12,0,10*ROW('Hygiene Data'!F195))="","",OFFSET('Hygiene Data'!$F$12,0,10*ROW('Hygiene Data'!F195)))</f>
        <v/>
      </c>
      <c r="DW201" s="290" t="str">
        <f ca="true">+IF(OFFSET('Hygiene Data'!$F$13,0,10*ROW('Hygiene Data'!F195))="","",OFFSET('Hygiene Data'!$F$13,0,10*ROW('Hygiene Data'!F195)))</f>
        <v/>
      </c>
      <c r="DX201" s="290" t="str">
        <f ca="true">+IF(OFFSET('Hygiene Data'!$G$11,0,10*ROW('Hygiene Data'!G195))="","",OFFSET('Hygiene Data'!$G$11,0,10*ROW('Hygiene Data'!G195)))</f>
        <v/>
      </c>
      <c r="DY201" s="290" t="str">
        <f ca="true">+IF(OFFSET('Hygiene Data'!$G$12,0,10*ROW('Hygiene Data'!G195))="","",OFFSET('Hygiene Data'!$G$12,0,10*ROW('Hygiene Data'!G195)))</f>
        <v/>
      </c>
      <c r="DZ201" s="290" t="str">
        <f ca="true">+IF(OFFSET('Hygiene Data'!$G$13,0,10*ROW('Hygiene Data'!G195))="","",OFFSET('Hygiene Data'!$G$13,0,10*ROW('Hygiene Data'!G195)))</f>
        <v/>
      </c>
      <c r="EA201" s="290" t="str">
        <f ca="true">+IF(OFFSET('Hygiene Data'!$H$11,0,10*ROW('Hygiene Data'!H195))="","",OFFSET('Hygiene Data'!$H$11,0,10*ROW('Hygiene Data'!H195)))</f>
        <v/>
      </c>
      <c r="EB201" s="290" t="str">
        <f ca="true">+IF(OFFSET('Hygiene Data'!$H$12,0,10*ROW('Hygiene Data'!H195))="","",OFFSET('Hygiene Data'!$H$12,0,10*ROW('Hygiene Data'!H195)))</f>
        <v/>
      </c>
      <c r="EC201" s="290" t="str">
        <f ca="true">+IF(OFFSET('Hygiene Data'!$H$13,0,10*ROW('Hygiene Data'!H195))="","",OFFSET('Hygiene Data'!$H$13,0,10*ROW('Hygiene Data'!H195)))</f>
        <v/>
      </c>
      <c r="ED201" s="290" t="str">
        <f ca="true">+IF(OFFSET('Hygiene Data'!$I$11,0,10*ROW('Hygiene Data'!I195))="","",OFFSET('Hygiene Data'!$I$11,0,10*ROW('Hygiene Data'!I195)))</f>
        <v/>
      </c>
      <c r="EE201" s="290" t="str">
        <f ca="true">+IF(OFFSET('Hygiene Data'!$I$12,0,10*ROW('Hygiene Data'!I195))="","",OFFSET('Hygiene Data'!$I$12,0,10*ROW('Hygiene Data'!I195)))</f>
        <v/>
      </c>
      <c r="EF201" s="290"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46"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90"/>
      <c r="BS202" s="290" t="str">
        <f ca="true">+IF(OFFSET('Water Data'!$D$27,0,10*ROW('Water Data'!D196))="","",OFFSET('Water Data'!$D$27,0,10*ROW('Water Data'!D196)))</f>
        <v/>
      </c>
      <c r="BT202" s="290" t="str">
        <f ca="true">+IF(OFFSET('Water Data'!$D$28,0,10*ROW('Water Data'!D196))="","",OFFSET('Water Data'!$D$28,0,10*ROW('Water Data'!D196)))</f>
        <v/>
      </c>
      <c r="BU202" s="290" t="str">
        <f ca="true">+IF(OFFSET('Water Data'!$D$29,0,10*ROW('Water Data'!D196))="","",OFFSET('Water Data'!$D$29,0,10*ROW('Water Data'!D196)))</f>
        <v/>
      </c>
      <c r="BV202" s="290" t="str">
        <f ca="true">+IF(OFFSET('Water Data'!$E$27,0,10*ROW('Water Data'!E196))="","",OFFSET('Water Data'!$E$27,0,10*ROW('Water Data'!E196)))</f>
        <v/>
      </c>
      <c r="BW202" s="290" t="str">
        <f ca="true">+IF(OFFSET('Water Data'!$E$28,0,10*ROW('Water Data'!E196))="","",OFFSET('Water Data'!$E$28,0,10*ROW('Water Data'!E196)))</f>
        <v/>
      </c>
      <c r="BX202" s="290" t="str">
        <f ca="true">+IF(OFFSET('Water Data'!$E$29,0,10*ROW('Water Data'!E196))="","",OFFSET('Water Data'!$E$29,0,10*ROW('Water Data'!E196)))</f>
        <v/>
      </c>
      <c r="BY202" s="290" t="str">
        <f ca="true">+IF(OFFSET('Water Data'!$F$27,0,10*ROW('Water Data'!F196))="","",OFFSET('Water Data'!$F$27,0,10*ROW('Water Data'!F196)))</f>
        <v/>
      </c>
      <c r="BZ202" s="290" t="str">
        <f ca="true">+IF(OFFSET('Water Data'!$F$28,0,10*ROW('Water Data'!F196))="","",OFFSET('Water Data'!$F$28,0,10*ROW('Water Data'!F196)))</f>
        <v/>
      </c>
      <c r="CA202" s="290" t="str">
        <f ca="true">+IF(OFFSET('Water Data'!$F$29,0,10*ROW('Water Data'!F196))="","",OFFSET('Water Data'!$F$29,0,10*ROW('Water Data'!F196)))</f>
        <v/>
      </c>
      <c r="CB202" s="290" t="str">
        <f ca="true">+IF(OFFSET('Water Data'!$G$27,0,10*ROW('Water Data'!G196))="","",OFFSET('Water Data'!$G$27,0,10*ROW('Water Data'!G196)))</f>
        <v/>
      </c>
      <c r="CC202" s="290" t="str">
        <f ca="true">+IF(OFFSET('Water Data'!$G$28,0,10*ROW('Water Data'!G196))="","",OFFSET('Water Data'!$G$28,0,10*ROW('Water Data'!G196)))</f>
        <v/>
      </c>
      <c r="CD202" s="290" t="str">
        <f ca="true">+IF(OFFSET('Water Data'!$G$29,0,10*ROW('Water Data'!G196))="","",OFFSET('Water Data'!$G$29,0,10*ROW('Water Data'!G196)))</f>
        <v/>
      </c>
      <c r="CE202" s="290" t="str">
        <f ca="true">+IF(OFFSET('Water Data'!$H$27,0,10*ROW('Water Data'!H196))="","",OFFSET('Water Data'!$H$27,0,10*ROW('Water Data'!H196)))</f>
        <v/>
      </c>
      <c r="CF202" s="290" t="str">
        <f ca="true">+IF(OFFSET('Water Data'!$H$28,0,10*ROW('Water Data'!H196))="","",OFFSET('Water Data'!$H$28,0,10*ROW('Water Data'!H196)))</f>
        <v/>
      </c>
      <c r="CG202" s="290" t="str">
        <f ca="true">+IF(OFFSET('Water Data'!$H$29,0,10*ROW('Water Data'!H196))="","",OFFSET('Water Data'!$H$29,0,10*ROW('Water Data'!H196)))</f>
        <v/>
      </c>
      <c r="CH202" s="290" t="str">
        <f ca="true">+IF(OFFSET('Water Data'!$I$27,0,10*ROW('Water Data'!I196))="","",OFFSET('Water Data'!$I$27,0,10*ROW('Water Data'!I196)))</f>
        <v/>
      </c>
      <c r="CI202" s="290" t="str">
        <f ca="true">+IF(OFFSET('Water Data'!$I$28,0,10*ROW('Water Data'!I196))="","",OFFSET('Water Data'!$I$28,0,10*ROW('Water Data'!I196)))</f>
        <v/>
      </c>
      <c r="CJ202" s="290" t="str">
        <f ca="true">+IF(OFFSET('Water Data'!$I$29,0,10*ROW('Water Data'!I196))="","",OFFSET('Water Data'!$I$29,0,10*ROW('Water Data'!I196)))</f>
        <v/>
      </c>
      <c r="CK202" s="290" t="str">
        <f ca="true">+IF(OFFSET('Sanitation Data'!$D$28,0,10*ROW('Sanitation Data'!D196))="","",OFFSET('Sanitation Data'!$D$28,0,10*ROW('Sanitation Data'!D196)))</f>
        <v/>
      </c>
      <c r="CL202" s="290" t="str">
        <f ca="true">+IF(OFFSET('Sanitation Data'!$D$29,0,10*ROW('Sanitation Data'!D196))="","",OFFSET('Sanitation Data'!$D$29,0,10*ROW('Sanitation Data'!D196)))</f>
        <v/>
      </c>
      <c r="CM202" s="290" t="str">
        <f ca="true">+IF(OFFSET('Sanitation Data'!$D$30,0,10*ROW('Sanitation Data'!D196))="","",OFFSET('Sanitation Data'!$D$30,0,10*ROW('Sanitation Data'!D196)))</f>
        <v/>
      </c>
      <c r="CN202" s="290" t="str">
        <f ca="true">+IF(OFFSET('Sanitation Data'!$D$31,0,10*ROW('Sanitation Data'!D196))="","",OFFSET('Sanitation Data'!$D$31,0,10*ROW('Sanitation Data'!D196)))</f>
        <v/>
      </c>
      <c r="CO202" s="290" t="str">
        <f ca="true">+IF(OFFSET('Sanitation Data'!$D$32,0,10*ROW('Sanitation Data'!D196))="","",OFFSET('Sanitation Data'!$D$32,0,10*ROW('Sanitation Data'!D196)))</f>
        <v/>
      </c>
      <c r="CP202" s="290" t="str">
        <f ca="true">+IF(OFFSET('Sanitation Data'!$E$28,0,10*ROW('Sanitation Data'!E196))="","",OFFSET('Sanitation Data'!$E$28,0,10*ROW('Sanitation Data'!E196)))</f>
        <v/>
      </c>
      <c r="CQ202" s="290" t="str">
        <f ca="true">+IF(OFFSET('Sanitation Data'!$E$29,0,10*ROW('Sanitation Data'!E196))="","",OFFSET('Sanitation Data'!$E$29,0,10*ROW('Sanitation Data'!E196)))</f>
        <v/>
      </c>
      <c r="CR202" s="290" t="str">
        <f ca="true">+IF(OFFSET('Sanitation Data'!$E$30,0,10*ROW('Sanitation Data'!E196))="","",OFFSET('Sanitation Data'!$E$30,0,10*ROW('Sanitation Data'!E196)))</f>
        <v/>
      </c>
      <c r="CS202" s="290" t="str">
        <f ca="true">+IF(OFFSET('Sanitation Data'!$E$31,0,10*ROW('Sanitation Data'!E196))="","",OFFSET('Sanitation Data'!$E$31,0,10*ROW('Sanitation Data'!E196)))</f>
        <v/>
      </c>
      <c r="CT202" s="290" t="str">
        <f ca="true">+IF(OFFSET('Sanitation Data'!$E$32,0,10*ROW('Sanitation Data'!E196))="","",OFFSET('Sanitation Data'!$E$32,0,10*ROW('Sanitation Data'!E196)))</f>
        <v/>
      </c>
      <c r="CU202" s="290" t="str">
        <f ca="true">+IF(OFFSET('Sanitation Data'!$F$28,0,10*ROW('Sanitation Data'!F196))="","",OFFSET('Sanitation Data'!$F$28,0,10*ROW('Sanitation Data'!F196)))</f>
        <v/>
      </c>
      <c r="CV202" s="290" t="str">
        <f ca="true">+IF(OFFSET('Sanitation Data'!$F$29,0,10*ROW('Sanitation Data'!F196))="","",OFFSET('Sanitation Data'!$F$29,0,10*ROW('Sanitation Data'!F196)))</f>
        <v/>
      </c>
      <c r="CW202" s="290" t="str">
        <f ca="true">+IF(OFFSET('Sanitation Data'!$F$30,0,10*ROW('Sanitation Data'!F196))="","",OFFSET('Sanitation Data'!$F$30,0,10*ROW('Sanitation Data'!F196)))</f>
        <v/>
      </c>
      <c r="CX202" s="290" t="str">
        <f ca="true">+IF(OFFSET('Sanitation Data'!$F$31,0,10*ROW('Sanitation Data'!F196))="","",OFFSET('Sanitation Data'!$F$31,0,10*ROW('Sanitation Data'!F196)))</f>
        <v/>
      </c>
      <c r="CY202" s="290" t="str">
        <f ca="true">+IF(OFFSET('Sanitation Data'!$F$32,0,10*ROW('Sanitation Data'!F196))="","",OFFSET('Sanitation Data'!$F$32,0,10*ROW('Sanitation Data'!F196)))</f>
        <v/>
      </c>
      <c r="CZ202" s="290" t="str">
        <f ca="true">+IF(OFFSET('Sanitation Data'!$G$28,0,10*ROW('Sanitation Data'!G196))="","",OFFSET('Sanitation Data'!$G$28,0,10*ROW('Sanitation Data'!G196)))</f>
        <v/>
      </c>
      <c r="DA202" s="290" t="str">
        <f ca="true">+IF(OFFSET('Sanitation Data'!$G$29,0,10*ROW('Sanitation Data'!G196))="","",OFFSET('Sanitation Data'!$G$29,0,10*ROW('Sanitation Data'!G196)))</f>
        <v/>
      </c>
      <c r="DB202" s="290" t="str">
        <f ca="true">+IF(OFFSET('Sanitation Data'!$G$30,0,10*ROW('Sanitation Data'!G196))="","",OFFSET('Sanitation Data'!$G$30,0,10*ROW('Sanitation Data'!G196)))</f>
        <v/>
      </c>
      <c r="DC202" s="290" t="str">
        <f ca="true">+IF(OFFSET('Sanitation Data'!$G$31,0,10*ROW('Sanitation Data'!G196))="","",OFFSET('Sanitation Data'!$G$31,0,10*ROW('Sanitation Data'!G196)))</f>
        <v/>
      </c>
      <c r="DD202" s="290" t="str">
        <f ca="true">+IF(OFFSET('Sanitation Data'!$G$32,0,10*ROW('Sanitation Data'!G196))="","",OFFSET('Sanitation Data'!$G$32,0,10*ROW('Sanitation Data'!G196)))</f>
        <v/>
      </c>
      <c r="DE202" s="290" t="str">
        <f ca="true">+IF(OFFSET('Sanitation Data'!$H$28,0,10*ROW('Sanitation Data'!H196))="","",OFFSET('Sanitation Data'!$H$28,0,10*ROW('Sanitation Data'!H196)))</f>
        <v/>
      </c>
      <c r="DF202" s="290" t="str">
        <f ca="true">+IF(OFFSET('Sanitation Data'!$H$29,0,10*ROW('Sanitation Data'!H196))="","",OFFSET('Sanitation Data'!$H$29,0,10*ROW('Sanitation Data'!H196)))</f>
        <v/>
      </c>
      <c r="DG202" s="290" t="str">
        <f ca="true">+IF(OFFSET('Sanitation Data'!$H$30,0,10*ROW('Sanitation Data'!H196))="","",OFFSET('Sanitation Data'!$H$30,0,10*ROW('Sanitation Data'!H196)))</f>
        <v/>
      </c>
      <c r="DH202" s="290" t="str">
        <f ca="true">+IF(OFFSET('Sanitation Data'!$H$31,0,10*ROW('Sanitation Data'!H196))="","",OFFSET('Sanitation Data'!$H$31,0,10*ROW('Sanitation Data'!H196)))</f>
        <v/>
      </c>
      <c r="DI202" s="290" t="str">
        <f ca="true">+IF(OFFSET('Sanitation Data'!$H$32,0,10*ROW('Sanitation Data'!H196))="","",OFFSET('Sanitation Data'!$H$32,0,10*ROW('Sanitation Data'!H196)))</f>
        <v/>
      </c>
      <c r="DJ202" s="290" t="str">
        <f ca="true">+IF(OFFSET('Sanitation Data'!$I$28,0,10*ROW('Sanitation Data'!I196))="","",OFFSET('Sanitation Data'!$I$28,0,10*ROW('Sanitation Data'!I196)))</f>
        <v/>
      </c>
      <c r="DK202" s="290" t="str">
        <f ca="true">+IF(OFFSET('Sanitation Data'!$I$29,0,10*ROW('Sanitation Data'!I196))="","",OFFSET('Sanitation Data'!$I$29,0,10*ROW('Sanitation Data'!I196)))</f>
        <v/>
      </c>
      <c r="DL202" s="290" t="str">
        <f ca="true">+IF(OFFSET('Sanitation Data'!$I$30,0,10*ROW('Sanitation Data'!I196))="","",OFFSET('Sanitation Data'!$I$30,0,10*ROW('Sanitation Data'!I196)))</f>
        <v/>
      </c>
      <c r="DM202" s="290" t="str">
        <f ca="true">+IF(OFFSET('Sanitation Data'!$I$31,0,10*ROW('Sanitation Data'!I196))="","",OFFSET('Sanitation Data'!$I$31,0,10*ROW('Sanitation Data'!I196)))</f>
        <v/>
      </c>
      <c r="DN202" s="290" t="str">
        <f ca="true">+IF(OFFSET('Sanitation Data'!$I$32,0,10*ROW('Sanitation Data'!I196))="","",OFFSET('Sanitation Data'!$I$32,0,10*ROW('Sanitation Data'!I196)))</f>
        <v/>
      </c>
      <c r="DO202" s="290" t="str">
        <f ca="true">+IF(OFFSET('Hygiene Data'!$D$11,0,10*ROW('Hygiene Data'!D196))="","",OFFSET('Hygiene Data'!$D$11,0,10*ROW('Hygiene Data'!D196)))</f>
        <v/>
      </c>
      <c r="DP202" s="290" t="str">
        <f ca="true">+IF(OFFSET('Hygiene Data'!$D$12,0,10*ROW('Hygiene Data'!D196))="","",OFFSET('Hygiene Data'!$D$12,0,10*ROW('Hygiene Data'!D196)))</f>
        <v/>
      </c>
      <c r="DQ202" s="290" t="str">
        <f ca="true">+IF(OFFSET('Hygiene Data'!$D$13,0,10*ROW('Hygiene Data'!D196))="","",OFFSET('Hygiene Data'!$D$13,0,10*ROW('Hygiene Data'!D196)))</f>
        <v/>
      </c>
      <c r="DR202" s="290" t="str">
        <f ca="true">+IF(OFFSET('Hygiene Data'!$E$11,0,10*ROW('Hygiene Data'!E196))="","",OFFSET('Hygiene Data'!$E$11,0,10*ROW('Hygiene Data'!E196)))</f>
        <v/>
      </c>
      <c r="DS202" s="290" t="str">
        <f ca="true">+IF(OFFSET('Hygiene Data'!$E$12,0,10*ROW('Hygiene Data'!E196))="","",OFFSET('Hygiene Data'!$E$12,0,10*ROW('Hygiene Data'!E196)))</f>
        <v/>
      </c>
      <c r="DT202" s="290" t="str">
        <f ca="true">+IF(OFFSET('Hygiene Data'!$E$13,0,10*ROW('Hygiene Data'!E196))="","",OFFSET('Hygiene Data'!$E$13,0,10*ROW('Hygiene Data'!E196)))</f>
        <v/>
      </c>
      <c r="DU202" s="290" t="str">
        <f ca="true">+IF(OFFSET('Hygiene Data'!$F$11,0,10*ROW('Hygiene Data'!F196))="","",OFFSET('Hygiene Data'!$F$11,0,10*ROW('Hygiene Data'!F196)))</f>
        <v/>
      </c>
      <c r="DV202" s="290" t="str">
        <f ca="true">+IF(OFFSET('Hygiene Data'!$F$12,0,10*ROW('Hygiene Data'!F196))="","",OFFSET('Hygiene Data'!$F$12,0,10*ROW('Hygiene Data'!F196)))</f>
        <v/>
      </c>
      <c r="DW202" s="290" t="str">
        <f ca="true">+IF(OFFSET('Hygiene Data'!$F$13,0,10*ROW('Hygiene Data'!F196))="","",OFFSET('Hygiene Data'!$F$13,0,10*ROW('Hygiene Data'!F196)))</f>
        <v/>
      </c>
      <c r="DX202" s="290" t="str">
        <f ca="true">+IF(OFFSET('Hygiene Data'!$G$11,0,10*ROW('Hygiene Data'!G196))="","",OFFSET('Hygiene Data'!$G$11,0,10*ROW('Hygiene Data'!G196)))</f>
        <v/>
      </c>
      <c r="DY202" s="290" t="str">
        <f ca="true">+IF(OFFSET('Hygiene Data'!$G$12,0,10*ROW('Hygiene Data'!G196))="","",OFFSET('Hygiene Data'!$G$12,0,10*ROW('Hygiene Data'!G196)))</f>
        <v/>
      </c>
      <c r="DZ202" s="290" t="str">
        <f ca="true">+IF(OFFSET('Hygiene Data'!$G$13,0,10*ROW('Hygiene Data'!G196))="","",OFFSET('Hygiene Data'!$G$13,0,10*ROW('Hygiene Data'!G196)))</f>
        <v/>
      </c>
      <c r="EA202" s="290" t="str">
        <f ca="true">+IF(OFFSET('Hygiene Data'!$H$11,0,10*ROW('Hygiene Data'!H196))="","",OFFSET('Hygiene Data'!$H$11,0,10*ROW('Hygiene Data'!H196)))</f>
        <v/>
      </c>
      <c r="EB202" s="290" t="str">
        <f ca="true">+IF(OFFSET('Hygiene Data'!$H$12,0,10*ROW('Hygiene Data'!H196))="","",OFFSET('Hygiene Data'!$H$12,0,10*ROW('Hygiene Data'!H196)))</f>
        <v/>
      </c>
      <c r="EC202" s="290" t="str">
        <f ca="true">+IF(OFFSET('Hygiene Data'!$H$13,0,10*ROW('Hygiene Data'!H196))="","",OFFSET('Hygiene Data'!$H$13,0,10*ROW('Hygiene Data'!H196)))</f>
        <v/>
      </c>
      <c r="ED202" s="290" t="str">
        <f ca="true">+IF(OFFSET('Hygiene Data'!$I$11,0,10*ROW('Hygiene Data'!I196))="","",OFFSET('Hygiene Data'!$I$11,0,10*ROW('Hygiene Data'!I196)))</f>
        <v/>
      </c>
      <c r="EE202" s="290" t="str">
        <f ca="true">+IF(OFFSET('Hygiene Data'!$I$12,0,10*ROW('Hygiene Data'!I196))="","",OFFSET('Hygiene Data'!$I$12,0,10*ROW('Hygiene Data'!I196)))</f>
        <v/>
      </c>
      <c r="EF202" s="290"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46"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90"/>
      <c r="BS203" s="290" t="str">
        <f ca="true">+IF(OFFSET('Water Data'!$D$27,0,10*ROW('Water Data'!D197))="","",OFFSET('Water Data'!$D$27,0,10*ROW('Water Data'!D197)))</f>
        <v/>
      </c>
      <c r="BT203" s="290" t="str">
        <f ca="true">+IF(OFFSET('Water Data'!$D$28,0,10*ROW('Water Data'!D197))="","",OFFSET('Water Data'!$D$28,0,10*ROW('Water Data'!D197)))</f>
        <v/>
      </c>
      <c r="BU203" s="290" t="str">
        <f ca="true">+IF(OFFSET('Water Data'!$D$29,0,10*ROW('Water Data'!D197))="","",OFFSET('Water Data'!$D$29,0,10*ROW('Water Data'!D197)))</f>
        <v/>
      </c>
      <c r="BV203" s="290" t="str">
        <f ca="true">+IF(OFFSET('Water Data'!$E$27,0,10*ROW('Water Data'!E197))="","",OFFSET('Water Data'!$E$27,0,10*ROW('Water Data'!E197)))</f>
        <v/>
      </c>
      <c r="BW203" s="290" t="str">
        <f ca="true">+IF(OFFSET('Water Data'!$E$28,0,10*ROW('Water Data'!E197))="","",OFFSET('Water Data'!$E$28,0,10*ROW('Water Data'!E197)))</f>
        <v/>
      </c>
      <c r="BX203" s="290" t="str">
        <f ca="true">+IF(OFFSET('Water Data'!$E$29,0,10*ROW('Water Data'!E197))="","",OFFSET('Water Data'!$E$29,0,10*ROW('Water Data'!E197)))</f>
        <v/>
      </c>
      <c r="BY203" s="290" t="str">
        <f ca="true">+IF(OFFSET('Water Data'!$F$27,0,10*ROW('Water Data'!F197))="","",OFFSET('Water Data'!$F$27,0,10*ROW('Water Data'!F197)))</f>
        <v/>
      </c>
      <c r="BZ203" s="290" t="str">
        <f ca="true">+IF(OFFSET('Water Data'!$F$28,0,10*ROW('Water Data'!F197))="","",OFFSET('Water Data'!$F$28,0,10*ROW('Water Data'!F197)))</f>
        <v/>
      </c>
      <c r="CA203" s="290" t="str">
        <f ca="true">+IF(OFFSET('Water Data'!$F$29,0,10*ROW('Water Data'!F197))="","",OFFSET('Water Data'!$F$29,0,10*ROW('Water Data'!F197)))</f>
        <v/>
      </c>
      <c r="CB203" s="290" t="str">
        <f ca="true">+IF(OFFSET('Water Data'!$G$27,0,10*ROW('Water Data'!G197))="","",OFFSET('Water Data'!$G$27,0,10*ROW('Water Data'!G197)))</f>
        <v/>
      </c>
      <c r="CC203" s="290" t="str">
        <f ca="true">+IF(OFFSET('Water Data'!$G$28,0,10*ROW('Water Data'!G197))="","",OFFSET('Water Data'!$G$28,0,10*ROW('Water Data'!G197)))</f>
        <v/>
      </c>
      <c r="CD203" s="290" t="str">
        <f ca="true">+IF(OFFSET('Water Data'!$G$29,0,10*ROW('Water Data'!G197))="","",OFFSET('Water Data'!$G$29,0,10*ROW('Water Data'!G197)))</f>
        <v/>
      </c>
      <c r="CE203" s="290" t="str">
        <f ca="true">+IF(OFFSET('Water Data'!$H$27,0,10*ROW('Water Data'!H197))="","",OFFSET('Water Data'!$H$27,0,10*ROW('Water Data'!H197)))</f>
        <v/>
      </c>
      <c r="CF203" s="290" t="str">
        <f ca="true">+IF(OFFSET('Water Data'!$H$28,0,10*ROW('Water Data'!H197))="","",OFFSET('Water Data'!$H$28,0,10*ROW('Water Data'!H197)))</f>
        <v/>
      </c>
      <c r="CG203" s="290" t="str">
        <f ca="true">+IF(OFFSET('Water Data'!$H$29,0,10*ROW('Water Data'!H197))="","",OFFSET('Water Data'!$H$29,0,10*ROW('Water Data'!H197)))</f>
        <v/>
      </c>
      <c r="CH203" s="290" t="str">
        <f ca="true">+IF(OFFSET('Water Data'!$I$27,0,10*ROW('Water Data'!I197))="","",OFFSET('Water Data'!$I$27,0,10*ROW('Water Data'!I197)))</f>
        <v/>
      </c>
      <c r="CI203" s="290" t="str">
        <f ca="true">+IF(OFFSET('Water Data'!$I$28,0,10*ROW('Water Data'!I197))="","",OFFSET('Water Data'!$I$28,0,10*ROW('Water Data'!I197)))</f>
        <v/>
      </c>
      <c r="CJ203" s="290" t="str">
        <f ca="true">+IF(OFFSET('Water Data'!$I$29,0,10*ROW('Water Data'!I197))="","",OFFSET('Water Data'!$I$29,0,10*ROW('Water Data'!I197)))</f>
        <v/>
      </c>
      <c r="CK203" s="290" t="str">
        <f ca="true">+IF(OFFSET('Sanitation Data'!$D$28,0,10*ROW('Sanitation Data'!D197))="","",OFFSET('Sanitation Data'!$D$28,0,10*ROW('Sanitation Data'!D197)))</f>
        <v/>
      </c>
      <c r="CL203" s="290" t="str">
        <f ca="true">+IF(OFFSET('Sanitation Data'!$D$29,0,10*ROW('Sanitation Data'!D197))="","",OFFSET('Sanitation Data'!$D$29,0,10*ROW('Sanitation Data'!D197)))</f>
        <v/>
      </c>
      <c r="CM203" s="290" t="str">
        <f ca="true">+IF(OFFSET('Sanitation Data'!$D$30,0,10*ROW('Sanitation Data'!D197))="","",OFFSET('Sanitation Data'!$D$30,0,10*ROW('Sanitation Data'!D197)))</f>
        <v/>
      </c>
      <c r="CN203" s="290" t="str">
        <f ca="true">+IF(OFFSET('Sanitation Data'!$D$31,0,10*ROW('Sanitation Data'!D197))="","",OFFSET('Sanitation Data'!$D$31,0,10*ROW('Sanitation Data'!D197)))</f>
        <v/>
      </c>
      <c r="CO203" s="290" t="str">
        <f ca="true">+IF(OFFSET('Sanitation Data'!$D$32,0,10*ROW('Sanitation Data'!D197))="","",OFFSET('Sanitation Data'!$D$32,0,10*ROW('Sanitation Data'!D197)))</f>
        <v/>
      </c>
      <c r="CP203" s="290" t="str">
        <f ca="true">+IF(OFFSET('Sanitation Data'!$E$28,0,10*ROW('Sanitation Data'!E197))="","",OFFSET('Sanitation Data'!$E$28,0,10*ROW('Sanitation Data'!E197)))</f>
        <v/>
      </c>
      <c r="CQ203" s="290" t="str">
        <f ca="true">+IF(OFFSET('Sanitation Data'!$E$29,0,10*ROW('Sanitation Data'!E197))="","",OFFSET('Sanitation Data'!$E$29,0,10*ROW('Sanitation Data'!E197)))</f>
        <v/>
      </c>
      <c r="CR203" s="290" t="str">
        <f ca="true">+IF(OFFSET('Sanitation Data'!$E$30,0,10*ROW('Sanitation Data'!E197))="","",OFFSET('Sanitation Data'!$E$30,0,10*ROW('Sanitation Data'!E197)))</f>
        <v/>
      </c>
      <c r="CS203" s="290" t="str">
        <f ca="true">+IF(OFFSET('Sanitation Data'!$E$31,0,10*ROW('Sanitation Data'!E197))="","",OFFSET('Sanitation Data'!$E$31,0,10*ROW('Sanitation Data'!E197)))</f>
        <v/>
      </c>
      <c r="CT203" s="290" t="str">
        <f ca="true">+IF(OFFSET('Sanitation Data'!$E$32,0,10*ROW('Sanitation Data'!E197))="","",OFFSET('Sanitation Data'!$E$32,0,10*ROW('Sanitation Data'!E197)))</f>
        <v/>
      </c>
      <c r="CU203" s="290" t="str">
        <f ca="true">+IF(OFFSET('Sanitation Data'!$F$28,0,10*ROW('Sanitation Data'!F197))="","",OFFSET('Sanitation Data'!$F$28,0,10*ROW('Sanitation Data'!F197)))</f>
        <v/>
      </c>
      <c r="CV203" s="290" t="str">
        <f ca="true">+IF(OFFSET('Sanitation Data'!$F$29,0,10*ROW('Sanitation Data'!F197))="","",OFFSET('Sanitation Data'!$F$29,0,10*ROW('Sanitation Data'!F197)))</f>
        <v/>
      </c>
      <c r="CW203" s="290" t="str">
        <f ca="true">+IF(OFFSET('Sanitation Data'!$F$30,0,10*ROW('Sanitation Data'!F197))="","",OFFSET('Sanitation Data'!$F$30,0,10*ROW('Sanitation Data'!F197)))</f>
        <v/>
      </c>
      <c r="CX203" s="290" t="str">
        <f ca="true">+IF(OFFSET('Sanitation Data'!$F$31,0,10*ROW('Sanitation Data'!F197))="","",OFFSET('Sanitation Data'!$F$31,0,10*ROW('Sanitation Data'!F197)))</f>
        <v/>
      </c>
      <c r="CY203" s="290" t="str">
        <f ca="true">+IF(OFFSET('Sanitation Data'!$F$32,0,10*ROW('Sanitation Data'!F197))="","",OFFSET('Sanitation Data'!$F$32,0,10*ROW('Sanitation Data'!F197)))</f>
        <v/>
      </c>
      <c r="CZ203" s="290" t="str">
        <f ca="true">+IF(OFFSET('Sanitation Data'!$G$28,0,10*ROW('Sanitation Data'!G197))="","",OFFSET('Sanitation Data'!$G$28,0,10*ROW('Sanitation Data'!G197)))</f>
        <v/>
      </c>
      <c r="DA203" s="290" t="str">
        <f ca="true">+IF(OFFSET('Sanitation Data'!$G$29,0,10*ROW('Sanitation Data'!G197))="","",OFFSET('Sanitation Data'!$G$29,0,10*ROW('Sanitation Data'!G197)))</f>
        <v/>
      </c>
      <c r="DB203" s="290" t="str">
        <f ca="true">+IF(OFFSET('Sanitation Data'!$G$30,0,10*ROW('Sanitation Data'!G197))="","",OFFSET('Sanitation Data'!$G$30,0,10*ROW('Sanitation Data'!G197)))</f>
        <v/>
      </c>
      <c r="DC203" s="290" t="str">
        <f ca="true">+IF(OFFSET('Sanitation Data'!$G$31,0,10*ROW('Sanitation Data'!G197))="","",OFFSET('Sanitation Data'!$G$31,0,10*ROW('Sanitation Data'!G197)))</f>
        <v/>
      </c>
      <c r="DD203" s="290" t="str">
        <f ca="true">+IF(OFFSET('Sanitation Data'!$G$32,0,10*ROW('Sanitation Data'!G197))="","",OFFSET('Sanitation Data'!$G$32,0,10*ROW('Sanitation Data'!G197)))</f>
        <v/>
      </c>
      <c r="DE203" s="290" t="str">
        <f ca="true">+IF(OFFSET('Sanitation Data'!$H$28,0,10*ROW('Sanitation Data'!H197))="","",OFFSET('Sanitation Data'!$H$28,0,10*ROW('Sanitation Data'!H197)))</f>
        <v/>
      </c>
      <c r="DF203" s="290" t="str">
        <f ca="true">+IF(OFFSET('Sanitation Data'!$H$29,0,10*ROW('Sanitation Data'!H197))="","",OFFSET('Sanitation Data'!$H$29,0,10*ROW('Sanitation Data'!H197)))</f>
        <v/>
      </c>
      <c r="DG203" s="290" t="str">
        <f ca="true">+IF(OFFSET('Sanitation Data'!$H$30,0,10*ROW('Sanitation Data'!H197))="","",OFFSET('Sanitation Data'!$H$30,0,10*ROW('Sanitation Data'!H197)))</f>
        <v/>
      </c>
      <c r="DH203" s="290" t="str">
        <f ca="true">+IF(OFFSET('Sanitation Data'!$H$31,0,10*ROW('Sanitation Data'!H197))="","",OFFSET('Sanitation Data'!$H$31,0,10*ROW('Sanitation Data'!H197)))</f>
        <v/>
      </c>
      <c r="DI203" s="290" t="str">
        <f ca="true">+IF(OFFSET('Sanitation Data'!$H$32,0,10*ROW('Sanitation Data'!H197))="","",OFFSET('Sanitation Data'!$H$32,0,10*ROW('Sanitation Data'!H197)))</f>
        <v/>
      </c>
      <c r="DJ203" s="290" t="str">
        <f ca="true">+IF(OFFSET('Sanitation Data'!$I$28,0,10*ROW('Sanitation Data'!I197))="","",OFFSET('Sanitation Data'!$I$28,0,10*ROW('Sanitation Data'!I197)))</f>
        <v/>
      </c>
      <c r="DK203" s="290" t="str">
        <f ca="true">+IF(OFFSET('Sanitation Data'!$I$29,0,10*ROW('Sanitation Data'!I197))="","",OFFSET('Sanitation Data'!$I$29,0,10*ROW('Sanitation Data'!I197)))</f>
        <v/>
      </c>
      <c r="DL203" s="290" t="str">
        <f ca="true">+IF(OFFSET('Sanitation Data'!$I$30,0,10*ROW('Sanitation Data'!I197))="","",OFFSET('Sanitation Data'!$I$30,0,10*ROW('Sanitation Data'!I197)))</f>
        <v/>
      </c>
      <c r="DM203" s="290" t="str">
        <f ca="true">+IF(OFFSET('Sanitation Data'!$I$31,0,10*ROW('Sanitation Data'!I197))="","",OFFSET('Sanitation Data'!$I$31,0,10*ROW('Sanitation Data'!I197)))</f>
        <v/>
      </c>
      <c r="DN203" s="290" t="str">
        <f ca="true">+IF(OFFSET('Sanitation Data'!$I$32,0,10*ROW('Sanitation Data'!I197))="","",OFFSET('Sanitation Data'!$I$32,0,10*ROW('Sanitation Data'!I197)))</f>
        <v/>
      </c>
      <c r="DO203" s="290" t="str">
        <f ca="true">+IF(OFFSET('Hygiene Data'!$D$11,0,10*ROW('Hygiene Data'!D197))="","",OFFSET('Hygiene Data'!$D$11,0,10*ROW('Hygiene Data'!D197)))</f>
        <v/>
      </c>
      <c r="DP203" s="290" t="str">
        <f ca="true">+IF(OFFSET('Hygiene Data'!$D$12,0,10*ROW('Hygiene Data'!D197))="","",OFFSET('Hygiene Data'!$D$12,0,10*ROW('Hygiene Data'!D197)))</f>
        <v/>
      </c>
      <c r="DQ203" s="290" t="str">
        <f ca="true">+IF(OFFSET('Hygiene Data'!$D$13,0,10*ROW('Hygiene Data'!D197))="","",OFFSET('Hygiene Data'!$D$13,0,10*ROW('Hygiene Data'!D197)))</f>
        <v/>
      </c>
      <c r="DR203" s="290" t="str">
        <f ca="true">+IF(OFFSET('Hygiene Data'!$E$11,0,10*ROW('Hygiene Data'!E197))="","",OFFSET('Hygiene Data'!$E$11,0,10*ROW('Hygiene Data'!E197)))</f>
        <v/>
      </c>
      <c r="DS203" s="290" t="str">
        <f ca="true">+IF(OFFSET('Hygiene Data'!$E$12,0,10*ROW('Hygiene Data'!E197))="","",OFFSET('Hygiene Data'!$E$12,0,10*ROW('Hygiene Data'!E197)))</f>
        <v/>
      </c>
      <c r="DT203" s="290" t="str">
        <f ca="true">+IF(OFFSET('Hygiene Data'!$E$13,0,10*ROW('Hygiene Data'!E197))="","",OFFSET('Hygiene Data'!$E$13,0,10*ROW('Hygiene Data'!E197)))</f>
        <v/>
      </c>
      <c r="DU203" s="290" t="str">
        <f ca="true">+IF(OFFSET('Hygiene Data'!$F$11,0,10*ROW('Hygiene Data'!F197))="","",OFFSET('Hygiene Data'!$F$11,0,10*ROW('Hygiene Data'!F197)))</f>
        <v/>
      </c>
      <c r="DV203" s="290" t="str">
        <f ca="true">+IF(OFFSET('Hygiene Data'!$F$12,0,10*ROW('Hygiene Data'!F197))="","",OFFSET('Hygiene Data'!$F$12,0,10*ROW('Hygiene Data'!F197)))</f>
        <v/>
      </c>
      <c r="DW203" s="290" t="str">
        <f ca="true">+IF(OFFSET('Hygiene Data'!$F$13,0,10*ROW('Hygiene Data'!F197))="","",OFFSET('Hygiene Data'!$F$13,0,10*ROW('Hygiene Data'!F197)))</f>
        <v/>
      </c>
      <c r="DX203" s="290" t="str">
        <f ca="true">+IF(OFFSET('Hygiene Data'!$G$11,0,10*ROW('Hygiene Data'!G197))="","",OFFSET('Hygiene Data'!$G$11,0,10*ROW('Hygiene Data'!G197)))</f>
        <v/>
      </c>
      <c r="DY203" s="290" t="str">
        <f ca="true">+IF(OFFSET('Hygiene Data'!$G$12,0,10*ROW('Hygiene Data'!G197))="","",OFFSET('Hygiene Data'!$G$12,0,10*ROW('Hygiene Data'!G197)))</f>
        <v/>
      </c>
      <c r="DZ203" s="290" t="str">
        <f ca="true">+IF(OFFSET('Hygiene Data'!$G$13,0,10*ROW('Hygiene Data'!G197))="","",OFFSET('Hygiene Data'!$G$13,0,10*ROW('Hygiene Data'!G197)))</f>
        <v/>
      </c>
      <c r="EA203" s="290" t="str">
        <f ca="true">+IF(OFFSET('Hygiene Data'!$H$11,0,10*ROW('Hygiene Data'!H197))="","",OFFSET('Hygiene Data'!$H$11,0,10*ROW('Hygiene Data'!H197)))</f>
        <v/>
      </c>
      <c r="EB203" s="290" t="str">
        <f ca="true">+IF(OFFSET('Hygiene Data'!$H$12,0,10*ROW('Hygiene Data'!H197))="","",OFFSET('Hygiene Data'!$H$12,0,10*ROW('Hygiene Data'!H197)))</f>
        <v/>
      </c>
      <c r="EC203" s="290" t="str">
        <f ca="true">+IF(OFFSET('Hygiene Data'!$H$13,0,10*ROW('Hygiene Data'!H197))="","",OFFSET('Hygiene Data'!$H$13,0,10*ROW('Hygiene Data'!H197)))</f>
        <v/>
      </c>
      <c r="ED203" s="290" t="str">
        <f ca="true">+IF(OFFSET('Hygiene Data'!$I$11,0,10*ROW('Hygiene Data'!I197))="","",OFFSET('Hygiene Data'!$I$11,0,10*ROW('Hygiene Data'!I197)))</f>
        <v/>
      </c>
      <c r="EE203" s="290" t="str">
        <f ca="true">+IF(OFFSET('Hygiene Data'!$I$12,0,10*ROW('Hygiene Data'!I197))="","",OFFSET('Hygiene Data'!$I$12,0,10*ROW('Hygiene Data'!I197)))</f>
        <v/>
      </c>
      <c r="EF203" s="290"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46"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90"/>
      <c r="BS204" s="290" t="str">
        <f ca="true">+IF(OFFSET('Water Data'!$D$27,0,10*ROW('Water Data'!D198))="","",OFFSET('Water Data'!$D$27,0,10*ROW('Water Data'!D198)))</f>
        <v/>
      </c>
      <c r="BT204" s="290" t="str">
        <f ca="true">+IF(OFFSET('Water Data'!$D$28,0,10*ROW('Water Data'!D198))="","",OFFSET('Water Data'!$D$28,0,10*ROW('Water Data'!D198)))</f>
        <v/>
      </c>
      <c r="BU204" s="290" t="str">
        <f ca="true">+IF(OFFSET('Water Data'!$D$29,0,10*ROW('Water Data'!D198))="","",OFFSET('Water Data'!$D$29,0,10*ROW('Water Data'!D198)))</f>
        <v/>
      </c>
      <c r="BV204" s="290" t="str">
        <f ca="true">+IF(OFFSET('Water Data'!$E$27,0,10*ROW('Water Data'!E198))="","",OFFSET('Water Data'!$E$27,0,10*ROW('Water Data'!E198)))</f>
        <v/>
      </c>
      <c r="BW204" s="290" t="str">
        <f ca="true">+IF(OFFSET('Water Data'!$E$28,0,10*ROW('Water Data'!E198))="","",OFFSET('Water Data'!$E$28,0,10*ROW('Water Data'!E198)))</f>
        <v/>
      </c>
      <c r="BX204" s="290" t="str">
        <f ca="true">+IF(OFFSET('Water Data'!$E$29,0,10*ROW('Water Data'!E198))="","",OFFSET('Water Data'!$E$29,0,10*ROW('Water Data'!E198)))</f>
        <v/>
      </c>
      <c r="BY204" s="290" t="str">
        <f ca="true">+IF(OFFSET('Water Data'!$F$27,0,10*ROW('Water Data'!F198))="","",OFFSET('Water Data'!$F$27,0,10*ROW('Water Data'!F198)))</f>
        <v/>
      </c>
      <c r="BZ204" s="290" t="str">
        <f ca="true">+IF(OFFSET('Water Data'!$F$28,0,10*ROW('Water Data'!F198))="","",OFFSET('Water Data'!$F$28,0,10*ROW('Water Data'!F198)))</f>
        <v/>
      </c>
      <c r="CA204" s="290" t="str">
        <f ca="true">+IF(OFFSET('Water Data'!$F$29,0,10*ROW('Water Data'!F198))="","",OFFSET('Water Data'!$F$29,0,10*ROW('Water Data'!F198)))</f>
        <v/>
      </c>
      <c r="CB204" s="290" t="str">
        <f ca="true">+IF(OFFSET('Water Data'!$G$27,0,10*ROW('Water Data'!G198))="","",OFFSET('Water Data'!$G$27,0,10*ROW('Water Data'!G198)))</f>
        <v/>
      </c>
      <c r="CC204" s="290" t="str">
        <f ca="true">+IF(OFFSET('Water Data'!$G$28,0,10*ROW('Water Data'!G198))="","",OFFSET('Water Data'!$G$28,0,10*ROW('Water Data'!G198)))</f>
        <v/>
      </c>
      <c r="CD204" s="290" t="str">
        <f ca="true">+IF(OFFSET('Water Data'!$G$29,0,10*ROW('Water Data'!G198))="","",OFFSET('Water Data'!$G$29,0,10*ROW('Water Data'!G198)))</f>
        <v/>
      </c>
      <c r="CE204" s="290" t="str">
        <f ca="true">+IF(OFFSET('Water Data'!$H$27,0,10*ROW('Water Data'!H198))="","",OFFSET('Water Data'!$H$27,0,10*ROW('Water Data'!H198)))</f>
        <v/>
      </c>
      <c r="CF204" s="290" t="str">
        <f ca="true">+IF(OFFSET('Water Data'!$H$28,0,10*ROW('Water Data'!H198))="","",OFFSET('Water Data'!$H$28,0,10*ROW('Water Data'!H198)))</f>
        <v/>
      </c>
      <c r="CG204" s="290" t="str">
        <f ca="true">+IF(OFFSET('Water Data'!$H$29,0,10*ROW('Water Data'!H198))="","",OFFSET('Water Data'!$H$29,0,10*ROW('Water Data'!H198)))</f>
        <v/>
      </c>
      <c r="CH204" s="290" t="str">
        <f ca="true">+IF(OFFSET('Water Data'!$I$27,0,10*ROW('Water Data'!I198))="","",OFFSET('Water Data'!$I$27,0,10*ROW('Water Data'!I198)))</f>
        <v/>
      </c>
      <c r="CI204" s="290" t="str">
        <f ca="true">+IF(OFFSET('Water Data'!$I$28,0,10*ROW('Water Data'!I198))="","",OFFSET('Water Data'!$I$28,0,10*ROW('Water Data'!I198)))</f>
        <v/>
      </c>
      <c r="CJ204" s="290" t="str">
        <f ca="true">+IF(OFFSET('Water Data'!$I$29,0,10*ROW('Water Data'!I198))="","",OFFSET('Water Data'!$I$29,0,10*ROW('Water Data'!I198)))</f>
        <v/>
      </c>
      <c r="CK204" s="290" t="str">
        <f ca="true">+IF(OFFSET('Sanitation Data'!$D$28,0,10*ROW('Sanitation Data'!D198))="","",OFFSET('Sanitation Data'!$D$28,0,10*ROW('Sanitation Data'!D198)))</f>
        <v/>
      </c>
      <c r="CL204" s="290" t="str">
        <f ca="true">+IF(OFFSET('Sanitation Data'!$D$29,0,10*ROW('Sanitation Data'!D198))="","",OFFSET('Sanitation Data'!$D$29,0,10*ROW('Sanitation Data'!D198)))</f>
        <v/>
      </c>
      <c r="CM204" s="290" t="str">
        <f ca="true">+IF(OFFSET('Sanitation Data'!$D$30,0,10*ROW('Sanitation Data'!D198))="","",OFFSET('Sanitation Data'!$D$30,0,10*ROW('Sanitation Data'!D198)))</f>
        <v/>
      </c>
      <c r="CN204" s="290" t="str">
        <f ca="true">+IF(OFFSET('Sanitation Data'!$D$31,0,10*ROW('Sanitation Data'!D198))="","",OFFSET('Sanitation Data'!$D$31,0,10*ROW('Sanitation Data'!D198)))</f>
        <v/>
      </c>
      <c r="CO204" s="290" t="str">
        <f ca="true">+IF(OFFSET('Sanitation Data'!$D$32,0,10*ROW('Sanitation Data'!D198))="","",OFFSET('Sanitation Data'!$D$32,0,10*ROW('Sanitation Data'!D198)))</f>
        <v/>
      </c>
      <c r="CP204" s="290" t="str">
        <f ca="true">+IF(OFFSET('Sanitation Data'!$E$28,0,10*ROW('Sanitation Data'!E198))="","",OFFSET('Sanitation Data'!$E$28,0,10*ROW('Sanitation Data'!E198)))</f>
        <v/>
      </c>
      <c r="CQ204" s="290" t="str">
        <f ca="true">+IF(OFFSET('Sanitation Data'!$E$29,0,10*ROW('Sanitation Data'!E198))="","",OFFSET('Sanitation Data'!$E$29,0,10*ROW('Sanitation Data'!E198)))</f>
        <v/>
      </c>
      <c r="CR204" s="290" t="str">
        <f ca="true">+IF(OFFSET('Sanitation Data'!$E$30,0,10*ROW('Sanitation Data'!E198))="","",OFFSET('Sanitation Data'!$E$30,0,10*ROW('Sanitation Data'!E198)))</f>
        <v/>
      </c>
      <c r="CS204" s="290" t="str">
        <f ca="true">+IF(OFFSET('Sanitation Data'!$E$31,0,10*ROW('Sanitation Data'!E198))="","",OFFSET('Sanitation Data'!$E$31,0,10*ROW('Sanitation Data'!E198)))</f>
        <v/>
      </c>
      <c r="CT204" s="290" t="str">
        <f ca="true">+IF(OFFSET('Sanitation Data'!$E$32,0,10*ROW('Sanitation Data'!E198))="","",OFFSET('Sanitation Data'!$E$32,0,10*ROW('Sanitation Data'!E198)))</f>
        <v/>
      </c>
      <c r="CU204" s="290" t="str">
        <f ca="true">+IF(OFFSET('Sanitation Data'!$F$28,0,10*ROW('Sanitation Data'!F198))="","",OFFSET('Sanitation Data'!$F$28,0,10*ROW('Sanitation Data'!F198)))</f>
        <v/>
      </c>
      <c r="CV204" s="290" t="str">
        <f ca="true">+IF(OFFSET('Sanitation Data'!$F$29,0,10*ROW('Sanitation Data'!F198))="","",OFFSET('Sanitation Data'!$F$29,0,10*ROW('Sanitation Data'!F198)))</f>
        <v/>
      </c>
      <c r="CW204" s="290" t="str">
        <f ca="true">+IF(OFFSET('Sanitation Data'!$F$30,0,10*ROW('Sanitation Data'!F198))="","",OFFSET('Sanitation Data'!$F$30,0,10*ROW('Sanitation Data'!F198)))</f>
        <v/>
      </c>
      <c r="CX204" s="290" t="str">
        <f ca="true">+IF(OFFSET('Sanitation Data'!$F$31,0,10*ROW('Sanitation Data'!F198))="","",OFFSET('Sanitation Data'!$F$31,0,10*ROW('Sanitation Data'!F198)))</f>
        <v/>
      </c>
      <c r="CY204" s="290" t="str">
        <f ca="true">+IF(OFFSET('Sanitation Data'!$F$32,0,10*ROW('Sanitation Data'!F198))="","",OFFSET('Sanitation Data'!$F$32,0,10*ROW('Sanitation Data'!F198)))</f>
        <v/>
      </c>
      <c r="CZ204" s="290" t="str">
        <f ca="true">+IF(OFFSET('Sanitation Data'!$G$28,0,10*ROW('Sanitation Data'!G198))="","",OFFSET('Sanitation Data'!$G$28,0,10*ROW('Sanitation Data'!G198)))</f>
        <v/>
      </c>
      <c r="DA204" s="290" t="str">
        <f ca="true">+IF(OFFSET('Sanitation Data'!$G$29,0,10*ROW('Sanitation Data'!G198))="","",OFFSET('Sanitation Data'!$G$29,0,10*ROW('Sanitation Data'!G198)))</f>
        <v/>
      </c>
      <c r="DB204" s="290" t="str">
        <f ca="true">+IF(OFFSET('Sanitation Data'!$G$30,0,10*ROW('Sanitation Data'!G198))="","",OFFSET('Sanitation Data'!$G$30,0,10*ROW('Sanitation Data'!G198)))</f>
        <v/>
      </c>
      <c r="DC204" s="290" t="str">
        <f ca="true">+IF(OFFSET('Sanitation Data'!$G$31,0,10*ROW('Sanitation Data'!G198))="","",OFFSET('Sanitation Data'!$G$31,0,10*ROW('Sanitation Data'!G198)))</f>
        <v/>
      </c>
      <c r="DD204" s="290" t="str">
        <f ca="true">+IF(OFFSET('Sanitation Data'!$G$32,0,10*ROW('Sanitation Data'!G198))="","",OFFSET('Sanitation Data'!$G$32,0,10*ROW('Sanitation Data'!G198)))</f>
        <v/>
      </c>
      <c r="DE204" s="290" t="str">
        <f ca="true">+IF(OFFSET('Sanitation Data'!$H$28,0,10*ROW('Sanitation Data'!H198))="","",OFFSET('Sanitation Data'!$H$28,0,10*ROW('Sanitation Data'!H198)))</f>
        <v/>
      </c>
      <c r="DF204" s="290" t="str">
        <f ca="true">+IF(OFFSET('Sanitation Data'!$H$29,0,10*ROW('Sanitation Data'!H198))="","",OFFSET('Sanitation Data'!$H$29,0,10*ROW('Sanitation Data'!H198)))</f>
        <v/>
      </c>
      <c r="DG204" s="290" t="str">
        <f ca="true">+IF(OFFSET('Sanitation Data'!$H$30,0,10*ROW('Sanitation Data'!H198))="","",OFFSET('Sanitation Data'!$H$30,0,10*ROW('Sanitation Data'!H198)))</f>
        <v/>
      </c>
      <c r="DH204" s="290" t="str">
        <f ca="true">+IF(OFFSET('Sanitation Data'!$H$31,0,10*ROW('Sanitation Data'!H198))="","",OFFSET('Sanitation Data'!$H$31,0,10*ROW('Sanitation Data'!H198)))</f>
        <v/>
      </c>
      <c r="DI204" s="290" t="str">
        <f ca="true">+IF(OFFSET('Sanitation Data'!$H$32,0,10*ROW('Sanitation Data'!H198))="","",OFFSET('Sanitation Data'!$H$32,0,10*ROW('Sanitation Data'!H198)))</f>
        <v/>
      </c>
      <c r="DJ204" s="290" t="str">
        <f ca="true">+IF(OFFSET('Sanitation Data'!$I$28,0,10*ROW('Sanitation Data'!I198))="","",OFFSET('Sanitation Data'!$I$28,0,10*ROW('Sanitation Data'!I198)))</f>
        <v/>
      </c>
      <c r="DK204" s="290" t="str">
        <f ca="true">+IF(OFFSET('Sanitation Data'!$I$29,0,10*ROW('Sanitation Data'!I198))="","",OFFSET('Sanitation Data'!$I$29,0,10*ROW('Sanitation Data'!I198)))</f>
        <v/>
      </c>
      <c r="DL204" s="290" t="str">
        <f ca="true">+IF(OFFSET('Sanitation Data'!$I$30,0,10*ROW('Sanitation Data'!I198))="","",OFFSET('Sanitation Data'!$I$30,0,10*ROW('Sanitation Data'!I198)))</f>
        <v/>
      </c>
      <c r="DM204" s="290" t="str">
        <f ca="true">+IF(OFFSET('Sanitation Data'!$I$31,0,10*ROW('Sanitation Data'!I198))="","",OFFSET('Sanitation Data'!$I$31,0,10*ROW('Sanitation Data'!I198)))</f>
        <v/>
      </c>
      <c r="DN204" s="290" t="str">
        <f ca="true">+IF(OFFSET('Sanitation Data'!$I$32,0,10*ROW('Sanitation Data'!I198))="","",OFFSET('Sanitation Data'!$I$32,0,10*ROW('Sanitation Data'!I198)))</f>
        <v/>
      </c>
      <c r="DO204" s="290" t="str">
        <f ca="true">+IF(OFFSET('Hygiene Data'!$D$11,0,10*ROW('Hygiene Data'!D198))="","",OFFSET('Hygiene Data'!$D$11,0,10*ROW('Hygiene Data'!D198)))</f>
        <v/>
      </c>
      <c r="DP204" s="290" t="str">
        <f ca="true">+IF(OFFSET('Hygiene Data'!$D$12,0,10*ROW('Hygiene Data'!D198))="","",OFFSET('Hygiene Data'!$D$12,0,10*ROW('Hygiene Data'!D198)))</f>
        <v/>
      </c>
      <c r="DQ204" s="290" t="str">
        <f ca="true">+IF(OFFSET('Hygiene Data'!$D$13,0,10*ROW('Hygiene Data'!D198))="","",OFFSET('Hygiene Data'!$D$13,0,10*ROW('Hygiene Data'!D198)))</f>
        <v/>
      </c>
      <c r="DR204" s="290" t="str">
        <f ca="true">+IF(OFFSET('Hygiene Data'!$E$11,0,10*ROW('Hygiene Data'!E198))="","",OFFSET('Hygiene Data'!$E$11,0,10*ROW('Hygiene Data'!E198)))</f>
        <v/>
      </c>
      <c r="DS204" s="290" t="str">
        <f ca="true">+IF(OFFSET('Hygiene Data'!$E$12,0,10*ROW('Hygiene Data'!E198))="","",OFFSET('Hygiene Data'!$E$12,0,10*ROW('Hygiene Data'!E198)))</f>
        <v/>
      </c>
      <c r="DT204" s="290" t="str">
        <f ca="true">+IF(OFFSET('Hygiene Data'!$E$13,0,10*ROW('Hygiene Data'!E198))="","",OFFSET('Hygiene Data'!$E$13,0,10*ROW('Hygiene Data'!E198)))</f>
        <v/>
      </c>
      <c r="DU204" s="290" t="str">
        <f ca="true">+IF(OFFSET('Hygiene Data'!$F$11,0,10*ROW('Hygiene Data'!F198))="","",OFFSET('Hygiene Data'!$F$11,0,10*ROW('Hygiene Data'!F198)))</f>
        <v/>
      </c>
      <c r="DV204" s="290" t="str">
        <f ca="true">+IF(OFFSET('Hygiene Data'!$F$12,0,10*ROW('Hygiene Data'!F198))="","",OFFSET('Hygiene Data'!$F$12,0,10*ROW('Hygiene Data'!F198)))</f>
        <v/>
      </c>
      <c r="DW204" s="290" t="str">
        <f ca="true">+IF(OFFSET('Hygiene Data'!$F$13,0,10*ROW('Hygiene Data'!F198))="","",OFFSET('Hygiene Data'!$F$13,0,10*ROW('Hygiene Data'!F198)))</f>
        <v/>
      </c>
      <c r="DX204" s="290" t="str">
        <f ca="true">+IF(OFFSET('Hygiene Data'!$G$11,0,10*ROW('Hygiene Data'!G198))="","",OFFSET('Hygiene Data'!$G$11,0,10*ROW('Hygiene Data'!G198)))</f>
        <v/>
      </c>
      <c r="DY204" s="290" t="str">
        <f ca="true">+IF(OFFSET('Hygiene Data'!$G$12,0,10*ROW('Hygiene Data'!G198))="","",OFFSET('Hygiene Data'!$G$12,0,10*ROW('Hygiene Data'!G198)))</f>
        <v/>
      </c>
      <c r="DZ204" s="290" t="str">
        <f ca="true">+IF(OFFSET('Hygiene Data'!$G$13,0,10*ROW('Hygiene Data'!G198))="","",OFFSET('Hygiene Data'!$G$13,0,10*ROW('Hygiene Data'!G198)))</f>
        <v/>
      </c>
      <c r="EA204" s="290" t="str">
        <f ca="true">+IF(OFFSET('Hygiene Data'!$H$11,0,10*ROW('Hygiene Data'!H198))="","",OFFSET('Hygiene Data'!$H$11,0,10*ROW('Hygiene Data'!H198)))</f>
        <v/>
      </c>
      <c r="EB204" s="290" t="str">
        <f ca="true">+IF(OFFSET('Hygiene Data'!$H$12,0,10*ROW('Hygiene Data'!H198))="","",OFFSET('Hygiene Data'!$H$12,0,10*ROW('Hygiene Data'!H198)))</f>
        <v/>
      </c>
      <c r="EC204" s="290" t="str">
        <f ca="true">+IF(OFFSET('Hygiene Data'!$H$13,0,10*ROW('Hygiene Data'!H198))="","",OFFSET('Hygiene Data'!$H$13,0,10*ROW('Hygiene Data'!H198)))</f>
        <v/>
      </c>
      <c r="ED204" s="290" t="str">
        <f ca="true">+IF(OFFSET('Hygiene Data'!$I$11,0,10*ROW('Hygiene Data'!I198))="","",OFFSET('Hygiene Data'!$I$11,0,10*ROW('Hygiene Data'!I198)))</f>
        <v/>
      </c>
      <c r="EE204" s="290" t="str">
        <f ca="true">+IF(OFFSET('Hygiene Data'!$I$12,0,10*ROW('Hygiene Data'!I198))="","",OFFSET('Hygiene Data'!$I$12,0,10*ROW('Hygiene Data'!I198)))</f>
        <v/>
      </c>
      <c r="EF204" s="290"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46"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90"/>
      <c r="BS205" s="290" t="str">
        <f ca="true">+IF(OFFSET('Water Data'!$D$27,0,10*ROW('Water Data'!D199))="","",OFFSET('Water Data'!$D$27,0,10*ROW('Water Data'!D199)))</f>
        <v/>
      </c>
      <c r="BT205" s="290" t="str">
        <f ca="true">+IF(OFFSET('Water Data'!$D$28,0,10*ROW('Water Data'!D199))="","",OFFSET('Water Data'!$D$28,0,10*ROW('Water Data'!D199)))</f>
        <v/>
      </c>
      <c r="BU205" s="290" t="str">
        <f ca="true">+IF(OFFSET('Water Data'!$D$29,0,10*ROW('Water Data'!D199))="","",OFFSET('Water Data'!$D$29,0,10*ROW('Water Data'!D199)))</f>
        <v/>
      </c>
      <c r="BV205" s="290" t="str">
        <f ca="true">+IF(OFFSET('Water Data'!$E$27,0,10*ROW('Water Data'!E199))="","",OFFSET('Water Data'!$E$27,0,10*ROW('Water Data'!E199)))</f>
        <v/>
      </c>
      <c r="BW205" s="290" t="str">
        <f ca="true">+IF(OFFSET('Water Data'!$E$28,0,10*ROW('Water Data'!E199))="","",OFFSET('Water Data'!$E$28,0,10*ROW('Water Data'!E199)))</f>
        <v/>
      </c>
      <c r="BX205" s="290" t="str">
        <f ca="true">+IF(OFFSET('Water Data'!$E$29,0,10*ROW('Water Data'!E199))="","",OFFSET('Water Data'!$E$29,0,10*ROW('Water Data'!E199)))</f>
        <v/>
      </c>
      <c r="BY205" s="290" t="str">
        <f ca="true">+IF(OFFSET('Water Data'!$F$27,0,10*ROW('Water Data'!F199))="","",OFFSET('Water Data'!$F$27,0,10*ROW('Water Data'!F199)))</f>
        <v/>
      </c>
      <c r="BZ205" s="290" t="str">
        <f ca="true">+IF(OFFSET('Water Data'!$F$28,0,10*ROW('Water Data'!F199))="","",OFFSET('Water Data'!$F$28,0,10*ROW('Water Data'!F199)))</f>
        <v/>
      </c>
      <c r="CA205" s="290" t="str">
        <f ca="true">+IF(OFFSET('Water Data'!$F$29,0,10*ROW('Water Data'!F199))="","",OFFSET('Water Data'!$F$29,0,10*ROW('Water Data'!F199)))</f>
        <v/>
      </c>
      <c r="CB205" s="290" t="str">
        <f ca="true">+IF(OFFSET('Water Data'!$G$27,0,10*ROW('Water Data'!G199))="","",OFFSET('Water Data'!$G$27,0,10*ROW('Water Data'!G199)))</f>
        <v/>
      </c>
      <c r="CC205" s="290" t="str">
        <f ca="true">+IF(OFFSET('Water Data'!$G$28,0,10*ROW('Water Data'!G199))="","",OFFSET('Water Data'!$G$28,0,10*ROW('Water Data'!G199)))</f>
        <v/>
      </c>
      <c r="CD205" s="290" t="str">
        <f ca="true">+IF(OFFSET('Water Data'!$G$29,0,10*ROW('Water Data'!G199))="","",OFFSET('Water Data'!$G$29,0,10*ROW('Water Data'!G199)))</f>
        <v/>
      </c>
      <c r="CE205" s="290" t="str">
        <f ca="true">+IF(OFFSET('Water Data'!$H$27,0,10*ROW('Water Data'!H199))="","",OFFSET('Water Data'!$H$27,0,10*ROW('Water Data'!H199)))</f>
        <v/>
      </c>
      <c r="CF205" s="290" t="str">
        <f ca="true">+IF(OFFSET('Water Data'!$H$28,0,10*ROW('Water Data'!H199))="","",OFFSET('Water Data'!$H$28,0,10*ROW('Water Data'!H199)))</f>
        <v/>
      </c>
      <c r="CG205" s="290" t="str">
        <f ca="true">+IF(OFFSET('Water Data'!$H$29,0,10*ROW('Water Data'!H199))="","",OFFSET('Water Data'!$H$29,0,10*ROW('Water Data'!H199)))</f>
        <v/>
      </c>
      <c r="CH205" s="290" t="str">
        <f ca="true">+IF(OFFSET('Water Data'!$I$27,0,10*ROW('Water Data'!I199))="","",OFFSET('Water Data'!$I$27,0,10*ROW('Water Data'!I199)))</f>
        <v/>
      </c>
      <c r="CI205" s="290" t="str">
        <f ca="true">+IF(OFFSET('Water Data'!$I$28,0,10*ROW('Water Data'!I199))="","",OFFSET('Water Data'!$I$28,0,10*ROW('Water Data'!I199)))</f>
        <v/>
      </c>
      <c r="CJ205" s="290" t="str">
        <f ca="true">+IF(OFFSET('Water Data'!$I$29,0,10*ROW('Water Data'!I199))="","",OFFSET('Water Data'!$I$29,0,10*ROW('Water Data'!I199)))</f>
        <v/>
      </c>
      <c r="CK205" s="290" t="str">
        <f ca="true">+IF(OFFSET('Sanitation Data'!$D$28,0,10*ROW('Sanitation Data'!D199))="","",OFFSET('Sanitation Data'!$D$28,0,10*ROW('Sanitation Data'!D199)))</f>
        <v/>
      </c>
      <c r="CL205" s="290" t="str">
        <f ca="true">+IF(OFFSET('Sanitation Data'!$D$29,0,10*ROW('Sanitation Data'!D199))="","",OFFSET('Sanitation Data'!$D$29,0,10*ROW('Sanitation Data'!D199)))</f>
        <v/>
      </c>
      <c r="CM205" s="290" t="str">
        <f ca="true">+IF(OFFSET('Sanitation Data'!$D$30,0,10*ROW('Sanitation Data'!D199))="","",OFFSET('Sanitation Data'!$D$30,0,10*ROW('Sanitation Data'!D199)))</f>
        <v/>
      </c>
      <c r="CN205" s="290" t="str">
        <f ca="true">+IF(OFFSET('Sanitation Data'!$D$31,0,10*ROW('Sanitation Data'!D199))="","",OFFSET('Sanitation Data'!$D$31,0,10*ROW('Sanitation Data'!D199)))</f>
        <v/>
      </c>
      <c r="CO205" s="290" t="str">
        <f ca="true">+IF(OFFSET('Sanitation Data'!$D$32,0,10*ROW('Sanitation Data'!D199))="","",OFFSET('Sanitation Data'!$D$32,0,10*ROW('Sanitation Data'!D199)))</f>
        <v/>
      </c>
      <c r="CP205" s="290" t="str">
        <f ca="true">+IF(OFFSET('Sanitation Data'!$E$28,0,10*ROW('Sanitation Data'!E199))="","",OFFSET('Sanitation Data'!$E$28,0,10*ROW('Sanitation Data'!E199)))</f>
        <v/>
      </c>
      <c r="CQ205" s="290" t="str">
        <f ca="true">+IF(OFFSET('Sanitation Data'!$E$29,0,10*ROW('Sanitation Data'!E199))="","",OFFSET('Sanitation Data'!$E$29,0,10*ROW('Sanitation Data'!E199)))</f>
        <v/>
      </c>
      <c r="CR205" s="290" t="str">
        <f ca="true">+IF(OFFSET('Sanitation Data'!$E$30,0,10*ROW('Sanitation Data'!E199))="","",OFFSET('Sanitation Data'!$E$30,0,10*ROW('Sanitation Data'!E199)))</f>
        <v/>
      </c>
      <c r="CS205" s="290" t="str">
        <f ca="true">+IF(OFFSET('Sanitation Data'!$E$31,0,10*ROW('Sanitation Data'!E199))="","",OFFSET('Sanitation Data'!$E$31,0,10*ROW('Sanitation Data'!E199)))</f>
        <v/>
      </c>
      <c r="CT205" s="290" t="str">
        <f ca="true">+IF(OFFSET('Sanitation Data'!$E$32,0,10*ROW('Sanitation Data'!E199))="","",OFFSET('Sanitation Data'!$E$32,0,10*ROW('Sanitation Data'!E199)))</f>
        <v/>
      </c>
      <c r="CU205" s="290" t="str">
        <f ca="true">+IF(OFFSET('Sanitation Data'!$F$28,0,10*ROW('Sanitation Data'!F199))="","",OFFSET('Sanitation Data'!$F$28,0,10*ROW('Sanitation Data'!F199)))</f>
        <v/>
      </c>
      <c r="CV205" s="290" t="str">
        <f ca="true">+IF(OFFSET('Sanitation Data'!$F$29,0,10*ROW('Sanitation Data'!F199))="","",OFFSET('Sanitation Data'!$F$29,0,10*ROW('Sanitation Data'!F199)))</f>
        <v/>
      </c>
      <c r="CW205" s="290" t="str">
        <f ca="true">+IF(OFFSET('Sanitation Data'!$F$30,0,10*ROW('Sanitation Data'!F199))="","",OFFSET('Sanitation Data'!$F$30,0,10*ROW('Sanitation Data'!F199)))</f>
        <v/>
      </c>
      <c r="CX205" s="290" t="str">
        <f ca="true">+IF(OFFSET('Sanitation Data'!$F$31,0,10*ROW('Sanitation Data'!F199))="","",OFFSET('Sanitation Data'!$F$31,0,10*ROW('Sanitation Data'!F199)))</f>
        <v/>
      </c>
      <c r="CY205" s="290" t="str">
        <f ca="true">+IF(OFFSET('Sanitation Data'!$F$32,0,10*ROW('Sanitation Data'!F199))="","",OFFSET('Sanitation Data'!$F$32,0,10*ROW('Sanitation Data'!F199)))</f>
        <v/>
      </c>
      <c r="CZ205" s="290" t="str">
        <f ca="true">+IF(OFFSET('Sanitation Data'!$G$28,0,10*ROW('Sanitation Data'!G199))="","",OFFSET('Sanitation Data'!$G$28,0,10*ROW('Sanitation Data'!G199)))</f>
        <v/>
      </c>
      <c r="DA205" s="290" t="str">
        <f ca="true">+IF(OFFSET('Sanitation Data'!$G$29,0,10*ROW('Sanitation Data'!G199))="","",OFFSET('Sanitation Data'!$G$29,0,10*ROW('Sanitation Data'!G199)))</f>
        <v/>
      </c>
      <c r="DB205" s="290" t="str">
        <f ca="true">+IF(OFFSET('Sanitation Data'!$G$30,0,10*ROW('Sanitation Data'!G199))="","",OFFSET('Sanitation Data'!$G$30,0,10*ROW('Sanitation Data'!G199)))</f>
        <v/>
      </c>
      <c r="DC205" s="290" t="str">
        <f ca="true">+IF(OFFSET('Sanitation Data'!$G$31,0,10*ROW('Sanitation Data'!G199))="","",OFFSET('Sanitation Data'!$G$31,0,10*ROW('Sanitation Data'!G199)))</f>
        <v/>
      </c>
      <c r="DD205" s="290" t="str">
        <f ca="true">+IF(OFFSET('Sanitation Data'!$G$32,0,10*ROW('Sanitation Data'!G199))="","",OFFSET('Sanitation Data'!$G$32,0,10*ROW('Sanitation Data'!G199)))</f>
        <v/>
      </c>
      <c r="DE205" s="290" t="str">
        <f ca="true">+IF(OFFSET('Sanitation Data'!$H$28,0,10*ROW('Sanitation Data'!H199))="","",OFFSET('Sanitation Data'!$H$28,0,10*ROW('Sanitation Data'!H199)))</f>
        <v/>
      </c>
      <c r="DF205" s="290" t="str">
        <f ca="true">+IF(OFFSET('Sanitation Data'!$H$29,0,10*ROW('Sanitation Data'!H199))="","",OFFSET('Sanitation Data'!$H$29,0,10*ROW('Sanitation Data'!H199)))</f>
        <v/>
      </c>
      <c r="DG205" s="290" t="str">
        <f ca="true">+IF(OFFSET('Sanitation Data'!$H$30,0,10*ROW('Sanitation Data'!H199))="","",OFFSET('Sanitation Data'!$H$30,0,10*ROW('Sanitation Data'!H199)))</f>
        <v/>
      </c>
      <c r="DH205" s="290" t="str">
        <f ca="true">+IF(OFFSET('Sanitation Data'!$H$31,0,10*ROW('Sanitation Data'!H199))="","",OFFSET('Sanitation Data'!$H$31,0,10*ROW('Sanitation Data'!H199)))</f>
        <v/>
      </c>
      <c r="DI205" s="290" t="str">
        <f ca="true">+IF(OFFSET('Sanitation Data'!$H$32,0,10*ROW('Sanitation Data'!H199))="","",OFFSET('Sanitation Data'!$H$32,0,10*ROW('Sanitation Data'!H199)))</f>
        <v/>
      </c>
      <c r="DJ205" s="290" t="str">
        <f ca="true">+IF(OFFSET('Sanitation Data'!$I$28,0,10*ROW('Sanitation Data'!I199))="","",OFFSET('Sanitation Data'!$I$28,0,10*ROW('Sanitation Data'!I199)))</f>
        <v/>
      </c>
      <c r="DK205" s="290" t="str">
        <f ca="true">+IF(OFFSET('Sanitation Data'!$I$29,0,10*ROW('Sanitation Data'!I199))="","",OFFSET('Sanitation Data'!$I$29,0,10*ROW('Sanitation Data'!I199)))</f>
        <v/>
      </c>
      <c r="DL205" s="290" t="str">
        <f ca="true">+IF(OFFSET('Sanitation Data'!$I$30,0,10*ROW('Sanitation Data'!I199))="","",OFFSET('Sanitation Data'!$I$30,0,10*ROW('Sanitation Data'!I199)))</f>
        <v/>
      </c>
      <c r="DM205" s="290" t="str">
        <f ca="true">+IF(OFFSET('Sanitation Data'!$I$31,0,10*ROW('Sanitation Data'!I199))="","",OFFSET('Sanitation Data'!$I$31,0,10*ROW('Sanitation Data'!I199)))</f>
        <v/>
      </c>
      <c r="DN205" s="290" t="str">
        <f ca="true">+IF(OFFSET('Sanitation Data'!$I$32,0,10*ROW('Sanitation Data'!I199))="","",OFFSET('Sanitation Data'!$I$32,0,10*ROW('Sanitation Data'!I199)))</f>
        <v/>
      </c>
      <c r="DO205" s="290" t="str">
        <f ca="true">+IF(OFFSET('Hygiene Data'!$D$11,0,10*ROW('Hygiene Data'!D199))="","",OFFSET('Hygiene Data'!$D$11,0,10*ROW('Hygiene Data'!D199)))</f>
        <v/>
      </c>
      <c r="DP205" s="290" t="str">
        <f ca="true">+IF(OFFSET('Hygiene Data'!$D$12,0,10*ROW('Hygiene Data'!D199))="","",OFFSET('Hygiene Data'!$D$12,0,10*ROW('Hygiene Data'!D199)))</f>
        <v/>
      </c>
      <c r="DQ205" s="290" t="str">
        <f ca="true">+IF(OFFSET('Hygiene Data'!$D$13,0,10*ROW('Hygiene Data'!D199))="","",OFFSET('Hygiene Data'!$D$13,0,10*ROW('Hygiene Data'!D199)))</f>
        <v/>
      </c>
      <c r="DR205" s="290" t="str">
        <f ca="true">+IF(OFFSET('Hygiene Data'!$E$11,0,10*ROW('Hygiene Data'!E199))="","",OFFSET('Hygiene Data'!$E$11,0,10*ROW('Hygiene Data'!E199)))</f>
        <v/>
      </c>
      <c r="DS205" s="290" t="str">
        <f ca="true">+IF(OFFSET('Hygiene Data'!$E$12,0,10*ROW('Hygiene Data'!E199))="","",OFFSET('Hygiene Data'!$E$12,0,10*ROW('Hygiene Data'!E199)))</f>
        <v/>
      </c>
      <c r="DT205" s="290" t="str">
        <f ca="true">+IF(OFFSET('Hygiene Data'!$E$13,0,10*ROW('Hygiene Data'!E199))="","",OFFSET('Hygiene Data'!$E$13,0,10*ROW('Hygiene Data'!E199)))</f>
        <v/>
      </c>
      <c r="DU205" s="290" t="str">
        <f ca="true">+IF(OFFSET('Hygiene Data'!$F$11,0,10*ROW('Hygiene Data'!F199))="","",OFFSET('Hygiene Data'!$F$11,0,10*ROW('Hygiene Data'!F199)))</f>
        <v/>
      </c>
      <c r="DV205" s="290" t="str">
        <f ca="true">+IF(OFFSET('Hygiene Data'!$F$12,0,10*ROW('Hygiene Data'!F199))="","",OFFSET('Hygiene Data'!$F$12,0,10*ROW('Hygiene Data'!F199)))</f>
        <v/>
      </c>
      <c r="DW205" s="290" t="str">
        <f ca="true">+IF(OFFSET('Hygiene Data'!$F$13,0,10*ROW('Hygiene Data'!F199))="","",OFFSET('Hygiene Data'!$F$13,0,10*ROW('Hygiene Data'!F199)))</f>
        <v/>
      </c>
      <c r="DX205" s="290" t="str">
        <f ca="true">+IF(OFFSET('Hygiene Data'!$G$11,0,10*ROW('Hygiene Data'!G199))="","",OFFSET('Hygiene Data'!$G$11,0,10*ROW('Hygiene Data'!G199)))</f>
        <v/>
      </c>
      <c r="DY205" s="290" t="str">
        <f ca="true">+IF(OFFSET('Hygiene Data'!$G$12,0,10*ROW('Hygiene Data'!G199))="","",OFFSET('Hygiene Data'!$G$12,0,10*ROW('Hygiene Data'!G199)))</f>
        <v/>
      </c>
      <c r="DZ205" s="290" t="str">
        <f ca="true">+IF(OFFSET('Hygiene Data'!$G$13,0,10*ROW('Hygiene Data'!G199))="","",OFFSET('Hygiene Data'!$G$13,0,10*ROW('Hygiene Data'!G199)))</f>
        <v/>
      </c>
      <c r="EA205" s="290" t="str">
        <f ca="true">+IF(OFFSET('Hygiene Data'!$H$11,0,10*ROW('Hygiene Data'!H199))="","",OFFSET('Hygiene Data'!$H$11,0,10*ROW('Hygiene Data'!H199)))</f>
        <v/>
      </c>
      <c r="EB205" s="290" t="str">
        <f ca="true">+IF(OFFSET('Hygiene Data'!$H$12,0,10*ROW('Hygiene Data'!H199))="","",OFFSET('Hygiene Data'!$H$12,0,10*ROW('Hygiene Data'!H199)))</f>
        <v/>
      </c>
      <c r="EC205" s="290" t="str">
        <f ca="true">+IF(OFFSET('Hygiene Data'!$H$13,0,10*ROW('Hygiene Data'!H199))="","",OFFSET('Hygiene Data'!$H$13,0,10*ROW('Hygiene Data'!H199)))</f>
        <v/>
      </c>
      <c r="ED205" s="290" t="str">
        <f ca="true">+IF(OFFSET('Hygiene Data'!$I$11,0,10*ROW('Hygiene Data'!I199))="","",OFFSET('Hygiene Data'!$I$11,0,10*ROW('Hygiene Data'!I199)))</f>
        <v/>
      </c>
      <c r="EE205" s="290" t="str">
        <f ca="true">+IF(OFFSET('Hygiene Data'!$I$12,0,10*ROW('Hygiene Data'!I199))="","",OFFSET('Hygiene Data'!$I$12,0,10*ROW('Hygiene Data'!I199)))</f>
        <v/>
      </c>
      <c r="EF205" s="290"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46"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90"/>
      <c r="BS206" s="290" t="str">
        <f ca="true">+IF(OFFSET('Water Data'!$D$27,0,10*ROW('Water Data'!D200))="","",OFFSET('Water Data'!$D$27,0,10*ROW('Water Data'!D200)))</f>
        <v/>
      </c>
      <c r="BT206" s="290" t="str">
        <f ca="true">+IF(OFFSET('Water Data'!$D$28,0,10*ROW('Water Data'!D200))="","",OFFSET('Water Data'!$D$28,0,10*ROW('Water Data'!D200)))</f>
        <v/>
      </c>
      <c r="BU206" s="290" t="str">
        <f ca="true">+IF(OFFSET('Water Data'!$D$29,0,10*ROW('Water Data'!D200))="","",OFFSET('Water Data'!$D$29,0,10*ROW('Water Data'!D200)))</f>
        <v/>
      </c>
      <c r="BV206" s="290" t="str">
        <f ca="true">+IF(OFFSET('Water Data'!$E$27,0,10*ROW('Water Data'!E200))="","",OFFSET('Water Data'!$E$27,0,10*ROW('Water Data'!E200)))</f>
        <v/>
      </c>
      <c r="BW206" s="290" t="str">
        <f ca="true">+IF(OFFSET('Water Data'!$E$28,0,10*ROW('Water Data'!E200))="","",OFFSET('Water Data'!$E$28,0,10*ROW('Water Data'!E200)))</f>
        <v/>
      </c>
      <c r="BX206" s="290" t="str">
        <f ca="true">+IF(OFFSET('Water Data'!$E$29,0,10*ROW('Water Data'!E200))="","",OFFSET('Water Data'!$E$29,0,10*ROW('Water Data'!E200)))</f>
        <v/>
      </c>
      <c r="BY206" s="290" t="str">
        <f ca="true">+IF(OFFSET('Water Data'!$F$27,0,10*ROW('Water Data'!F200))="","",OFFSET('Water Data'!$F$27,0,10*ROW('Water Data'!F200)))</f>
        <v/>
      </c>
      <c r="BZ206" s="290" t="str">
        <f ca="true">+IF(OFFSET('Water Data'!$F$28,0,10*ROW('Water Data'!F200))="","",OFFSET('Water Data'!$F$28,0,10*ROW('Water Data'!F200)))</f>
        <v/>
      </c>
      <c r="CA206" s="290" t="str">
        <f ca="true">+IF(OFFSET('Water Data'!$F$29,0,10*ROW('Water Data'!F200))="","",OFFSET('Water Data'!$F$29,0,10*ROW('Water Data'!F200)))</f>
        <v/>
      </c>
      <c r="CB206" s="290" t="str">
        <f ca="true">+IF(OFFSET('Water Data'!$G$27,0,10*ROW('Water Data'!G200))="","",OFFSET('Water Data'!$G$27,0,10*ROW('Water Data'!G200)))</f>
        <v/>
      </c>
      <c r="CC206" s="290" t="str">
        <f ca="true">+IF(OFFSET('Water Data'!$G$28,0,10*ROW('Water Data'!G200))="","",OFFSET('Water Data'!$G$28,0,10*ROW('Water Data'!G200)))</f>
        <v/>
      </c>
      <c r="CD206" s="290" t="str">
        <f ca="true">+IF(OFFSET('Water Data'!$G$29,0,10*ROW('Water Data'!G200))="","",OFFSET('Water Data'!$G$29,0,10*ROW('Water Data'!G200)))</f>
        <v/>
      </c>
      <c r="CE206" s="290" t="str">
        <f ca="true">+IF(OFFSET('Water Data'!$H$27,0,10*ROW('Water Data'!H200))="","",OFFSET('Water Data'!$H$27,0,10*ROW('Water Data'!H200)))</f>
        <v/>
      </c>
      <c r="CF206" s="290" t="str">
        <f ca="true">+IF(OFFSET('Water Data'!$H$28,0,10*ROW('Water Data'!H200))="","",OFFSET('Water Data'!$H$28,0,10*ROW('Water Data'!H200)))</f>
        <v/>
      </c>
      <c r="CG206" s="290" t="str">
        <f ca="true">+IF(OFFSET('Water Data'!$H$29,0,10*ROW('Water Data'!H200))="","",OFFSET('Water Data'!$H$29,0,10*ROW('Water Data'!H200)))</f>
        <v/>
      </c>
      <c r="CH206" s="290" t="str">
        <f ca="true">+IF(OFFSET('Water Data'!$I$27,0,10*ROW('Water Data'!I200))="","",OFFSET('Water Data'!$I$27,0,10*ROW('Water Data'!I200)))</f>
        <v/>
      </c>
      <c r="CI206" s="290" t="str">
        <f ca="true">+IF(OFFSET('Water Data'!$I$28,0,10*ROW('Water Data'!I200))="","",OFFSET('Water Data'!$I$28,0,10*ROW('Water Data'!I200)))</f>
        <v/>
      </c>
      <c r="CJ206" s="290" t="str">
        <f ca="true">+IF(OFFSET('Water Data'!$I$29,0,10*ROW('Water Data'!I200))="","",OFFSET('Water Data'!$I$29,0,10*ROW('Water Data'!I200)))</f>
        <v/>
      </c>
      <c r="CK206" s="290" t="str">
        <f ca="true">+IF(OFFSET('Sanitation Data'!$D$28,0,10*ROW('Sanitation Data'!D200))="","",OFFSET('Sanitation Data'!$D$28,0,10*ROW('Sanitation Data'!D200)))</f>
        <v/>
      </c>
      <c r="CL206" s="290" t="str">
        <f ca="true">+IF(OFFSET('Sanitation Data'!$D$29,0,10*ROW('Sanitation Data'!D200))="","",OFFSET('Sanitation Data'!$D$29,0,10*ROW('Sanitation Data'!D200)))</f>
        <v/>
      </c>
      <c r="CM206" s="290" t="str">
        <f ca="true">+IF(OFFSET('Sanitation Data'!$D$30,0,10*ROW('Sanitation Data'!D200))="","",OFFSET('Sanitation Data'!$D$30,0,10*ROW('Sanitation Data'!D200)))</f>
        <v/>
      </c>
      <c r="CN206" s="290" t="str">
        <f ca="true">+IF(OFFSET('Sanitation Data'!$D$31,0,10*ROW('Sanitation Data'!D200))="","",OFFSET('Sanitation Data'!$D$31,0,10*ROW('Sanitation Data'!D200)))</f>
        <v/>
      </c>
      <c r="CO206" s="290" t="str">
        <f ca="true">+IF(OFFSET('Sanitation Data'!$D$32,0,10*ROW('Sanitation Data'!D200))="","",OFFSET('Sanitation Data'!$D$32,0,10*ROW('Sanitation Data'!D200)))</f>
        <v/>
      </c>
      <c r="CP206" s="290" t="str">
        <f ca="true">+IF(OFFSET('Sanitation Data'!$E$28,0,10*ROW('Sanitation Data'!E200))="","",OFFSET('Sanitation Data'!$E$28,0,10*ROW('Sanitation Data'!E200)))</f>
        <v/>
      </c>
      <c r="CQ206" s="290" t="str">
        <f ca="true">+IF(OFFSET('Sanitation Data'!$E$29,0,10*ROW('Sanitation Data'!E200))="","",OFFSET('Sanitation Data'!$E$29,0,10*ROW('Sanitation Data'!E200)))</f>
        <v/>
      </c>
      <c r="CR206" s="290" t="str">
        <f ca="true">+IF(OFFSET('Sanitation Data'!$E$30,0,10*ROW('Sanitation Data'!E200))="","",OFFSET('Sanitation Data'!$E$30,0,10*ROW('Sanitation Data'!E200)))</f>
        <v/>
      </c>
      <c r="CS206" s="290" t="str">
        <f ca="true">+IF(OFFSET('Sanitation Data'!$E$31,0,10*ROW('Sanitation Data'!E200))="","",OFFSET('Sanitation Data'!$E$31,0,10*ROW('Sanitation Data'!E200)))</f>
        <v/>
      </c>
      <c r="CT206" s="290" t="str">
        <f ca="true">+IF(OFFSET('Sanitation Data'!$E$32,0,10*ROW('Sanitation Data'!E200))="","",OFFSET('Sanitation Data'!$E$32,0,10*ROW('Sanitation Data'!E200)))</f>
        <v/>
      </c>
      <c r="CU206" s="290" t="str">
        <f ca="true">+IF(OFFSET('Sanitation Data'!$F$28,0,10*ROW('Sanitation Data'!F200))="","",OFFSET('Sanitation Data'!$F$28,0,10*ROW('Sanitation Data'!F200)))</f>
        <v/>
      </c>
      <c r="CV206" s="290" t="str">
        <f ca="true">+IF(OFFSET('Sanitation Data'!$F$29,0,10*ROW('Sanitation Data'!F200))="","",OFFSET('Sanitation Data'!$F$29,0,10*ROW('Sanitation Data'!F200)))</f>
        <v/>
      </c>
      <c r="CW206" s="290" t="str">
        <f ca="true">+IF(OFFSET('Sanitation Data'!$F$30,0,10*ROW('Sanitation Data'!F200))="","",OFFSET('Sanitation Data'!$F$30,0,10*ROW('Sanitation Data'!F200)))</f>
        <v/>
      </c>
      <c r="CX206" s="290" t="str">
        <f ca="true">+IF(OFFSET('Sanitation Data'!$F$31,0,10*ROW('Sanitation Data'!F200))="","",OFFSET('Sanitation Data'!$F$31,0,10*ROW('Sanitation Data'!F200)))</f>
        <v/>
      </c>
      <c r="CY206" s="290" t="str">
        <f ca="true">+IF(OFFSET('Sanitation Data'!$F$32,0,10*ROW('Sanitation Data'!F200))="","",OFFSET('Sanitation Data'!$F$32,0,10*ROW('Sanitation Data'!F200)))</f>
        <v/>
      </c>
      <c r="CZ206" s="290" t="str">
        <f ca="true">+IF(OFFSET('Sanitation Data'!$G$28,0,10*ROW('Sanitation Data'!G200))="","",OFFSET('Sanitation Data'!$G$28,0,10*ROW('Sanitation Data'!G200)))</f>
        <v/>
      </c>
      <c r="DA206" s="290" t="str">
        <f ca="true">+IF(OFFSET('Sanitation Data'!$G$29,0,10*ROW('Sanitation Data'!G200))="","",OFFSET('Sanitation Data'!$G$29,0,10*ROW('Sanitation Data'!G200)))</f>
        <v/>
      </c>
      <c r="DB206" s="290" t="str">
        <f ca="true">+IF(OFFSET('Sanitation Data'!$G$30,0,10*ROW('Sanitation Data'!G200))="","",OFFSET('Sanitation Data'!$G$30,0,10*ROW('Sanitation Data'!G200)))</f>
        <v/>
      </c>
      <c r="DC206" s="290" t="str">
        <f ca="true">+IF(OFFSET('Sanitation Data'!$G$31,0,10*ROW('Sanitation Data'!G200))="","",OFFSET('Sanitation Data'!$G$31,0,10*ROW('Sanitation Data'!G200)))</f>
        <v/>
      </c>
      <c r="DD206" s="290" t="str">
        <f ca="true">+IF(OFFSET('Sanitation Data'!$G$32,0,10*ROW('Sanitation Data'!G200))="","",OFFSET('Sanitation Data'!$G$32,0,10*ROW('Sanitation Data'!G200)))</f>
        <v/>
      </c>
      <c r="DE206" s="290" t="str">
        <f ca="true">+IF(OFFSET('Sanitation Data'!$H$28,0,10*ROW('Sanitation Data'!H200))="","",OFFSET('Sanitation Data'!$H$28,0,10*ROW('Sanitation Data'!H200)))</f>
        <v/>
      </c>
      <c r="DF206" s="290" t="str">
        <f ca="true">+IF(OFFSET('Sanitation Data'!$H$29,0,10*ROW('Sanitation Data'!H200))="","",OFFSET('Sanitation Data'!$H$29,0,10*ROW('Sanitation Data'!H200)))</f>
        <v/>
      </c>
      <c r="DG206" s="290" t="str">
        <f ca="true">+IF(OFFSET('Sanitation Data'!$H$30,0,10*ROW('Sanitation Data'!H200))="","",OFFSET('Sanitation Data'!$H$30,0,10*ROW('Sanitation Data'!H200)))</f>
        <v/>
      </c>
      <c r="DH206" s="290" t="str">
        <f ca="true">+IF(OFFSET('Sanitation Data'!$H$31,0,10*ROW('Sanitation Data'!H200))="","",OFFSET('Sanitation Data'!$H$31,0,10*ROW('Sanitation Data'!H200)))</f>
        <v/>
      </c>
      <c r="DI206" s="290" t="str">
        <f ca="true">+IF(OFFSET('Sanitation Data'!$H$32,0,10*ROW('Sanitation Data'!H200))="","",OFFSET('Sanitation Data'!$H$32,0,10*ROW('Sanitation Data'!H200)))</f>
        <v/>
      </c>
      <c r="DJ206" s="290" t="str">
        <f ca="true">+IF(OFFSET('Sanitation Data'!$I$28,0,10*ROW('Sanitation Data'!I200))="","",OFFSET('Sanitation Data'!$I$28,0,10*ROW('Sanitation Data'!I200)))</f>
        <v/>
      </c>
      <c r="DK206" s="290" t="str">
        <f ca="true">+IF(OFFSET('Sanitation Data'!$I$29,0,10*ROW('Sanitation Data'!I200))="","",OFFSET('Sanitation Data'!$I$29,0,10*ROW('Sanitation Data'!I200)))</f>
        <v/>
      </c>
      <c r="DL206" s="290" t="str">
        <f ca="true">+IF(OFFSET('Sanitation Data'!$I$30,0,10*ROW('Sanitation Data'!I200))="","",OFFSET('Sanitation Data'!$I$30,0,10*ROW('Sanitation Data'!I200)))</f>
        <v/>
      </c>
      <c r="DM206" s="290" t="str">
        <f ca="true">+IF(OFFSET('Sanitation Data'!$I$31,0,10*ROW('Sanitation Data'!I200))="","",OFFSET('Sanitation Data'!$I$31,0,10*ROW('Sanitation Data'!I200)))</f>
        <v/>
      </c>
      <c r="DN206" s="290" t="str">
        <f ca="true">+IF(OFFSET('Sanitation Data'!$I$32,0,10*ROW('Sanitation Data'!I200))="","",OFFSET('Sanitation Data'!$I$32,0,10*ROW('Sanitation Data'!I200)))</f>
        <v/>
      </c>
      <c r="DO206" s="290" t="str">
        <f ca="true">+IF(OFFSET('Hygiene Data'!$D$11,0,10*ROW('Hygiene Data'!D200))="","",OFFSET('Hygiene Data'!$D$11,0,10*ROW('Hygiene Data'!D200)))</f>
        <v/>
      </c>
      <c r="DP206" s="290" t="str">
        <f ca="true">+IF(OFFSET('Hygiene Data'!$D$12,0,10*ROW('Hygiene Data'!D200))="","",OFFSET('Hygiene Data'!$D$12,0,10*ROW('Hygiene Data'!D200)))</f>
        <v/>
      </c>
      <c r="DQ206" s="290" t="str">
        <f ca="true">+IF(OFFSET('Hygiene Data'!$D$13,0,10*ROW('Hygiene Data'!D200))="","",OFFSET('Hygiene Data'!$D$13,0,10*ROW('Hygiene Data'!D200)))</f>
        <v/>
      </c>
      <c r="DR206" s="290" t="str">
        <f ca="true">+IF(OFFSET('Hygiene Data'!$E$11,0,10*ROW('Hygiene Data'!E200))="","",OFFSET('Hygiene Data'!$E$11,0,10*ROW('Hygiene Data'!E200)))</f>
        <v/>
      </c>
      <c r="DS206" s="290" t="str">
        <f ca="true">+IF(OFFSET('Hygiene Data'!$E$12,0,10*ROW('Hygiene Data'!E200))="","",OFFSET('Hygiene Data'!$E$12,0,10*ROW('Hygiene Data'!E200)))</f>
        <v/>
      </c>
      <c r="DT206" s="290" t="str">
        <f ca="true">+IF(OFFSET('Hygiene Data'!$E$13,0,10*ROW('Hygiene Data'!E200))="","",OFFSET('Hygiene Data'!$E$13,0,10*ROW('Hygiene Data'!E200)))</f>
        <v/>
      </c>
      <c r="DU206" s="290" t="str">
        <f ca="true">+IF(OFFSET('Hygiene Data'!$F$11,0,10*ROW('Hygiene Data'!F200))="","",OFFSET('Hygiene Data'!$F$11,0,10*ROW('Hygiene Data'!F200)))</f>
        <v/>
      </c>
      <c r="DV206" s="290" t="str">
        <f ca="true">+IF(OFFSET('Hygiene Data'!$F$12,0,10*ROW('Hygiene Data'!F200))="","",OFFSET('Hygiene Data'!$F$12,0,10*ROW('Hygiene Data'!F200)))</f>
        <v/>
      </c>
      <c r="DW206" s="290" t="str">
        <f ca="true">+IF(OFFSET('Hygiene Data'!$F$13,0,10*ROW('Hygiene Data'!F200))="","",OFFSET('Hygiene Data'!$F$13,0,10*ROW('Hygiene Data'!F200)))</f>
        <v/>
      </c>
      <c r="DX206" s="290" t="str">
        <f ca="true">+IF(OFFSET('Hygiene Data'!$G$11,0,10*ROW('Hygiene Data'!G200))="","",OFFSET('Hygiene Data'!$G$11,0,10*ROW('Hygiene Data'!G200)))</f>
        <v/>
      </c>
      <c r="DY206" s="290" t="str">
        <f ca="true">+IF(OFFSET('Hygiene Data'!$G$12,0,10*ROW('Hygiene Data'!G200))="","",OFFSET('Hygiene Data'!$G$12,0,10*ROW('Hygiene Data'!G200)))</f>
        <v/>
      </c>
      <c r="DZ206" s="290" t="str">
        <f ca="true">+IF(OFFSET('Hygiene Data'!$G$13,0,10*ROW('Hygiene Data'!G200))="","",OFFSET('Hygiene Data'!$G$13,0,10*ROW('Hygiene Data'!G200)))</f>
        <v/>
      </c>
      <c r="EA206" s="290" t="str">
        <f ca="true">+IF(OFFSET('Hygiene Data'!$H$11,0,10*ROW('Hygiene Data'!H200))="","",OFFSET('Hygiene Data'!$H$11,0,10*ROW('Hygiene Data'!H200)))</f>
        <v/>
      </c>
      <c r="EB206" s="290" t="str">
        <f ca="true">+IF(OFFSET('Hygiene Data'!$H$12,0,10*ROW('Hygiene Data'!H200))="","",OFFSET('Hygiene Data'!$H$12,0,10*ROW('Hygiene Data'!H200)))</f>
        <v/>
      </c>
      <c r="EC206" s="290" t="str">
        <f ca="true">+IF(OFFSET('Hygiene Data'!$H$13,0,10*ROW('Hygiene Data'!H200))="","",OFFSET('Hygiene Data'!$H$13,0,10*ROW('Hygiene Data'!H200)))</f>
        <v/>
      </c>
      <c r="ED206" s="290" t="str">
        <f ca="true">+IF(OFFSET('Hygiene Data'!$I$11,0,10*ROW('Hygiene Data'!I200))="","",OFFSET('Hygiene Data'!$I$11,0,10*ROW('Hygiene Data'!I200)))</f>
        <v/>
      </c>
      <c r="EE206" s="290" t="str">
        <f ca="true">+IF(OFFSET('Hygiene Data'!$I$12,0,10*ROW('Hygiene Data'!I200))="","",OFFSET('Hygiene Data'!$I$12,0,10*ROW('Hygiene Data'!I200)))</f>
        <v/>
      </c>
      <c r="EF206" s="290"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46"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90"/>
      <c r="BS207" s="290" t="str">
        <f ca="true">+IF(OFFSET('Water Data'!$D$27,0,10*ROW('Water Data'!D201))="","",OFFSET('Water Data'!$D$27,0,10*ROW('Water Data'!D201)))</f>
        <v/>
      </c>
      <c r="BT207" s="290" t="str">
        <f ca="true">+IF(OFFSET('Water Data'!$D$28,0,10*ROW('Water Data'!D201))="","",OFFSET('Water Data'!$D$28,0,10*ROW('Water Data'!D201)))</f>
        <v/>
      </c>
      <c r="BU207" s="290" t="str">
        <f ca="true">+IF(OFFSET('Water Data'!$D$29,0,10*ROW('Water Data'!D201))="","",OFFSET('Water Data'!$D$29,0,10*ROW('Water Data'!D201)))</f>
        <v/>
      </c>
      <c r="BV207" s="290" t="str">
        <f ca="true">+IF(OFFSET('Water Data'!$E$27,0,10*ROW('Water Data'!E201))="","",OFFSET('Water Data'!$E$27,0,10*ROW('Water Data'!E201)))</f>
        <v/>
      </c>
      <c r="BW207" s="290" t="str">
        <f ca="true">+IF(OFFSET('Water Data'!$E$28,0,10*ROW('Water Data'!E201))="","",OFFSET('Water Data'!$E$28,0,10*ROW('Water Data'!E201)))</f>
        <v/>
      </c>
      <c r="BX207" s="290" t="str">
        <f ca="true">+IF(OFFSET('Water Data'!$E$29,0,10*ROW('Water Data'!E201))="","",OFFSET('Water Data'!$E$29,0,10*ROW('Water Data'!E201)))</f>
        <v/>
      </c>
      <c r="BY207" s="290" t="str">
        <f ca="true">+IF(OFFSET('Water Data'!$F$27,0,10*ROW('Water Data'!F201))="","",OFFSET('Water Data'!$F$27,0,10*ROW('Water Data'!F201)))</f>
        <v/>
      </c>
      <c r="BZ207" s="290" t="str">
        <f ca="true">+IF(OFFSET('Water Data'!$F$28,0,10*ROW('Water Data'!F201))="","",OFFSET('Water Data'!$F$28,0,10*ROW('Water Data'!F201)))</f>
        <v/>
      </c>
      <c r="CA207" s="290" t="str">
        <f ca="true">+IF(OFFSET('Water Data'!$F$29,0,10*ROW('Water Data'!F201))="","",OFFSET('Water Data'!$F$29,0,10*ROW('Water Data'!F201)))</f>
        <v/>
      </c>
      <c r="CB207" s="290" t="str">
        <f ca="true">+IF(OFFSET('Water Data'!$G$27,0,10*ROW('Water Data'!G201))="","",OFFSET('Water Data'!$G$27,0,10*ROW('Water Data'!G201)))</f>
        <v/>
      </c>
      <c r="CC207" s="290" t="str">
        <f ca="true">+IF(OFFSET('Water Data'!$G$28,0,10*ROW('Water Data'!G201))="","",OFFSET('Water Data'!$G$28,0,10*ROW('Water Data'!G201)))</f>
        <v/>
      </c>
      <c r="CD207" s="290" t="str">
        <f ca="true">+IF(OFFSET('Water Data'!$G$29,0,10*ROW('Water Data'!G201))="","",OFFSET('Water Data'!$G$29,0,10*ROW('Water Data'!G201)))</f>
        <v/>
      </c>
      <c r="CE207" s="290" t="str">
        <f ca="true">+IF(OFFSET('Water Data'!$H$27,0,10*ROW('Water Data'!H201))="","",OFFSET('Water Data'!$H$27,0,10*ROW('Water Data'!H201)))</f>
        <v/>
      </c>
      <c r="CF207" s="290" t="str">
        <f ca="true">+IF(OFFSET('Water Data'!$H$28,0,10*ROW('Water Data'!H201))="","",OFFSET('Water Data'!$H$28,0,10*ROW('Water Data'!H201)))</f>
        <v/>
      </c>
      <c r="CG207" s="290" t="str">
        <f ca="true">+IF(OFFSET('Water Data'!$H$29,0,10*ROW('Water Data'!H201))="","",OFFSET('Water Data'!$H$29,0,10*ROW('Water Data'!H201)))</f>
        <v/>
      </c>
      <c r="CH207" s="290" t="str">
        <f ca="true">+IF(OFFSET('Water Data'!$I$27,0,10*ROW('Water Data'!I201))="","",OFFSET('Water Data'!$I$27,0,10*ROW('Water Data'!I201)))</f>
        <v/>
      </c>
      <c r="CI207" s="290" t="str">
        <f ca="true">+IF(OFFSET('Water Data'!$I$28,0,10*ROW('Water Data'!I201))="","",OFFSET('Water Data'!$I$28,0,10*ROW('Water Data'!I201)))</f>
        <v/>
      </c>
      <c r="CJ207" s="290" t="str">
        <f ca="true">+IF(OFFSET('Water Data'!$I$29,0,10*ROW('Water Data'!I201))="","",OFFSET('Water Data'!$I$29,0,10*ROW('Water Data'!I201)))</f>
        <v/>
      </c>
      <c r="CK207" s="290" t="str">
        <f ca="true">+IF(OFFSET('Sanitation Data'!$D$28,0,10*ROW('Sanitation Data'!D201))="","",OFFSET('Sanitation Data'!$D$28,0,10*ROW('Sanitation Data'!D201)))</f>
        <v/>
      </c>
      <c r="CL207" s="290" t="str">
        <f ca="true">+IF(OFFSET('Sanitation Data'!$D$29,0,10*ROW('Sanitation Data'!D201))="","",OFFSET('Sanitation Data'!$D$29,0,10*ROW('Sanitation Data'!D201)))</f>
        <v/>
      </c>
      <c r="CM207" s="290" t="str">
        <f ca="true">+IF(OFFSET('Sanitation Data'!$D$30,0,10*ROW('Sanitation Data'!D201))="","",OFFSET('Sanitation Data'!$D$30,0,10*ROW('Sanitation Data'!D201)))</f>
        <v/>
      </c>
      <c r="CN207" s="290" t="str">
        <f ca="true">+IF(OFFSET('Sanitation Data'!$D$31,0,10*ROW('Sanitation Data'!D201))="","",OFFSET('Sanitation Data'!$D$31,0,10*ROW('Sanitation Data'!D201)))</f>
        <v/>
      </c>
      <c r="CO207" s="290" t="str">
        <f ca="true">+IF(OFFSET('Sanitation Data'!$D$32,0,10*ROW('Sanitation Data'!D201))="","",OFFSET('Sanitation Data'!$D$32,0,10*ROW('Sanitation Data'!D201)))</f>
        <v/>
      </c>
      <c r="CP207" s="290" t="str">
        <f ca="true">+IF(OFFSET('Sanitation Data'!$E$28,0,10*ROW('Sanitation Data'!E201))="","",OFFSET('Sanitation Data'!$E$28,0,10*ROW('Sanitation Data'!E201)))</f>
        <v/>
      </c>
      <c r="CQ207" s="290" t="str">
        <f ca="true">+IF(OFFSET('Sanitation Data'!$E$29,0,10*ROW('Sanitation Data'!E201))="","",OFFSET('Sanitation Data'!$E$29,0,10*ROW('Sanitation Data'!E201)))</f>
        <v/>
      </c>
      <c r="CR207" s="290" t="str">
        <f ca="true">+IF(OFFSET('Sanitation Data'!$E$30,0,10*ROW('Sanitation Data'!E201))="","",OFFSET('Sanitation Data'!$E$30,0,10*ROW('Sanitation Data'!E201)))</f>
        <v/>
      </c>
      <c r="CS207" s="290" t="str">
        <f ca="true">+IF(OFFSET('Sanitation Data'!$E$31,0,10*ROW('Sanitation Data'!E201))="","",OFFSET('Sanitation Data'!$E$31,0,10*ROW('Sanitation Data'!E201)))</f>
        <v/>
      </c>
      <c r="CT207" s="290" t="str">
        <f ca="true">+IF(OFFSET('Sanitation Data'!$E$32,0,10*ROW('Sanitation Data'!E201))="","",OFFSET('Sanitation Data'!$E$32,0,10*ROW('Sanitation Data'!E201)))</f>
        <v/>
      </c>
      <c r="CU207" s="290" t="str">
        <f ca="true">+IF(OFFSET('Sanitation Data'!$F$28,0,10*ROW('Sanitation Data'!F201))="","",OFFSET('Sanitation Data'!$F$28,0,10*ROW('Sanitation Data'!F201)))</f>
        <v/>
      </c>
      <c r="CV207" s="290" t="str">
        <f ca="true">+IF(OFFSET('Sanitation Data'!$F$29,0,10*ROW('Sanitation Data'!F201))="","",OFFSET('Sanitation Data'!$F$29,0,10*ROW('Sanitation Data'!F201)))</f>
        <v/>
      </c>
      <c r="CW207" s="290" t="str">
        <f ca="true">+IF(OFFSET('Sanitation Data'!$F$30,0,10*ROW('Sanitation Data'!F201))="","",OFFSET('Sanitation Data'!$F$30,0,10*ROW('Sanitation Data'!F201)))</f>
        <v/>
      </c>
      <c r="CX207" s="290" t="str">
        <f ca="true">+IF(OFFSET('Sanitation Data'!$F$31,0,10*ROW('Sanitation Data'!F201))="","",OFFSET('Sanitation Data'!$F$31,0,10*ROW('Sanitation Data'!F201)))</f>
        <v/>
      </c>
      <c r="CY207" s="290" t="str">
        <f ca="true">+IF(OFFSET('Sanitation Data'!$F$32,0,10*ROW('Sanitation Data'!F201))="","",OFFSET('Sanitation Data'!$F$32,0,10*ROW('Sanitation Data'!F201)))</f>
        <v/>
      </c>
      <c r="CZ207" s="290" t="str">
        <f ca="true">+IF(OFFSET('Sanitation Data'!$G$28,0,10*ROW('Sanitation Data'!G201))="","",OFFSET('Sanitation Data'!$G$28,0,10*ROW('Sanitation Data'!G201)))</f>
        <v/>
      </c>
      <c r="DA207" s="290" t="str">
        <f ca="true">+IF(OFFSET('Sanitation Data'!$G$29,0,10*ROW('Sanitation Data'!G201))="","",OFFSET('Sanitation Data'!$G$29,0,10*ROW('Sanitation Data'!G201)))</f>
        <v/>
      </c>
      <c r="DB207" s="290" t="str">
        <f ca="true">+IF(OFFSET('Sanitation Data'!$G$30,0,10*ROW('Sanitation Data'!G201))="","",OFFSET('Sanitation Data'!$G$30,0,10*ROW('Sanitation Data'!G201)))</f>
        <v/>
      </c>
      <c r="DC207" s="290" t="str">
        <f ca="true">+IF(OFFSET('Sanitation Data'!$G$31,0,10*ROW('Sanitation Data'!G201))="","",OFFSET('Sanitation Data'!$G$31,0,10*ROW('Sanitation Data'!G201)))</f>
        <v/>
      </c>
      <c r="DD207" s="290" t="str">
        <f ca="true">+IF(OFFSET('Sanitation Data'!$G$32,0,10*ROW('Sanitation Data'!G201))="","",OFFSET('Sanitation Data'!$G$32,0,10*ROW('Sanitation Data'!G201)))</f>
        <v/>
      </c>
      <c r="DE207" s="290" t="str">
        <f ca="true">+IF(OFFSET('Sanitation Data'!$H$28,0,10*ROW('Sanitation Data'!H201))="","",OFFSET('Sanitation Data'!$H$28,0,10*ROW('Sanitation Data'!H201)))</f>
        <v/>
      </c>
      <c r="DF207" s="290" t="str">
        <f ca="true">+IF(OFFSET('Sanitation Data'!$H$29,0,10*ROW('Sanitation Data'!H201))="","",OFFSET('Sanitation Data'!$H$29,0,10*ROW('Sanitation Data'!H201)))</f>
        <v/>
      </c>
      <c r="DG207" s="290" t="str">
        <f ca="true">+IF(OFFSET('Sanitation Data'!$H$30,0,10*ROW('Sanitation Data'!H201))="","",OFFSET('Sanitation Data'!$H$30,0,10*ROW('Sanitation Data'!H201)))</f>
        <v/>
      </c>
      <c r="DH207" s="290" t="str">
        <f ca="true">+IF(OFFSET('Sanitation Data'!$H$31,0,10*ROW('Sanitation Data'!H201))="","",OFFSET('Sanitation Data'!$H$31,0,10*ROW('Sanitation Data'!H201)))</f>
        <v/>
      </c>
      <c r="DI207" s="290" t="str">
        <f ca="true">+IF(OFFSET('Sanitation Data'!$H$32,0,10*ROW('Sanitation Data'!H201))="","",OFFSET('Sanitation Data'!$H$32,0,10*ROW('Sanitation Data'!H201)))</f>
        <v/>
      </c>
      <c r="DJ207" s="290" t="str">
        <f ca="true">+IF(OFFSET('Sanitation Data'!$I$28,0,10*ROW('Sanitation Data'!I201))="","",OFFSET('Sanitation Data'!$I$28,0,10*ROW('Sanitation Data'!I201)))</f>
        <v/>
      </c>
      <c r="DK207" s="290" t="str">
        <f ca="true">+IF(OFFSET('Sanitation Data'!$I$29,0,10*ROW('Sanitation Data'!I201))="","",OFFSET('Sanitation Data'!$I$29,0,10*ROW('Sanitation Data'!I201)))</f>
        <v/>
      </c>
      <c r="DL207" s="290" t="str">
        <f ca="true">+IF(OFFSET('Sanitation Data'!$I$30,0,10*ROW('Sanitation Data'!I201))="","",OFFSET('Sanitation Data'!$I$30,0,10*ROW('Sanitation Data'!I201)))</f>
        <v/>
      </c>
      <c r="DM207" s="290" t="str">
        <f ca="true">+IF(OFFSET('Sanitation Data'!$I$31,0,10*ROW('Sanitation Data'!I201))="","",OFFSET('Sanitation Data'!$I$31,0,10*ROW('Sanitation Data'!I201)))</f>
        <v/>
      </c>
      <c r="DN207" s="290" t="str">
        <f ca="true">+IF(OFFSET('Sanitation Data'!$I$32,0,10*ROW('Sanitation Data'!I201))="","",OFFSET('Sanitation Data'!$I$32,0,10*ROW('Sanitation Data'!I201)))</f>
        <v/>
      </c>
      <c r="DO207" s="290" t="str">
        <f ca="true">+IF(OFFSET('Hygiene Data'!$D$11,0,10*ROW('Hygiene Data'!D201))="","",OFFSET('Hygiene Data'!$D$11,0,10*ROW('Hygiene Data'!D201)))</f>
        <v/>
      </c>
      <c r="DP207" s="290" t="str">
        <f ca="true">+IF(OFFSET('Hygiene Data'!$D$12,0,10*ROW('Hygiene Data'!D201))="","",OFFSET('Hygiene Data'!$D$12,0,10*ROW('Hygiene Data'!D201)))</f>
        <v/>
      </c>
      <c r="DQ207" s="290" t="str">
        <f ca="true">+IF(OFFSET('Hygiene Data'!$D$13,0,10*ROW('Hygiene Data'!D201))="","",OFFSET('Hygiene Data'!$D$13,0,10*ROW('Hygiene Data'!D201)))</f>
        <v/>
      </c>
      <c r="DR207" s="290" t="str">
        <f ca="true">+IF(OFFSET('Hygiene Data'!$E$11,0,10*ROW('Hygiene Data'!E201))="","",OFFSET('Hygiene Data'!$E$11,0,10*ROW('Hygiene Data'!E201)))</f>
        <v/>
      </c>
      <c r="DS207" s="290" t="str">
        <f ca="true">+IF(OFFSET('Hygiene Data'!$E$12,0,10*ROW('Hygiene Data'!E201))="","",OFFSET('Hygiene Data'!$E$12,0,10*ROW('Hygiene Data'!E201)))</f>
        <v/>
      </c>
      <c r="DT207" s="290" t="str">
        <f ca="true">+IF(OFFSET('Hygiene Data'!$E$13,0,10*ROW('Hygiene Data'!E201))="","",OFFSET('Hygiene Data'!$E$13,0,10*ROW('Hygiene Data'!E201)))</f>
        <v/>
      </c>
      <c r="DU207" s="290" t="str">
        <f ca="true">+IF(OFFSET('Hygiene Data'!$F$11,0,10*ROW('Hygiene Data'!F201))="","",OFFSET('Hygiene Data'!$F$11,0,10*ROW('Hygiene Data'!F201)))</f>
        <v/>
      </c>
      <c r="DV207" s="290" t="str">
        <f ca="true">+IF(OFFSET('Hygiene Data'!$F$12,0,10*ROW('Hygiene Data'!F201))="","",OFFSET('Hygiene Data'!$F$12,0,10*ROW('Hygiene Data'!F201)))</f>
        <v/>
      </c>
      <c r="DW207" s="290" t="str">
        <f ca="true">+IF(OFFSET('Hygiene Data'!$F$13,0,10*ROW('Hygiene Data'!F201))="","",OFFSET('Hygiene Data'!$F$13,0,10*ROW('Hygiene Data'!F201)))</f>
        <v/>
      </c>
      <c r="DX207" s="290" t="str">
        <f ca="true">+IF(OFFSET('Hygiene Data'!$G$11,0,10*ROW('Hygiene Data'!G201))="","",OFFSET('Hygiene Data'!$G$11,0,10*ROW('Hygiene Data'!G201)))</f>
        <v/>
      </c>
      <c r="DY207" s="290" t="str">
        <f ca="true">+IF(OFFSET('Hygiene Data'!$G$12,0,10*ROW('Hygiene Data'!G201))="","",OFFSET('Hygiene Data'!$G$12,0,10*ROW('Hygiene Data'!G201)))</f>
        <v/>
      </c>
      <c r="DZ207" s="290" t="str">
        <f ca="true">+IF(OFFSET('Hygiene Data'!$G$13,0,10*ROW('Hygiene Data'!G201))="","",OFFSET('Hygiene Data'!$G$13,0,10*ROW('Hygiene Data'!G201)))</f>
        <v/>
      </c>
      <c r="EA207" s="290" t="str">
        <f ca="true">+IF(OFFSET('Hygiene Data'!$H$11,0,10*ROW('Hygiene Data'!H201))="","",OFFSET('Hygiene Data'!$H$11,0,10*ROW('Hygiene Data'!H201)))</f>
        <v/>
      </c>
      <c r="EB207" s="290" t="str">
        <f ca="true">+IF(OFFSET('Hygiene Data'!$H$12,0,10*ROW('Hygiene Data'!H201))="","",OFFSET('Hygiene Data'!$H$12,0,10*ROW('Hygiene Data'!H201)))</f>
        <v/>
      </c>
      <c r="EC207" s="290" t="str">
        <f ca="true">+IF(OFFSET('Hygiene Data'!$H$13,0,10*ROW('Hygiene Data'!H201))="","",OFFSET('Hygiene Data'!$H$13,0,10*ROW('Hygiene Data'!H201)))</f>
        <v/>
      </c>
      <c r="ED207" s="290" t="str">
        <f ca="true">+IF(OFFSET('Hygiene Data'!$I$11,0,10*ROW('Hygiene Data'!I201))="","",OFFSET('Hygiene Data'!$I$11,0,10*ROW('Hygiene Data'!I201)))</f>
        <v/>
      </c>
      <c r="EE207" s="290" t="str">
        <f ca="true">+IF(OFFSET('Hygiene Data'!$I$12,0,10*ROW('Hygiene Data'!I201))="","",OFFSET('Hygiene Data'!$I$12,0,10*ROW('Hygiene Data'!I201)))</f>
        <v/>
      </c>
      <c r="EF207" s="290"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Q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style="131"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 min="242" max="242" width="24.625" style="131" customWidth="true"/>
    <col min="243" max="243" width="29.75" customWidth="true"/>
    <col min="244" max="249" width="7.875" customWidth="true"/>
    <col min="250" max="251" width="1.125" customWidth="true"/>
  </cols>
  <sheetData>
    <row xmlns:x14ac="http://schemas.microsoft.com/office/spreadsheetml/2009/9/ac" r="1" s="327" customFormat="true" ht="30" customHeight="true" x14ac:dyDescent="0.25">
      <c r="B1" s="343" t="s">
        <v>28</v>
      </c>
      <c r="C1" s="382" t="s">
        <v>284</v>
      </c>
      <c r="D1" s="338" t="s">
        <v>159</v>
      </c>
      <c r="E1" s="338"/>
      <c r="F1" s="338"/>
      <c r="G1" s="338"/>
      <c r="H1" s="338"/>
      <c r="I1" s="339"/>
      <c r="J1" s="328"/>
      <c r="K1" s="328"/>
      <c r="L1" s="343" t="s">
        <v>28</v>
      </c>
      <c r="M1" s="382" t="s">
        <v>285</v>
      </c>
      <c r="N1" s="338" t="s">
        <v>159</v>
      </c>
      <c r="O1" s="338"/>
      <c r="P1" s="338"/>
      <c r="Q1" s="338"/>
      <c r="R1" s="338"/>
      <c r="S1" s="339"/>
      <c r="T1" s="328"/>
      <c r="U1" s="328"/>
      <c r="V1" s="343" t="s">
        <v>28</v>
      </c>
      <c r="W1" s="382" t="s">
        <v>286</v>
      </c>
      <c r="X1" s="338" t="s">
        <v>159</v>
      </c>
      <c r="Y1" s="338"/>
      <c r="Z1" s="338"/>
      <c r="AA1" s="338"/>
      <c r="AB1" s="338"/>
      <c r="AC1" s="339"/>
      <c r="AD1" s="328"/>
      <c r="AE1" s="328"/>
      <c r="AF1" s="343" t="s">
        <v>28</v>
      </c>
      <c r="AG1" s="382" t="s">
        <v>287</v>
      </c>
      <c r="AH1" s="338" t="s">
        <v>159</v>
      </c>
      <c r="AI1" s="338"/>
      <c r="AJ1" s="338"/>
      <c r="AK1" s="338"/>
      <c r="AL1" s="338"/>
      <c r="AM1" s="339"/>
      <c r="AN1" s="328"/>
      <c r="AO1" s="328"/>
      <c r="AP1" s="343" t="s">
        <v>28</v>
      </c>
      <c r="AQ1" s="382" t="s">
        <v>287</v>
      </c>
      <c r="AR1" s="338" t="s">
        <v>159</v>
      </c>
      <c r="AS1" s="338"/>
      <c r="AT1" s="338"/>
      <c r="AU1" s="338"/>
      <c r="AV1" s="338"/>
      <c r="AW1" s="339"/>
      <c r="AX1" s="328"/>
      <c r="AY1" s="328"/>
      <c r="AZ1" s="343" t="s">
        <v>28</v>
      </c>
      <c r="BA1" s="382" t="s">
        <v>288</v>
      </c>
      <c r="BB1" s="338" t="s">
        <v>159</v>
      </c>
      <c r="BC1" s="338"/>
      <c r="BD1" s="338"/>
      <c r="BE1" s="338"/>
      <c r="BF1" s="338"/>
      <c r="BG1" s="339"/>
      <c r="BH1" s="328"/>
      <c r="BI1" s="328"/>
      <c r="BJ1" s="343" t="s">
        <v>28</v>
      </c>
      <c r="BK1" s="382" t="s">
        <v>289</v>
      </c>
      <c r="BL1" s="338" t="s">
        <v>159</v>
      </c>
      <c r="BM1" s="338"/>
      <c r="BN1" s="338"/>
      <c r="BO1" s="338"/>
      <c r="BP1" s="338"/>
      <c r="BQ1" s="339"/>
      <c r="BR1" s="328"/>
      <c r="BS1" s="328"/>
      <c r="BT1" s="343" t="s">
        <v>28</v>
      </c>
      <c r="BU1" s="382" t="s">
        <v>290</v>
      </c>
      <c r="BV1" s="338" t="s">
        <v>159</v>
      </c>
      <c r="BW1" s="338"/>
      <c r="BX1" s="338"/>
      <c r="BY1" s="338"/>
      <c r="BZ1" s="338"/>
      <c r="CA1" s="339"/>
      <c r="CB1" s="328"/>
      <c r="CC1" s="328"/>
      <c r="CD1" s="343" t="s">
        <v>28</v>
      </c>
      <c r="CE1" s="382" t="s">
        <v>291</v>
      </c>
      <c r="CF1" s="338" t="s">
        <v>159</v>
      </c>
      <c r="CG1" s="338"/>
      <c r="CH1" s="338"/>
      <c r="CI1" s="338"/>
      <c r="CJ1" s="338"/>
      <c r="CK1" s="339"/>
      <c r="CL1" s="328"/>
      <c r="CM1" s="328"/>
      <c r="CN1" s="343" t="s">
        <v>28</v>
      </c>
      <c r="CO1" s="382" t="s">
        <v>292</v>
      </c>
      <c r="CP1" s="338" t="s">
        <v>159</v>
      </c>
      <c r="CQ1" s="338"/>
      <c r="CR1" s="338"/>
      <c r="CS1" s="338"/>
      <c r="CT1" s="338"/>
      <c r="CU1" s="339"/>
      <c r="CV1" s="328"/>
      <c r="CW1" s="328"/>
      <c r="CX1" s="343" t="s">
        <v>28</v>
      </c>
      <c r="CY1" s="382" t="s">
        <v>293</v>
      </c>
      <c r="CZ1" s="338" t="s">
        <v>159</v>
      </c>
      <c r="DA1" s="338"/>
      <c r="DB1" s="338"/>
      <c r="DC1" s="338"/>
      <c r="DD1" s="338"/>
      <c r="DE1" s="339"/>
      <c r="DF1" s="328"/>
      <c r="DG1" s="328"/>
      <c r="DH1" s="343" t="s">
        <v>28</v>
      </c>
      <c r="DI1" s="382" t="s">
        <v>294</v>
      </c>
      <c r="DJ1" s="338" t="s">
        <v>159</v>
      </c>
      <c r="DK1" s="338"/>
      <c r="DL1" s="338"/>
      <c r="DM1" s="338"/>
      <c r="DN1" s="338"/>
      <c r="DO1" s="339"/>
      <c r="DP1" s="328"/>
      <c r="DQ1" s="328"/>
      <c r="DR1" s="343" t="s">
        <v>28</v>
      </c>
      <c r="DS1" s="382" t="s">
        <v>295</v>
      </c>
      <c r="DT1" s="338" t="s">
        <v>159</v>
      </c>
      <c r="DU1" s="338"/>
      <c r="DV1" s="338"/>
      <c r="DW1" s="338"/>
      <c r="DX1" s="338"/>
      <c r="DY1" s="339"/>
      <c r="DZ1" s="328"/>
      <c r="EA1" s="328"/>
      <c r="EB1" s="343" t="s">
        <v>28</v>
      </c>
      <c r="EC1" s="382" t="s">
        <v>296</v>
      </c>
      <c r="ED1" s="338" t="s">
        <v>159</v>
      </c>
      <c r="EE1" s="338"/>
      <c r="EF1" s="338"/>
      <c r="EG1" s="338"/>
      <c r="EH1" s="338"/>
      <c r="EI1" s="339"/>
      <c r="EJ1" s="328"/>
      <c r="EK1" s="328"/>
      <c r="EL1" s="343" t="s">
        <v>28</v>
      </c>
      <c r="EM1" s="382" t="s">
        <v>296</v>
      </c>
      <c r="EN1" s="338" t="s">
        <v>159</v>
      </c>
      <c r="EO1" s="338"/>
      <c r="EP1" s="338"/>
      <c r="EQ1" s="338"/>
      <c r="ER1" s="338"/>
      <c r="ES1" s="339"/>
      <c r="ET1" s="328"/>
      <c r="EU1" s="328"/>
      <c r="EV1" s="343" t="s">
        <v>28</v>
      </c>
      <c r="EW1" s="382" t="s">
        <v>297</v>
      </c>
      <c r="EX1" s="338" t="s">
        <v>159</v>
      </c>
      <c r="EY1" s="338"/>
      <c r="EZ1" s="338"/>
      <c r="FA1" s="338"/>
      <c r="FB1" s="338"/>
      <c r="FC1" s="339"/>
      <c r="FD1" s="328"/>
      <c r="FE1" s="328"/>
      <c r="FF1" s="343" t="s">
        <v>28</v>
      </c>
      <c r="FG1" s="382" t="s">
        <v>297</v>
      </c>
      <c r="FH1" s="338" t="s">
        <v>159</v>
      </c>
      <c r="FI1" s="338"/>
      <c r="FJ1" s="338"/>
      <c r="FK1" s="338"/>
      <c r="FL1" s="338"/>
      <c r="FM1" s="339"/>
      <c r="FN1" s="328"/>
      <c r="FO1" s="328"/>
      <c r="FP1" s="343" t="s">
        <v>28</v>
      </c>
      <c r="FQ1" s="382" t="s">
        <v>298</v>
      </c>
      <c r="FR1" s="338" t="s">
        <v>159</v>
      </c>
      <c r="FS1" s="338"/>
      <c r="FT1" s="338"/>
      <c r="FU1" s="338"/>
      <c r="FV1" s="338"/>
      <c r="FW1" s="339"/>
      <c r="FX1" s="328"/>
      <c r="FY1" s="328"/>
      <c r="FZ1" s="343" t="s">
        <v>28</v>
      </c>
      <c r="GA1" s="382" t="s">
        <v>298</v>
      </c>
      <c r="GB1" s="338" t="s">
        <v>159</v>
      </c>
      <c r="GC1" s="338"/>
      <c r="GD1" s="338"/>
      <c r="GE1" s="338"/>
      <c r="GF1" s="338"/>
      <c r="GG1" s="339"/>
      <c r="GH1" s="328"/>
      <c r="GI1" s="328"/>
      <c r="GJ1" s="343" t="s">
        <v>28</v>
      </c>
      <c r="GK1" s="382">
        <v>2019</v>
      </c>
      <c r="GL1" s="338" t="s">
        <v>159</v>
      </c>
      <c r="GM1" s="338"/>
      <c r="GN1" s="338"/>
      <c r="GO1" s="338"/>
      <c r="GP1" s="338"/>
      <c r="GQ1" s="339"/>
      <c r="GR1" s="328"/>
      <c r="GS1" s="328"/>
      <c r="GT1" s="343" t="s">
        <v>28</v>
      </c>
      <c r="GU1" s="382">
        <v>2019</v>
      </c>
      <c r="GV1" s="338" t="s">
        <v>159</v>
      </c>
      <c r="GW1" s="338"/>
      <c r="GX1" s="338"/>
      <c r="GY1" s="338"/>
      <c r="GZ1" s="338"/>
      <c r="HA1" s="339"/>
      <c r="HB1" s="328"/>
      <c r="HC1" s="328"/>
      <c r="HD1" s="343" t="s">
        <v>28</v>
      </c>
      <c r="HE1" s="382">
        <v>2019</v>
      </c>
      <c r="HF1" s="338" t="s">
        <v>159</v>
      </c>
      <c r="HG1" s="338"/>
      <c r="HH1" s="338"/>
      <c r="HI1" s="338"/>
      <c r="HJ1" s="338"/>
      <c r="HK1" s="339"/>
      <c r="HL1" s="328"/>
      <c r="HM1" s="328"/>
      <c r="HN1" s="343" t="s">
        <v>28</v>
      </c>
      <c r="HO1" s="382">
        <v>2020</v>
      </c>
      <c r="HP1" s="338" t="s">
        <v>159</v>
      </c>
      <c r="HQ1" s="338"/>
      <c r="HR1" s="338"/>
      <c r="HS1" s="338"/>
      <c r="HT1" s="338"/>
      <c r="HU1" s="339"/>
      <c r="HV1" s="328"/>
      <c r="HW1" s="328"/>
      <c r="HX1" s="343" t="s">
        <v>28</v>
      </c>
      <c r="HY1" s="382">
        <v>2020</v>
      </c>
      <c r="HZ1" s="338" t="s">
        <v>159</v>
      </c>
      <c r="IA1" s="338"/>
      <c r="IB1" s="338"/>
      <c r="IC1" s="338"/>
      <c r="ID1" s="338"/>
      <c r="IE1" s="339"/>
      <c r="IF1" s="328"/>
      <c r="IG1" s="328"/>
      <c r="IH1" s="568" t="s">
        <v>28</v>
      </c>
      <c r="II1" s="382">
        <v>2021</v>
      </c>
      <c r="IJ1" s="338" t="s">
        <v>159</v>
      </c>
      <c r="IK1" s="338"/>
      <c r="IL1" s="338"/>
      <c r="IM1" s="338"/>
      <c r="IN1" s="338"/>
      <c r="IO1" s="339"/>
      <c r="IP1" s="328"/>
      <c r="IQ1" s="328"/>
    </row>
    <row xmlns:x14ac="http://schemas.microsoft.com/office/spreadsheetml/2009/9/ac" r="2" s="327" customFormat="true" ht="30" customHeight="true" x14ac:dyDescent="0.25">
      <c r="A2" s="581" t="s">
        <v>337</v>
      </c>
      <c r="B2" s="340" t="s">
        <v>265</v>
      </c>
      <c r="C2" s="252" t="s">
        <v>203</v>
      </c>
      <c r="D2" s="252" t="s">
        <v>160</v>
      </c>
      <c r="E2" s="341"/>
      <c r="F2" s="341"/>
      <c r="G2" s="341"/>
      <c r="H2" s="341"/>
      <c r="I2" s="342"/>
      <c r="J2" s="328" t="s">
        <v>311</v>
      </c>
      <c r="K2" s="328"/>
      <c r="L2" s="340" t="s">
        <v>266</v>
      </c>
      <c r="M2" s="252" t="s">
        <v>203</v>
      </c>
      <c r="N2" s="252" t="s">
        <v>160</v>
      </c>
      <c r="O2" s="341"/>
      <c r="P2" s="341"/>
      <c r="Q2" s="341"/>
      <c r="R2" s="341"/>
      <c r="S2" s="342"/>
      <c r="T2" s="328" t="s">
        <v>311</v>
      </c>
      <c r="U2" s="328"/>
      <c r="V2" s="340" t="s">
        <v>267</v>
      </c>
      <c r="W2" s="252" t="s">
        <v>203</v>
      </c>
      <c r="X2" s="252" t="s">
        <v>160</v>
      </c>
      <c r="Y2" s="341"/>
      <c r="Z2" s="341"/>
      <c r="AA2" s="341"/>
      <c r="AB2" s="341"/>
      <c r="AC2" s="342"/>
      <c r="AD2" s="328" t="s">
        <v>311</v>
      </c>
      <c r="AE2" s="328"/>
      <c r="AF2" s="340" t="s">
        <v>268</v>
      </c>
      <c r="AG2" s="252" t="s">
        <v>203</v>
      </c>
      <c r="AH2" s="252" t="s">
        <v>160</v>
      </c>
      <c r="AI2" s="341"/>
      <c r="AJ2" s="341"/>
      <c r="AK2" s="341"/>
      <c r="AL2" s="341"/>
      <c r="AM2" s="342"/>
      <c r="AN2" s="328" t="s">
        <v>311</v>
      </c>
      <c r="AO2" s="328"/>
      <c r="AP2" s="340" t="s">
        <v>269</v>
      </c>
      <c r="AQ2" s="252" t="s">
        <v>163</v>
      </c>
      <c r="AR2" s="252" t="s">
        <v>161</v>
      </c>
      <c r="AS2" s="341"/>
      <c r="AT2" s="341"/>
      <c r="AU2" s="341"/>
      <c r="AV2" s="341"/>
      <c r="AW2" s="342"/>
      <c r="AX2" s="328" t="s">
        <v>311</v>
      </c>
      <c r="AY2" s="328"/>
      <c r="AZ2" s="340" t="s">
        <v>270</v>
      </c>
      <c r="BA2" s="252" t="s">
        <v>203</v>
      </c>
      <c r="BB2" s="252" t="s">
        <v>160</v>
      </c>
      <c r="BC2" s="341"/>
      <c r="BD2" s="341"/>
      <c r="BE2" s="341"/>
      <c r="BF2" s="341"/>
      <c r="BG2" s="342"/>
      <c r="BH2" s="328" t="s">
        <v>311</v>
      </c>
      <c r="BI2" s="328"/>
      <c r="BJ2" s="340" t="s">
        <v>271</v>
      </c>
      <c r="BK2" s="252" t="s">
        <v>203</v>
      </c>
      <c r="BL2" s="252" t="s">
        <v>160</v>
      </c>
      <c r="BM2" s="341"/>
      <c r="BN2" s="341"/>
      <c r="BO2" s="341"/>
      <c r="BP2" s="341"/>
      <c r="BQ2" s="342"/>
      <c r="BR2" s="328" t="s">
        <v>311</v>
      </c>
      <c r="BS2" s="328"/>
      <c r="BT2" s="340" t="s">
        <v>272</v>
      </c>
      <c r="BU2" s="252" t="s">
        <v>203</v>
      </c>
      <c r="BV2" s="252" t="s">
        <v>160</v>
      </c>
      <c r="BW2" s="341"/>
      <c r="BX2" s="341"/>
      <c r="BY2" s="341"/>
      <c r="BZ2" s="341"/>
      <c r="CA2" s="342"/>
      <c r="CB2" s="328" t="s">
        <v>311</v>
      </c>
      <c r="CC2" s="328"/>
      <c r="CD2" s="340" t="s">
        <v>273</v>
      </c>
      <c r="CE2" s="252" t="s">
        <v>203</v>
      </c>
      <c r="CF2" s="252" t="s">
        <v>160</v>
      </c>
      <c r="CG2" s="341"/>
      <c r="CH2" s="341"/>
      <c r="CI2" s="341"/>
      <c r="CJ2" s="341"/>
      <c r="CK2" s="342"/>
      <c r="CL2" s="328" t="s">
        <v>311</v>
      </c>
      <c r="CM2" s="328"/>
      <c r="CN2" s="340" t="s">
        <v>274</v>
      </c>
      <c r="CO2" s="252" t="s">
        <v>203</v>
      </c>
      <c r="CP2" s="252" t="s">
        <v>160</v>
      </c>
      <c r="CQ2" s="341"/>
      <c r="CR2" s="341"/>
      <c r="CS2" s="341"/>
      <c r="CT2" s="341"/>
      <c r="CU2" s="342"/>
      <c r="CV2" s="328" t="s">
        <v>311</v>
      </c>
      <c r="CW2" s="328"/>
      <c r="CX2" s="340" t="s">
        <v>275</v>
      </c>
      <c r="CY2" s="252" t="s">
        <v>163</v>
      </c>
      <c r="CZ2" s="252" t="s">
        <v>162</v>
      </c>
      <c r="DA2" s="341"/>
      <c r="DB2" s="341"/>
      <c r="DC2" s="341"/>
      <c r="DD2" s="341"/>
      <c r="DE2" s="342"/>
      <c r="DF2" s="328" t="s">
        <v>311</v>
      </c>
      <c r="DG2" s="328"/>
      <c r="DH2" s="340" t="s">
        <v>276</v>
      </c>
      <c r="DI2" s="252" t="s">
        <v>203</v>
      </c>
      <c r="DJ2" s="252" t="s">
        <v>254</v>
      </c>
      <c r="DK2" s="341"/>
      <c r="DL2" s="341"/>
      <c r="DM2" s="341"/>
      <c r="DN2" s="341"/>
      <c r="DO2" s="342"/>
      <c r="DP2" s="328" t="s">
        <v>311</v>
      </c>
      <c r="DQ2" s="328"/>
      <c r="DR2" s="340" t="s">
        <v>277</v>
      </c>
      <c r="DS2" s="252" t="s">
        <v>203</v>
      </c>
      <c r="DT2" s="252" t="s">
        <v>254</v>
      </c>
      <c r="DU2" s="341"/>
      <c r="DV2" s="341"/>
      <c r="DW2" s="341"/>
      <c r="DX2" s="341"/>
      <c r="DY2" s="342"/>
      <c r="DZ2" s="328" t="s">
        <v>311</v>
      </c>
      <c r="EA2" s="328"/>
      <c r="EB2" s="340" t="s">
        <v>278</v>
      </c>
      <c r="EC2" s="252" t="s">
        <v>203</v>
      </c>
      <c r="ED2" s="252" t="s">
        <v>254</v>
      </c>
      <c r="EE2" s="341"/>
      <c r="EF2" s="341"/>
      <c r="EG2" s="341"/>
      <c r="EH2" s="341"/>
      <c r="EI2" s="342"/>
      <c r="EJ2" s="328" t="s">
        <v>311</v>
      </c>
      <c r="EK2" s="328"/>
      <c r="EL2" s="340" t="s">
        <v>279</v>
      </c>
      <c r="EM2" s="252" t="s">
        <v>211</v>
      </c>
      <c r="EN2" s="252" t="s">
        <v>210</v>
      </c>
      <c r="EO2" s="341"/>
      <c r="EP2" s="341"/>
      <c r="EQ2" s="341"/>
      <c r="ER2" s="341"/>
      <c r="ES2" s="342"/>
      <c r="ET2" s="328" t="s">
        <v>311</v>
      </c>
      <c r="EU2" s="328"/>
      <c r="EV2" s="340" t="s">
        <v>280</v>
      </c>
      <c r="EW2" s="252" t="s">
        <v>203</v>
      </c>
      <c r="EX2" s="252" t="s">
        <v>254</v>
      </c>
      <c r="EY2" s="341"/>
      <c r="EZ2" s="341"/>
      <c r="FA2" s="341"/>
      <c r="FB2" s="341"/>
      <c r="FC2" s="342"/>
      <c r="FD2" s="328" t="s">
        <v>311</v>
      </c>
      <c r="FE2" s="328"/>
      <c r="FF2" s="340" t="s">
        <v>281</v>
      </c>
      <c r="FG2" s="252" t="s">
        <v>211</v>
      </c>
      <c r="FH2" s="252" t="s">
        <v>210</v>
      </c>
      <c r="FI2" s="341"/>
      <c r="FJ2" s="341"/>
      <c r="FK2" s="341"/>
      <c r="FL2" s="341"/>
      <c r="FM2" s="342"/>
      <c r="FN2" s="328" t="s">
        <v>311</v>
      </c>
      <c r="FO2" s="328"/>
      <c r="FP2" s="340" t="s">
        <v>282</v>
      </c>
      <c r="FQ2" s="252" t="s">
        <v>203</v>
      </c>
      <c r="FR2" s="252" t="s">
        <v>254</v>
      </c>
      <c r="FS2" s="341"/>
      <c r="FT2" s="341"/>
      <c r="FU2" s="341"/>
      <c r="FV2" s="341"/>
      <c r="FW2" s="342"/>
      <c r="FX2" s="328" t="s">
        <v>311</v>
      </c>
      <c r="FY2" s="328"/>
      <c r="FZ2" s="340" t="s">
        <v>283</v>
      </c>
      <c r="GA2" s="252" t="s">
        <v>211</v>
      </c>
      <c r="GB2" s="252" t="s">
        <v>210</v>
      </c>
      <c r="GC2" s="341"/>
      <c r="GD2" s="341"/>
      <c r="GE2" s="341"/>
      <c r="GF2" s="341"/>
      <c r="GG2" s="342"/>
      <c r="GH2" s="328" t="s">
        <v>311</v>
      </c>
      <c r="GI2" s="328"/>
      <c r="GJ2" s="340" t="s">
        <v>299</v>
      </c>
      <c r="GK2" s="252" t="s">
        <v>203</v>
      </c>
      <c r="GL2" s="252" t="s">
        <v>300</v>
      </c>
      <c r="GM2" s="341"/>
      <c r="GN2" s="341"/>
      <c r="GO2" s="341"/>
      <c r="GP2" s="341"/>
      <c r="GQ2" s="342"/>
      <c r="GR2" s="328" t="s">
        <v>311</v>
      </c>
      <c r="GS2" s="328"/>
      <c r="GT2" s="340" t="s">
        <v>328</v>
      </c>
      <c r="GU2" s="252" t="s">
        <v>211</v>
      </c>
      <c r="GV2" s="252" t="s">
        <v>210</v>
      </c>
      <c r="GW2" s="341"/>
      <c r="GX2" s="341"/>
      <c r="GY2" s="341"/>
      <c r="GZ2" s="341"/>
      <c r="HA2" s="342"/>
      <c r="HB2" s="328" t="s">
        <v>311</v>
      </c>
      <c r="HC2" s="328"/>
      <c r="HD2" s="340" t="s">
        <v>342</v>
      </c>
      <c r="HE2" s="252" t="s">
        <v>163</v>
      </c>
      <c r="HF2" s="252" t="s">
        <v>343</v>
      </c>
      <c r="HG2" s="341"/>
      <c r="HH2" s="341"/>
      <c r="HI2" s="341"/>
      <c r="HJ2" s="341"/>
      <c r="HK2" s="342"/>
      <c r="HL2" s="328" t="s">
        <v>311</v>
      </c>
      <c r="HM2" s="328"/>
      <c r="HN2" s="340" t="s">
        <v>310</v>
      </c>
      <c r="HO2" s="252" t="s">
        <v>203</v>
      </c>
      <c r="HP2" s="252" t="s">
        <v>300</v>
      </c>
      <c r="HQ2" s="341"/>
      <c r="HR2" s="341"/>
      <c r="HS2" s="341"/>
      <c r="HT2" s="341"/>
      <c r="HU2" s="342"/>
      <c r="HV2" s="328" t="s">
        <v>311</v>
      </c>
      <c r="HW2" s="328"/>
      <c r="HX2" s="340" t="s">
        <v>330</v>
      </c>
      <c r="HY2" s="252" t="s">
        <v>211</v>
      </c>
      <c r="HZ2" s="252" t="s">
        <v>210</v>
      </c>
      <c r="IA2" s="341"/>
      <c r="IB2" s="341"/>
      <c r="IC2" s="341"/>
      <c r="ID2" s="341"/>
      <c r="IE2" s="342"/>
      <c r="IF2" s="328" t="s">
        <v>311</v>
      </c>
      <c r="IG2" s="328"/>
      <c r="IH2" s="569" t="s">
        <v>354</v>
      </c>
      <c r="II2" s="570" t="s">
        <v>203</v>
      </c>
      <c r="IJ2" s="252" t="s">
        <v>355</v>
      </c>
      <c r="IK2" s="341"/>
      <c r="IL2" s="341"/>
      <c r="IM2" s="341"/>
      <c r="IN2" s="341"/>
      <c r="IO2" s="342"/>
      <c r="IP2" s="328" t="s">
        <v>311</v>
      </c>
      <c r="IQ2" s="328"/>
    </row>
    <row xmlns:x14ac="http://schemas.microsoft.com/office/spreadsheetml/2009/9/ac" r="3" s="260" customFormat="true" ht="18" customHeight="true" x14ac:dyDescent="0.25">
      <c r="A3" s="581"/>
      <c r="B3" s="253" t="s">
        <v>188</v>
      </c>
      <c r="C3" s="254" t="s">
        <v>56</v>
      </c>
      <c r="D3" s="255" t="s">
        <v>7</v>
      </c>
      <c r="E3" s="256" t="s">
        <v>1</v>
      </c>
      <c r="F3" s="256" t="s">
        <v>2</v>
      </c>
      <c r="G3" s="256" t="s">
        <v>16</v>
      </c>
      <c r="H3" s="256" t="s">
        <v>17</v>
      </c>
      <c r="I3" s="257" t="s">
        <v>18</v>
      </c>
      <c r="J3" s="258"/>
      <c r="K3" s="258"/>
      <c r="L3" s="253" t="s">
        <v>188</v>
      </c>
      <c r="M3" s="254" t="s">
        <v>56</v>
      </c>
      <c r="N3" s="255" t="s">
        <v>7</v>
      </c>
      <c r="O3" s="256" t="s">
        <v>1</v>
      </c>
      <c r="P3" s="256" t="s">
        <v>2</v>
      </c>
      <c r="Q3" s="256" t="s">
        <v>16</v>
      </c>
      <c r="R3" s="256" t="s">
        <v>17</v>
      </c>
      <c r="S3" s="257" t="s">
        <v>18</v>
      </c>
      <c r="T3" s="258"/>
      <c r="U3" s="258"/>
      <c r="V3" s="253" t="s">
        <v>188</v>
      </c>
      <c r="W3" s="254" t="s">
        <v>56</v>
      </c>
      <c r="X3" s="255" t="s">
        <v>7</v>
      </c>
      <c r="Y3" s="256" t="s">
        <v>1</v>
      </c>
      <c r="Z3" s="256" t="s">
        <v>2</v>
      </c>
      <c r="AA3" s="256" t="s">
        <v>16</v>
      </c>
      <c r="AB3" s="256" t="s">
        <v>17</v>
      </c>
      <c r="AC3" s="257" t="s">
        <v>18</v>
      </c>
      <c r="AD3" s="258"/>
      <c r="AE3" s="258"/>
      <c r="AF3" s="253" t="s">
        <v>188</v>
      </c>
      <c r="AG3" s="254" t="s">
        <v>56</v>
      </c>
      <c r="AH3" s="255" t="s">
        <v>7</v>
      </c>
      <c r="AI3" s="256" t="s">
        <v>1</v>
      </c>
      <c r="AJ3" s="256" t="s">
        <v>2</v>
      </c>
      <c r="AK3" s="256" t="s">
        <v>16</v>
      </c>
      <c r="AL3" s="256" t="s">
        <v>17</v>
      </c>
      <c r="AM3" s="257" t="s">
        <v>18</v>
      </c>
      <c r="AN3" s="258"/>
      <c r="AO3" s="258"/>
      <c r="AP3" s="253" t="s">
        <v>188</v>
      </c>
      <c r="AQ3" s="254" t="s">
        <v>56</v>
      </c>
      <c r="AR3" s="255" t="s">
        <v>7</v>
      </c>
      <c r="AS3" s="256" t="s">
        <v>1</v>
      </c>
      <c r="AT3" s="256" t="s">
        <v>2</v>
      </c>
      <c r="AU3" s="256" t="s">
        <v>16</v>
      </c>
      <c r="AV3" s="256" t="s">
        <v>17</v>
      </c>
      <c r="AW3" s="257" t="s">
        <v>18</v>
      </c>
      <c r="AX3" s="258"/>
      <c r="AY3" s="258"/>
      <c r="AZ3" s="253" t="s">
        <v>188</v>
      </c>
      <c r="BA3" s="259" t="s">
        <v>56</v>
      </c>
      <c r="BB3" s="255" t="s">
        <v>7</v>
      </c>
      <c r="BC3" s="256" t="s">
        <v>1</v>
      </c>
      <c r="BD3" s="256" t="s">
        <v>2</v>
      </c>
      <c r="BE3" s="256" t="s">
        <v>16</v>
      </c>
      <c r="BF3" s="256" t="s">
        <v>17</v>
      </c>
      <c r="BG3" s="257" t="s">
        <v>18</v>
      </c>
      <c r="BH3" s="258"/>
      <c r="BI3" s="258"/>
      <c r="BJ3" s="253" t="s">
        <v>188</v>
      </c>
      <c r="BK3" s="254" t="s">
        <v>56</v>
      </c>
      <c r="BL3" s="255" t="s">
        <v>7</v>
      </c>
      <c r="BM3" s="256" t="s">
        <v>1</v>
      </c>
      <c r="BN3" s="256" t="s">
        <v>2</v>
      </c>
      <c r="BO3" s="256" t="s">
        <v>16</v>
      </c>
      <c r="BP3" s="256" t="s">
        <v>17</v>
      </c>
      <c r="BQ3" s="257" t="s">
        <v>18</v>
      </c>
      <c r="BR3" s="258"/>
      <c r="BS3" s="258"/>
      <c r="BT3" s="253" t="s">
        <v>188</v>
      </c>
      <c r="BU3" s="254" t="s">
        <v>56</v>
      </c>
      <c r="BV3" s="255" t="s">
        <v>7</v>
      </c>
      <c r="BW3" s="256" t="s">
        <v>1</v>
      </c>
      <c r="BX3" s="256" t="s">
        <v>2</v>
      </c>
      <c r="BY3" s="256" t="s">
        <v>16</v>
      </c>
      <c r="BZ3" s="256" t="s">
        <v>17</v>
      </c>
      <c r="CA3" s="257" t="s">
        <v>18</v>
      </c>
      <c r="CB3" s="258"/>
      <c r="CC3" s="258"/>
      <c r="CD3" s="253" t="s">
        <v>188</v>
      </c>
      <c r="CE3" s="254" t="s">
        <v>56</v>
      </c>
      <c r="CF3" s="255" t="s">
        <v>7</v>
      </c>
      <c r="CG3" s="256" t="s">
        <v>1</v>
      </c>
      <c r="CH3" s="256" t="s">
        <v>2</v>
      </c>
      <c r="CI3" s="256" t="s">
        <v>16</v>
      </c>
      <c r="CJ3" s="256" t="s">
        <v>17</v>
      </c>
      <c r="CK3" s="257" t="s">
        <v>18</v>
      </c>
      <c r="CL3" s="258"/>
      <c r="CM3" s="258"/>
      <c r="CN3" s="253" t="s">
        <v>188</v>
      </c>
      <c r="CO3" s="254" t="s">
        <v>56</v>
      </c>
      <c r="CP3" s="255" t="s">
        <v>7</v>
      </c>
      <c r="CQ3" s="256" t="s">
        <v>1</v>
      </c>
      <c r="CR3" s="256" t="s">
        <v>2</v>
      </c>
      <c r="CS3" s="256" t="s">
        <v>16</v>
      </c>
      <c r="CT3" s="256" t="s">
        <v>17</v>
      </c>
      <c r="CU3" s="257" t="s">
        <v>18</v>
      </c>
      <c r="CV3" s="258"/>
      <c r="CW3" s="258"/>
      <c r="CX3" s="253" t="s">
        <v>188</v>
      </c>
      <c r="CY3" s="254" t="s">
        <v>56</v>
      </c>
      <c r="CZ3" s="255" t="s">
        <v>7</v>
      </c>
      <c r="DA3" s="256" t="s">
        <v>1</v>
      </c>
      <c r="DB3" s="256" t="s">
        <v>2</v>
      </c>
      <c r="DC3" s="256" t="s">
        <v>16</v>
      </c>
      <c r="DD3" s="256" t="s">
        <v>17</v>
      </c>
      <c r="DE3" s="257" t="s">
        <v>18</v>
      </c>
      <c r="DF3" s="258"/>
      <c r="DG3" s="258"/>
      <c r="DH3" s="253" t="s">
        <v>188</v>
      </c>
      <c r="DI3" s="254" t="s">
        <v>56</v>
      </c>
      <c r="DJ3" s="255" t="s">
        <v>7</v>
      </c>
      <c r="DK3" s="256" t="s">
        <v>1</v>
      </c>
      <c r="DL3" s="256" t="s">
        <v>2</v>
      </c>
      <c r="DM3" s="256" t="s">
        <v>16</v>
      </c>
      <c r="DN3" s="256" t="s">
        <v>17</v>
      </c>
      <c r="DO3" s="257" t="s">
        <v>18</v>
      </c>
      <c r="DP3" s="258"/>
      <c r="DQ3" s="258"/>
      <c r="DR3" s="253" t="s">
        <v>188</v>
      </c>
      <c r="DS3" s="254" t="s">
        <v>56</v>
      </c>
      <c r="DT3" s="255" t="s">
        <v>7</v>
      </c>
      <c r="DU3" s="256" t="s">
        <v>1</v>
      </c>
      <c r="DV3" s="256" t="s">
        <v>2</v>
      </c>
      <c r="DW3" s="256" t="s">
        <v>16</v>
      </c>
      <c r="DX3" s="256" t="s">
        <v>17</v>
      </c>
      <c r="DY3" s="257" t="s">
        <v>18</v>
      </c>
      <c r="DZ3" s="258"/>
      <c r="EA3" s="258"/>
      <c r="EB3" s="253" t="s">
        <v>188</v>
      </c>
      <c r="EC3" s="254" t="s">
        <v>56</v>
      </c>
      <c r="ED3" s="255" t="s">
        <v>7</v>
      </c>
      <c r="EE3" s="256" t="s">
        <v>1</v>
      </c>
      <c r="EF3" s="256" t="s">
        <v>2</v>
      </c>
      <c r="EG3" s="256" t="s">
        <v>16</v>
      </c>
      <c r="EH3" s="256" t="s">
        <v>17</v>
      </c>
      <c r="EI3" s="257" t="s">
        <v>18</v>
      </c>
      <c r="EJ3" s="258"/>
      <c r="EK3" s="258"/>
      <c r="EL3" s="253" t="s">
        <v>188</v>
      </c>
      <c r="EM3" s="254" t="s">
        <v>56</v>
      </c>
      <c r="EN3" s="255" t="s">
        <v>7</v>
      </c>
      <c r="EO3" s="256" t="s">
        <v>1</v>
      </c>
      <c r="EP3" s="256" t="s">
        <v>2</v>
      </c>
      <c r="EQ3" s="256" t="s">
        <v>16</v>
      </c>
      <c r="ER3" s="256" t="s">
        <v>17</v>
      </c>
      <c r="ES3" s="257" t="s">
        <v>18</v>
      </c>
      <c r="ET3" s="258"/>
      <c r="EU3" s="258"/>
      <c r="EV3" s="253" t="s">
        <v>188</v>
      </c>
      <c r="EW3" s="254" t="s">
        <v>56</v>
      </c>
      <c r="EX3" s="255" t="s">
        <v>7</v>
      </c>
      <c r="EY3" s="256" t="s">
        <v>1</v>
      </c>
      <c r="EZ3" s="256" t="s">
        <v>2</v>
      </c>
      <c r="FA3" s="256" t="s">
        <v>16</v>
      </c>
      <c r="FB3" s="256" t="s">
        <v>17</v>
      </c>
      <c r="FC3" s="257" t="s">
        <v>18</v>
      </c>
      <c r="FD3" s="258"/>
      <c r="FE3" s="258"/>
      <c r="FF3" s="253" t="s">
        <v>188</v>
      </c>
      <c r="FG3" s="254" t="s">
        <v>56</v>
      </c>
      <c r="FH3" s="255" t="s">
        <v>7</v>
      </c>
      <c r="FI3" s="256" t="s">
        <v>1</v>
      </c>
      <c r="FJ3" s="256" t="s">
        <v>2</v>
      </c>
      <c r="FK3" s="256" t="s">
        <v>16</v>
      </c>
      <c r="FL3" s="256" t="s">
        <v>17</v>
      </c>
      <c r="FM3" s="257" t="s">
        <v>18</v>
      </c>
      <c r="FN3" s="258"/>
      <c r="FO3" s="258"/>
      <c r="FP3" s="253" t="s">
        <v>188</v>
      </c>
      <c r="FQ3" s="254" t="s">
        <v>56</v>
      </c>
      <c r="FR3" s="255" t="s">
        <v>7</v>
      </c>
      <c r="FS3" s="256" t="s">
        <v>1</v>
      </c>
      <c r="FT3" s="256" t="s">
        <v>2</v>
      </c>
      <c r="FU3" s="256" t="s">
        <v>16</v>
      </c>
      <c r="FV3" s="256" t="s">
        <v>17</v>
      </c>
      <c r="FW3" s="257" t="s">
        <v>18</v>
      </c>
      <c r="FX3" s="258"/>
      <c r="FY3" s="258"/>
      <c r="FZ3" s="253" t="s">
        <v>188</v>
      </c>
      <c r="GA3" s="254" t="s">
        <v>56</v>
      </c>
      <c r="GB3" s="255" t="s">
        <v>7</v>
      </c>
      <c r="GC3" s="256" t="s">
        <v>1</v>
      </c>
      <c r="GD3" s="256" t="s">
        <v>2</v>
      </c>
      <c r="GE3" s="256" t="s">
        <v>16</v>
      </c>
      <c r="GF3" s="256" t="s">
        <v>17</v>
      </c>
      <c r="GG3" s="257" t="s">
        <v>18</v>
      </c>
      <c r="GH3" s="258"/>
      <c r="GI3" s="258"/>
      <c r="GJ3" s="253" t="s">
        <v>188</v>
      </c>
      <c r="GK3" s="254" t="s">
        <v>56</v>
      </c>
      <c r="GL3" s="255" t="s">
        <v>7</v>
      </c>
      <c r="GM3" s="256" t="s">
        <v>1</v>
      </c>
      <c r="GN3" s="256" t="s">
        <v>2</v>
      </c>
      <c r="GO3" s="256" t="s">
        <v>16</v>
      </c>
      <c r="GP3" s="256" t="s">
        <v>17</v>
      </c>
      <c r="GQ3" s="257" t="s">
        <v>18</v>
      </c>
      <c r="GR3" s="258"/>
      <c r="GS3" s="258"/>
      <c r="GT3" s="253" t="s">
        <v>188</v>
      </c>
      <c r="GU3" s="254" t="s">
        <v>56</v>
      </c>
      <c r="GV3" s="255" t="s">
        <v>7</v>
      </c>
      <c r="GW3" s="256" t="s">
        <v>1</v>
      </c>
      <c r="GX3" s="256" t="s">
        <v>2</v>
      </c>
      <c r="GY3" s="256" t="s">
        <v>16</v>
      </c>
      <c r="GZ3" s="256" t="s">
        <v>17</v>
      </c>
      <c r="HA3" s="257" t="s">
        <v>18</v>
      </c>
      <c r="HB3" s="258"/>
      <c r="HC3" s="258"/>
      <c r="HD3" s="253" t="s">
        <v>188</v>
      </c>
      <c r="HE3" s="254" t="s">
        <v>56</v>
      </c>
      <c r="HF3" s="255" t="s">
        <v>7</v>
      </c>
      <c r="HG3" s="256" t="s">
        <v>1</v>
      </c>
      <c r="HH3" s="256" t="s">
        <v>2</v>
      </c>
      <c r="HI3" s="256" t="s">
        <v>16</v>
      </c>
      <c r="HJ3" s="256" t="s">
        <v>17</v>
      </c>
      <c r="HK3" s="257" t="s">
        <v>18</v>
      </c>
      <c r="HL3" s="258"/>
      <c r="HM3" s="258"/>
      <c r="HN3" s="253" t="s">
        <v>188</v>
      </c>
      <c r="HO3" s="254" t="s">
        <v>56</v>
      </c>
      <c r="HP3" s="255" t="s">
        <v>7</v>
      </c>
      <c r="HQ3" s="256" t="s">
        <v>1</v>
      </c>
      <c r="HR3" s="256" t="s">
        <v>2</v>
      </c>
      <c r="HS3" s="256" t="s">
        <v>16</v>
      </c>
      <c r="HT3" s="256" t="s">
        <v>17</v>
      </c>
      <c r="HU3" s="257" t="s">
        <v>18</v>
      </c>
      <c r="HV3" s="258"/>
      <c r="HW3" s="258"/>
      <c r="HX3" s="253" t="s">
        <v>188</v>
      </c>
      <c r="HY3" s="254" t="s">
        <v>56</v>
      </c>
      <c r="HZ3" s="255" t="s">
        <v>7</v>
      </c>
      <c r="IA3" s="256" t="s">
        <v>1</v>
      </c>
      <c r="IB3" s="256" t="s">
        <v>2</v>
      </c>
      <c r="IC3" s="256" t="s">
        <v>16</v>
      </c>
      <c r="ID3" s="256" t="s">
        <v>17</v>
      </c>
      <c r="IE3" s="257" t="s">
        <v>18</v>
      </c>
      <c r="IF3" s="258"/>
      <c r="IG3" s="258"/>
      <c r="IH3" s="253" t="s">
        <v>188</v>
      </c>
      <c r="II3" s="254" t="s">
        <v>56</v>
      </c>
      <c r="IJ3" s="255" t="s">
        <v>7</v>
      </c>
      <c r="IK3" s="256" t="s">
        <v>1</v>
      </c>
      <c r="IL3" s="256" t="s">
        <v>2</v>
      </c>
      <c r="IM3" s="256" t="s">
        <v>16</v>
      </c>
      <c r="IN3" s="256" t="s">
        <v>17</v>
      </c>
      <c r="IO3" s="257" t="s">
        <v>18</v>
      </c>
      <c r="IP3" s="258"/>
      <c r="IQ3" s="258"/>
    </row>
    <row xmlns:x14ac="http://schemas.microsoft.com/office/spreadsheetml/2009/9/ac" r="4" s="4" customFormat="true" x14ac:dyDescent="0.25">
      <c r="A4" s="398" t="str">
        <f>IF(ISBLANK('Data Summary'!A6),"",'Data Summary'!A6)</f>
        <v>CRI_2003_EMIS</v>
      </c>
      <c r="B4" s="124"/>
      <c r="C4" s="65" t="s">
        <v>24</v>
      </c>
      <c r="D4" s="9" t="str">
        <f t="shared" ref="D4:I4" si="0">IF(COUNTA(D13)=0,"",D13)</f>
        <v/>
      </c>
      <c r="E4" s="9" t="str">
        <f t="shared" si="0"/>
        <v/>
      </c>
      <c r="F4" s="9" t="str">
        <f t="shared" si="0"/>
        <v/>
      </c>
      <c r="G4" s="9" t="str">
        <f t="shared" si="0"/>
        <v/>
      </c>
      <c r="H4" s="9" t="str">
        <f t="shared" si="0"/>
        <v/>
      </c>
      <c r="I4" s="29" t="str">
        <f t="shared" si="0"/>
        <v/>
      </c>
      <c r="J4" s="24"/>
      <c r="K4" s="24"/>
      <c r="L4" s="124"/>
      <c r="M4" s="15" t="s">
        <v>24</v>
      </c>
      <c r="N4" s="9" t="str">
        <f t="shared" ref="N4:S4" si="1">IF(COUNTA(N13)=0,"",N13)</f>
        <v/>
      </c>
      <c r="O4" s="9" t="str">
        <f t="shared" si="1"/>
        <v/>
      </c>
      <c r="P4" s="9" t="str">
        <f t="shared" si="1"/>
        <v/>
      </c>
      <c r="Q4" s="9" t="str">
        <f t="shared" si="1"/>
        <v/>
      </c>
      <c r="R4" s="9" t="str">
        <f t="shared" si="1"/>
        <v/>
      </c>
      <c r="S4" s="29" t="str">
        <f t="shared" si="1"/>
        <v/>
      </c>
      <c r="T4" s="24"/>
      <c r="U4" s="24"/>
      <c r="V4" s="124"/>
      <c r="W4" s="15" t="s">
        <v>24</v>
      </c>
      <c r="X4" s="9" t="str">
        <f t="shared" ref="X4:AC4" si="2">IF(COUNTA(X13)=0,"",X13)</f>
        <v/>
      </c>
      <c r="Y4" s="9" t="str">
        <f t="shared" si="2"/>
        <v/>
      </c>
      <c r="Z4" s="9" t="str">
        <f t="shared" si="2"/>
        <v/>
      </c>
      <c r="AA4" s="9" t="str">
        <f t="shared" si="2"/>
        <v/>
      </c>
      <c r="AB4" s="9" t="str">
        <f t="shared" si="2"/>
        <v/>
      </c>
      <c r="AC4" s="29" t="str">
        <f t="shared" si="2"/>
        <v/>
      </c>
      <c r="AD4" s="24"/>
      <c r="AE4" s="24"/>
      <c r="AF4" s="124"/>
      <c r="AG4" s="15" t="s">
        <v>24</v>
      </c>
      <c r="AH4" s="9" t="str">
        <f t="shared" ref="AH4:AM4" si="3">IF(COUNTA(AH13)=0,"",AH13)</f>
        <v/>
      </c>
      <c r="AI4" s="9" t="str">
        <f t="shared" si="3"/>
        <v/>
      </c>
      <c r="AJ4" s="9" t="str">
        <f t="shared" si="3"/>
        <v/>
      </c>
      <c r="AK4" s="9" t="str">
        <f t="shared" si="3"/>
        <v/>
      </c>
      <c r="AL4" s="9" t="str">
        <f t="shared" si="3"/>
        <v/>
      </c>
      <c r="AM4" s="29" t="str">
        <f t="shared" si="3"/>
        <v/>
      </c>
      <c r="AN4" s="24"/>
      <c r="AO4" s="24"/>
      <c r="AP4" s="124"/>
      <c r="AQ4" s="15" t="s">
        <v>24</v>
      </c>
      <c r="AR4" s="9" t="str">
        <f t="shared" ref="AR4:AW4" si="4">IF(COUNTA(AR13)=0,"",AR13)</f>
        <v/>
      </c>
      <c r="AS4" s="9" t="str">
        <f t="shared" si="4"/>
        <v/>
      </c>
      <c r="AT4" s="9" t="str">
        <f t="shared" si="4"/>
        <v/>
      </c>
      <c r="AU4" s="9" t="str">
        <f t="shared" si="4"/>
        <v/>
      </c>
      <c r="AV4" s="9" t="str">
        <f t="shared" si="4"/>
        <v/>
      </c>
      <c r="AW4" s="29" t="str">
        <f t="shared" si="4"/>
        <v/>
      </c>
      <c r="AX4" s="24"/>
      <c r="AY4" s="24"/>
      <c r="AZ4" s="124"/>
      <c r="BA4" s="65" t="s">
        <v>24</v>
      </c>
      <c r="BB4" s="9" t="str">
        <f t="shared" ref="BB4:BG4" si="5">IF(COUNTA(BB13)=0,"",BB13)</f>
        <v/>
      </c>
      <c r="BC4" s="9" t="str">
        <f t="shared" si="5"/>
        <v/>
      </c>
      <c r="BD4" s="9" t="str">
        <f t="shared" si="5"/>
        <v/>
      </c>
      <c r="BE4" s="9" t="str">
        <f t="shared" si="5"/>
        <v/>
      </c>
      <c r="BF4" s="9" t="str">
        <f t="shared" si="5"/>
        <v/>
      </c>
      <c r="BG4" s="29" t="str">
        <f t="shared" si="5"/>
        <v/>
      </c>
      <c r="BH4" s="24"/>
      <c r="BI4" s="24"/>
      <c r="BJ4" s="124"/>
      <c r="BK4" s="15" t="s">
        <v>24</v>
      </c>
      <c r="BL4" s="9" t="str">
        <f t="shared" ref="BL4:BQ4" si="6">IF(COUNTA(BL13)=0,"",BL13)</f>
        <v/>
      </c>
      <c r="BM4" s="9" t="str">
        <f t="shared" si="6"/>
        <v/>
      </c>
      <c r="BN4" s="9" t="str">
        <f t="shared" si="6"/>
        <v/>
      </c>
      <c r="BO4" s="9" t="str">
        <f t="shared" si="6"/>
        <v/>
      </c>
      <c r="BP4" s="9" t="str">
        <f t="shared" si="6"/>
        <v/>
      </c>
      <c r="BQ4" s="29" t="str">
        <f t="shared" si="6"/>
        <v/>
      </c>
      <c r="BR4" s="24"/>
      <c r="BS4" s="24"/>
      <c r="BT4" s="124"/>
      <c r="BU4" s="15" t="s">
        <v>24</v>
      </c>
      <c r="BV4" s="9" t="str">
        <f t="shared" ref="BV4:CA4" si="7">IF(COUNTA(BV13)=0,"",BV13)</f>
        <v/>
      </c>
      <c r="BW4" s="9" t="str">
        <f t="shared" si="7"/>
        <v/>
      </c>
      <c r="BX4" s="9" t="str">
        <f t="shared" si="7"/>
        <v/>
      </c>
      <c r="BY4" s="9" t="str">
        <f t="shared" si="7"/>
        <v/>
      </c>
      <c r="BZ4" s="9" t="str">
        <f t="shared" si="7"/>
        <v/>
      </c>
      <c r="CA4" s="29" t="str">
        <f t="shared" si="7"/>
        <v/>
      </c>
      <c r="CB4" s="24"/>
      <c r="CC4" s="24"/>
      <c r="CD4" s="124"/>
      <c r="CE4" s="15" t="s">
        <v>24</v>
      </c>
      <c r="CF4" s="9" t="str">
        <f t="shared" ref="CF4:CK4" si="8">IF(COUNTA(CF13)=0,"",CF13)</f>
        <v/>
      </c>
      <c r="CG4" s="9" t="str">
        <f t="shared" si="8"/>
        <v/>
      </c>
      <c r="CH4" s="9" t="str">
        <f t="shared" si="8"/>
        <v/>
      </c>
      <c r="CI4" s="9" t="str">
        <f t="shared" si="8"/>
        <v/>
      </c>
      <c r="CJ4" s="9" t="str">
        <f t="shared" si="8"/>
        <v/>
      </c>
      <c r="CK4" s="29" t="str">
        <f t="shared" si="8"/>
        <v/>
      </c>
      <c r="CL4" s="24"/>
      <c r="CM4" s="24"/>
      <c r="CN4" s="124"/>
      <c r="CO4" s="15" t="s">
        <v>24</v>
      </c>
      <c r="CP4" s="9" t="str">
        <f t="shared" ref="CP4:CU4" si="9">IF(COUNTA(CP13)=0,"",CP13)</f>
        <v/>
      </c>
      <c r="CQ4" s="9" t="str">
        <f t="shared" si="9"/>
        <v/>
      </c>
      <c r="CR4" s="9" t="str">
        <f t="shared" si="9"/>
        <v/>
      </c>
      <c r="CS4" s="9" t="str">
        <f t="shared" si="9"/>
        <v/>
      </c>
      <c r="CT4" s="9" t="str">
        <f t="shared" si="9"/>
        <v/>
      </c>
      <c r="CU4" s="29" t="str">
        <f t="shared" si="9"/>
        <v/>
      </c>
      <c r="CV4" s="24"/>
      <c r="CW4" s="24"/>
      <c r="CX4" s="124"/>
      <c r="CY4" s="15" t="s">
        <v>24</v>
      </c>
      <c r="CZ4" s="9" t="str">
        <f t="shared" ref="CZ4:DE4" si="10">IF(COUNTA(CZ13)=0,"",CZ13)</f>
        <v/>
      </c>
      <c r="DA4" s="9" t="str">
        <f t="shared" si="10"/>
        <v/>
      </c>
      <c r="DB4" s="9" t="str">
        <f t="shared" si="10"/>
        <v/>
      </c>
      <c r="DC4" s="9" t="str">
        <f t="shared" si="10"/>
        <v/>
      </c>
      <c r="DD4" s="9" t="str">
        <f t="shared" si="10"/>
        <v/>
      </c>
      <c r="DE4" s="29" t="str">
        <f t="shared" si="10"/>
        <v/>
      </c>
      <c r="DF4" s="24"/>
      <c r="DG4" s="24"/>
      <c r="DH4" s="124"/>
      <c r="DI4" s="15" t="s">
        <v>24</v>
      </c>
      <c r="DJ4" s="9">
        <f t="shared" ref="DJ4:DO4" si="11">IF(COUNTA(DJ13)=0,"",DJ13)</f>
        <v>0.3353718682185835</v>
      </c>
      <c r="DK4" s="9">
        <f t="shared" si="11"/>
        <v>0.32656023222060959</v>
      </c>
      <c r="DL4" s="9">
        <f t="shared" si="11"/>
        <v>0.34587116299178555</v>
      </c>
      <c r="DM4" s="9" t="str">
        <f>IF(COUNTA(DM13)=0,"",DM13)</f>
        <v/>
      </c>
      <c r="DN4" s="9">
        <f t="shared" si="11"/>
        <v>0.39662865642042633</v>
      </c>
      <c r="DO4" s="29">
        <f t="shared" si="11"/>
        <v>0.11641443538998836</v>
      </c>
      <c r="DP4" s="24"/>
      <c r="DQ4" s="24"/>
      <c r="DR4" s="124"/>
      <c r="DS4" s="15" t="s">
        <v>24</v>
      </c>
      <c r="DT4" s="9">
        <f t="shared" ref="DT4:DY4" si="12">IF(COUNTA(DT13)=0,"",DT13)</f>
        <v>0.23631350925561245</v>
      </c>
      <c r="DU4" s="9">
        <f t="shared" si="12"/>
        <v>0.28954035468693451</v>
      </c>
      <c r="DV4" s="9">
        <f t="shared" si="12"/>
        <v>0.1727861771058315</v>
      </c>
      <c r="DW4" s="9" t="str">
        <f t="shared" si="12"/>
        <v/>
      </c>
      <c r="DX4" s="9">
        <f t="shared" si="12"/>
        <v>0.22277227722772275</v>
      </c>
      <c r="DY4" s="29">
        <f t="shared" si="12"/>
        <v>0.34602076124567477</v>
      </c>
      <c r="DZ4" s="24"/>
      <c r="EA4" s="24"/>
      <c r="EB4" s="124"/>
      <c r="EC4" s="15" t="s">
        <v>24</v>
      </c>
      <c r="ED4" s="9">
        <f t="shared" ref="ED4:EI4" si="13">IF(COUNTA(ED13)=0,"",ED13)</f>
        <v>0.23538642604943111</v>
      </c>
      <c r="EE4" s="9">
        <f t="shared" si="13"/>
        <v>0.28964518464880518</v>
      </c>
      <c r="EF4" s="9">
        <f t="shared" si="13"/>
        <v>0.17123287671232876</v>
      </c>
      <c r="EG4" s="9" t="str">
        <f t="shared" si="13"/>
        <v/>
      </c>
      <c r="EH4" s="9">
        <f t="shared" si="13"/>
        <v>0.29644268774703553</v>
      </c>
      <c r="EI4" s="29">
        <f t="shared" si="13"/>
        <v>0</v>
      </c>
      <c r="EJ4" s="24"/>
      <c r="EK4" s="24"/>
      <c r="EL4" s="124"/>
      <c r="EM4" s="15" t="s">
        <v>24</v>
      </c>
      <c r="EN4" s="9" t="str">
        <f t="shared" ref="EN4:ES4" si="14">IF(COUNTA(EN13)=0,"",EN13)</f>
        <v/>
      </c>
      <c r="EO4" s="9" t="str">
        <f t="shared" si="14"/>
        <v/>
      </c>
      <c r="EP4" s="9" t="str">
        <f t="shared" si="14"/>
        <v/>
      </c>
      <c r="EQ4" s="9" t="str">
        <f t="shared" si="14"/>
        <v/>
      </c>
      <c r="ER4" s="9" t="str">
        <f t="shared" si="14"/>
        <v/>
      </c>
      <c r="ES4" s="29" t="str">
        <f t="shared" si="14"/>
        <v/>
      </c>
      <c r="ET4" s="24"/>
      <c r="EU4" s="24"/>
      <c r="EV4" s="124"/>
      <c r="EW4" s="15" t="s">
        <v>24</v>
      </c>
      <c r="EX4" s="9">
        <f t="shared" ref="EX4:FC4" si="15">IF(COUNTA(EX13)=0,"",EX13)</f>
        <v>0.21752026893415069</v>
      </c>
      <c r="EY4" s="9">
        <f t="shared" si="15"/>
        <v>0.29101491451436889</v>
      </c>
      <c r="EZ4" s="9">
        <f t="shared" si="15"/>
        <v>0.12998266897746968</v>
      </c>
      <c r="FA4" s="9" t="str">
        <f t="shared" si="15"/>
        <v/>
      </c>
      <c r="FB4" s="9">
        <f t="shared" si="15"/>
        <v>0.24807740014884647</v>
      </c>
      <c r="FC4" s="29">
        <f t="shared" si="15"/>
        <v>0.11350737797956867</v>
      </c>
      <c r="FD4" s="24"/>
      <c r="FE4" s="24"/>
      <c r="FF4" s="124"/>
      <c r="FG4" s="15" t="s">
        <v>24</v>
      </c>
      <c r="FH4" s="9" t="str">
        <f t="shared" ref="FH4:FM4" si="16">IF(COUNTA(FH13)=0,"",FH13)</f>
        <v/>
      </c>
      <c r="FI4" s="9" t="str">
        <f t="shared" si="16"/>
        <v/>
      </c>
      <c r="FJ4" s="9" t="str">
        <f t="shared" si="16"/>
        <v/>
      </c>
      <c r="FK4" s="9" t="str">
        <f t="shared" si="16"/>
        <v/>
      </c>
      <c r="FL4" s="9" t="str">
        <f t="shared" si="16"/>
        <v/>
      </c>
      <c r="FM4" s="29" t="str">
        <f t="shared" si="16"/>
        <v/>
      </c>
      <c r="FN4" s="24"/>
      <c r="FO4" s="24"/>
      <c r="FP4" s="124"/>
      <c r="FQ4" s="15" t="s">
        <v>24</v>
      </c>
      <c r="FR4" s="9">
        <f t="shared" ref="FR4:FW4" si="17">IF(COUNTA(FR13)=0,"",FR13)</f>
        <v>0.11780875711761241</v>
      </c>
      <c r="FS4" s="9">
        <f t="shared" si="17"/>
        <v>0.10897203051216854</v>
      </c>
      <c r="FT4" s="9">
        <f t="shared" si="17"/>
        <v>0.12820512820512819</v>
      </c>
      <c r="FU4" s="9" t="str">
        <f t="shared" si="17"/>
        <v/>
      </c>
      <c r="FV4" s="9">
        <f t="shared" si="17"/>
        <v>0.14884644008930786</v>
      </c>
      <c r="FW4" s="29">
        <f t="shared" si="17"/>
        <v>0</v>
      </c>
      <c r="FX4" s="24"/>
      <c r="FY4" s="24"/>
      <c r="FZ4" s="124"/>
      <c r="GA4" s="15" t="s">
        <v>24</v>
      </c>
      <c r="GB4" s="9" t="str">
        <f t="shared" ref="GB4:GG4" si="18">IF(COUNTA(GB13)=0,"",GB13)</f>
        <v/>
      </c>
      <c r="GC4" s="9" t="str">
        <f t="shared" si="18"/>
        <v/>
      </c>
      <c r="GD4" s="9" t="str">
        <f t="shared" si="18"/>
        <v/>
      </c>
      <c r="GE4" s="9" t="str">
        <f t="shared" si="18"/>
        <v/>
      </c>
      <c r="GF4" s="9" t="str">
        <f t="shared" si="18"/>
        <v/>
      </c>
      <c r="GG4" s="29" t="str">
        <f t="shared" si="18"/>
        <v/>
      </c>
      <c r="GH4" s="24"/>
      <c r="GI4" s="24"/>
      <c r="GJ4" s="124"/>
      <c r="GK4" s="15" t="s">
        <v>24</v>
      </c>
      <c r="GL4" s="9">
        <f t="shared" ref="GL4:GQ4" si="19">IF(COUNTA(GL13)=0,"",GL13)</f>
        <v>3.9154267815191858E-2</v>
      </c>
      <c r="GM4" s="9">
        <f t="shared" si="19"/>
        <v>3.6324010170722849E-2</v>
      </c>
      <c r="GN4" s="9">
        <f t="shared" si="19"/>
        <v>4.2462845010615716E-2</v>
      </c>
      <c r="GO4" s="9" t="str">
        <f t="shared" si="19"/>
        <v/>
      </c>
      <c r="GP4" s="9">
        <f t="shared" si="19"/>
        <v>4.96031746031746E-2</v>
      </c>
      <c r="GQ4" s="29">
        <f t="shared" si="19"/>
        <v>0</v>
      </c>
      <c r="GR4" s="24"/>
      <c r="GS4" s="24"/>
      <c r="GT4" s="124"/>
      <c r="GU4" s="15" t="s">
        <v>24</v>
      </c>
      <c r="GV4" s="9" t="str">
        <f t="shared" ref="GV4:HA4" si="20">IF(COUNTA(GV13)=0,"",GV13)</f>
        <v/>
      </c>
      <c r="GW4" s="9" t="str">
        <f t="shared" si="20"/>
        <v/>
      </c>
      <c r="GX4" s="9" t="str">
        <f t="shared" si="20"/>
        <v/>
      </c>
      <c r="GY4" s="9" t="str">
        <f t="shared" si="20"/>
        <v/>
      </c>
      <c r="GZ4" s="9" t="str">
        <f t="shared" si="20"/>
        <v/>
      </c>
      <c r="HA4" s="29" t="str">
        <f t="shared" si="20"/>
        <v/>
      </c>
      <c r="HB4" s="24"/>
      <c r="HC4" s="24"/>
      <c r="HD4" s="124"/>
      <c r="HE4" s="15" t="s">
        <v>24</v>
      </c>
      <c r="HF4" s="9" t="str">
        <f t="shared" ref="HF4:HK4" si="21">IF(COUNTA(HF13)=0,"",HF13)</f>
        <v/>
      </c>
      <c r="HG4" s="9" t="str">
        <f t="shared" si="21"/>
        <v/>
      </c>
      <c r="HH4" s="9" t="str">
        <f t="shared" si="21"/>
        <v/>
      </c>
      <c r="HI4" s="9" t="str">
        <f t="shared" si="21"/>
        <v/>
      </c>
      <c r="HJ4" s="9" t="str">
        <f t="shared" si="21"/>
        <v/>
      </c>
      <c r="HK4" s="29" t="str">
        <f t="shared" si="21"/>
        <v/>
      </c>
      <c r="HL4" s="24"/>
      <c r="HM4" s="24"/>
      <c r="HN4" s="124"/>
      <c r="HO4" s="15" t="s">
        <v>24</v>
      </c>
      <c r="HP4" s="9">
        <f t="shared" ref="HP4:HU4" si="22">IF(COUNTA(HP13)=0,"",HP13)</f>
        <v>0</v>
      </c>
      <c r="HQ4" s="9">
        <f t="shared" si="22"/>
        <v>0</v>
      </c>
      <c r="HR4" s="9">
        <f t="shared" si="22"/>
        <v>0</v>
      </c>
      <c r="HS4" s="9" t="str">
        <f t="shared" si="22"/>
        <v/>
      </c>
      <c r="HT4" s="9">
        <f t="shared" si="22"/>
        <v>0</v>
      </c>
      <c r="HU4" s="29">
        <f t="shared" si="22"/>
        <v>0</v>
      </c>
      <c r="HV4" s="24"/>
      <c r="HW4" s="24"/>
      <c r="HX4" s="124"/>
      <c r="HY4" s="15" t="s">
        <v>24</v>
      </c>
      <c r="HZ4" s="9" t="str">
        <f t="shared" ref="HZ4:IE4" si="23">IF(COUNTA(HZ13)=0,"",HZ13)</f>
        <v/>
      </c>
      <c r="IA4" s="9" t="str">
        <f t="shared" si="23"/>
        <v/>
      </c>
      <c r="IB4" s="9" t="str">
        <f t="shared" si="23"/>
        <v/>
      </c>
      <c r="IC4" s="9" t="str">
        <f t="shared" si="23"/>
        <v/>
      </c>
      <c r="ID4" s="9" t="str">
        <f t="shared" si="23"/>
        <v/>
      </c>
      <c r="IE4" s="29" t="str">
        <f t="shared" si="23"/>
        <v/>
      </c>
      <c r="IF4" s="24"/>
      <c r="IG4" s="24"/>
      <c r="IH4" s="124"/>
      <c r="II4" s="15" t="s">
        <v>24</v>
      </c>
      <c r="IJ4" s="9">
        <f t="shared" ref="IJ4:IO4" si="24">IF(COUNTA(IJ13)=0,"",IJ13)</f>
        <v>0.14233428222854819</v>
      </c>
      <c r="IK4" s="9" t="str">
        <f t="shared" si="24"/>
        <v/>
      </c>
      <c r="IL4" s="9" t="str">
        <f t="shared" si="24"/>
        <v/>
      </c>
      <c r="IM4" s="9" t="str">
        <f t="shared" si="24"/>
        <v/>
      </c>
      <c r="IN4" s="9">
        <f t="shared" si="24"/>
        <v>0.14903129657228018</v>
      </c>
      <c r="IO4" s="29">
        <f t="shared" si="24"/>
        <v>0.11210762331838565</v>
      </c>
      <c r="IP4" s="24"/>
      <c r="IQ4" s="24"/>
    </row>
    <row xmlns:x14ac="http://schemas.microsoft.com/office/spreadsheetml/2009/9/ac" r="5" s="4" customFormat="true" x14ac:dyDescent="0.25">
      <c r="A5" s="398" t="str">
        <f ca="true">IF(ISBLANK('Data Summary'!A7),"",'Data Summary'!A7)</f>
        <v>CRI_2004_EMIS</v>
      </c>
      <c r="B5" s="124"/>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t="str">
        <f>IF((COUNTA(I14:I25)=0)+(COUNTA(I13)=0),"",100-I13-SUMPRODUCT(C14:C25,I14:I25))</f>
        <v/>
      </c>
      <c r="J5" s="24"/>
      <c r="K5" s="24"/>
      <c r="L5" s="124"/>
      <c r="M5" s="15" t="s">
        <v>0</v>
      </c>
      <c r="N5" s="9"/>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9" t="str">
        <f>IF((COUNTA(S14:S25)=0)+(COUNTA(S13)=0),"",100-S13-SUMPRODUCT(M14:M25,S14:S25))</f>
        <v/>
      </c>
      <c r="T5" s="24"/>
      <c r="U5" s="24"/>
      <c r="V5" s="124"/>
      <c r="W5" s="15" t="s">
        <v>0</v>
      </c>
      <c r="X5" s="9"/>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9" t="str">
        <f>IF((COUNTA(AC14:AC25)=0)+(COUNTA(AC13)=0),"",100-AC13-SUMPRODUCT(W14:W25,AC14:AC25))</f>
        <v/>
      </c>
      <c r="AD5" s="24"/>
      <c r="AE5" s="24"/>
      <c r="AF5" s="124"/>
      <c r="AG5" s="15" t="s">
        <v>0</v>
      </c>
      <c r="AH5" s="9"/>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9" t="str">
        <f>IF((COUNTA(AM14:AM25)=0)+(COUNTA(AM13)=0),"",100-AM13-SUMPRODUCT(AG14:AG25,AM14:AM25))</f>
        <v/>
      </c>
      <c r="AN5" s="24"/>
      <c r="AO5" s="24"/>
      <c r="AP5" s="124"/>
      <c r="AQ5" s="15" t="s">
        <v>0</v>
      </c>
      <c r="AR5" s="9"/>
      <c r="AS5" s="9"/>
      <c r="AT5" s="9"/>
      <c r="AU5" s="9"/>
      <c r="AV5" s="9"/>
      <c r="AW5" s="29" t="str">
        <f>IF((COUNTA(AW14:AW25)=0)+(COUNTA(AW13)=0),"",100-AW13-SUMPRODUCT(AQ14:AQ25,AW14:AW25))</f>
        <v/>
      </c>
      <c r="AX5" s="24"/>
      <c r="AY5" s="24"/>
      <c r="AZ5" s="124"/>
      <c r="BA5" s="65" t="s">
        <v>0</v>
      </c>
      <c r="BB5" s="9"/>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29" t="str">
        <f>IF((COUNTA(BG14:BG25)=0)+(COUNTA(BG13)=0),"",100-BG13-SUMPRODUCT(BA14:BA25,BG14:BG25))</f>
        <v/>
      </c>
      <c r="BH5" s="24"/>
      <c r="BI5" s="24"/>
      <c r="BJ5" s="124"/>
      <c r="BK5" s="15"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29" t="str">
        <f>IF((COUNTA(BQ14:BQ25)=0)+(COUNTA(BQ13)=0),"",100-BQ13-SUMPRODUCT(BK14:BK25,BQ14:BQ25))</f>
        <v/>
      </c>
      <c r="BR5" s="24"/>
      <c r="BS5" s="24"/>
      <c r="BT5" s="124"/>
      <c r="BU5" s="15"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29" t="str">
        <f>IF((COUNTA(CA14:CA25)=0)+(COUNTA(CA13)=0),"",100-CA13-SUMPRODUCT(BU14:BU25,CA14:CA25))</f>
        <v/>
      </c>
      <c r="CB5" s="24"/>
      <c r="CC5" s="24"/>
      <c r="CD5" s="124"/>
      <c r="CE5" s="15" t="s">
        <v>0</v>
      </c>
      <c r="CF5" s="9" t="str">
        <f>IF((COUNTA(CF14:CF25)=0)+(COUNTA(CF13)=0),"",100-CF13-SUMPRODUCT(CE14:CE25,CF14:CF25))</f>
        <v/>
      </c>
      <c r="CG5" s="9" t="str">
        <f>IF((COUNTA(CG14:CG25)=0)+(COUNTA(CG13)=0),"",100-CG13-SUMPRODUCT(CE14:CE25,CG14:CG25))</f>
        <v/>
      </c>
      <c r="CH5" s="9" t="str">
        <f>IF((COUNTA(CH14:CH25)=0)+(COUNTA(CH13)=0),"",100-CH13-SUMPRODUCT(CE14:CE25,CH14:CH25))</f>
        <v/>
      </c>
      <c r="CI5" s="9" t="str">
        <f>IF((COUNTA(CI14:CI25)=0)+(COUNTA(CI13)=0),"",100-CI13-SUMPRODUCT(CE14:CE25,CI14:CI25))</f>
        <v/>
      </c>
      <c r="CJ5" s="9" t="str">
        <f>IF((COUNTA(CJ14:CJ25)=0)+(COUNTA(CJ13)=0),"",100-CJ13-SUMPRODUCT(CE14:CE25,CJ14:CJ25))</f>
        <v/>
      </c>
      <c r="CK5" s="29" t="str">
        <f>IF((COUNTA(CK14:CK25)=0)+(COUNTA(CK13)=0),"",100-CK13-SUMPRODUCT(CE14:CE25,CK14:CK25))</f>
        <v/>
      </c>
      <c r="CL5" s="24"/>
      <c r="CM5" s="24"/>
      <c r="CN5" s="124"/>
      <c r="CO5" s="15" t="s">
        <v>0</v>
      </c>
      <c r="CP5" s="9"/>
      <c r="CQ5" s="9" t="str">
        <f>IF((COUNTA(CQ14:CQ25)=0)+(COUNTA(CQ13)=0),"",100-CQ13-SUMPRODUCT(CO14:CO25,CQ14:CQ25))</f>
        <v/>
      </c>
      <c r="CR5" s="9" t="str">
        <f>IF((COUNTA(CR14:CR25)=0)+(COUNTA(CR13)=0),"",100-CR13-SUMPRODUCT(CO14:CO25,CR14:CR25))</f>
        <v/>
      </c>
      <c r="CS5" s="9" t="str">
        <f>IF((COUNTA(CS14:CS25)=0)+(COUNTA(CS13)=0),"",100-CS13-SUMPRODUCT(CO14:CO25,CS14:CS25))</f>
        <v/>
      </c>
      <c r="CT5" s="9" t="str">
        <f>IF((COUNTA(CT14:CT25)=0)+(COUNTA(CT13)=0),"",100-CT13-SUMPRODUCT(CO14:CO25,CT14:CT25))</f>
        <v/>
      </c>
      <c r="CU5" s="29" t="str">
        <f>IF((COUNTA(CU14:CU25)=0)+(COUNTA(CU13)=0),"",100-CU13-SUMPRODUCT(CO14:CO25,CU14:CU25))</f>
        <v/>
      </c>
      <c r="CV5" s="24"/>
      <c r="CW5" s="24"/>
      <c r="CX5" s="124"/>
      <c r="CY5" s="15" t="s">
        <v>0</v>
      </c>
      <c r="CZ5" s="9"/>
      <c r="DA5" s="9"/>
      <c r="DB5" s="9"/>
      <c r="DC5" s="9"/>
      <c r="DD5" s="9"/>
      <c r="DE5" s="29" t="str">
        <f>IF((COUNTA(DE14:DE25)=0)+(COUNTA(DE13)=0),"",100-DE13-SUMPRODUCT(CY14:CY25,DE14:DE25))</f>
        <v/>
      </c>
      <c r="DF5" s="24"/>
      <c r="DG5" s="24"/>
      <c r="DH5" s="124"/>
      <c r="DI5" s="15" t="s">
        <v>0</v>
      </c>
      <c r="DJ5" s="9">
        <f>IF((COUNTA(DJ14:DJ25)=0)+(COUNTA(DJ13)=0),"",100-DJ13-SUMPRODUCT(DI14:DI25,DJ14:DJ25))</f>
        <v>11.935292957190754</v>
      </c>
      <c r="DK5" s="9">
        <f>IF((COUNTA(DK14:DK25)=0)+(COUNTA(DK13)=0),"",100-DK13-SUMPRODUCT(DI14:DI25,DK14:DK25))</f>
        <v>16.981132075471677</v>
      </c>
      <c r="DL5" s="9">
        <f>IF((COUNTA(DL14:DL25)=0)+(COUNTA(DL13)=0),"",100-DL13-SUMPRODUCT(DI14:DI25,DL14:DL25))</f>
        <v>5.9230436662343209</v>
      </c>
      <c r="DM5" s="9" t="str">
        <f>IF((COUNTA(DM14:DM25)=0)+(COUNTA(DM13)=0),"",100-DM13-SUMPRODUCT(DJ14:DJ25,DM14:DM25))</f>
        <v/>
      </c>
      <c r="DN5" s="9">
        <f>IF((COUNTA(DN14:DN25)=0)+(COUNTA(DN13)=0),"",100-DN13-SUMPRODUCT(DI14:DI25,DN14:DN25))</f>
        <v>13.472979672781349</v>
      </c>
      <c r="DO5" s="29">
        <f>IF((COUNTA(DO14:DO25)=0)+(COUNTA(DO13)=0),"",100-DO13-SUMPRODUCT(DI14:DI25,DO14:DO25))</f>
        <v>6.5192083818393485</v>
      </c>
      <c r="DP5" s="24"/>
      <c r="DQ5" s="24"/>
      <c r="DR5" s="124"/>
      <c r="DS5" s="15" t="s">
        <v>0</v>
      </c>
      <c r="DT5" s="9">
        <f>IF((COUNTA(DT14:DT25)=0)+(COUNTA(DT13)=0),"",100-DT13-SUMPRODUCT(DS14:DS25,DT14:DT25))</f>
        <v>11.835368255218583</v>
      </c>
      <c r="DU5" s="9">
        <f>IF((COUNTA(DU14:DU25)=0)+(COUNTA(DU13)=0),"",100-DU13-SUMPRODUCT(DS14:DS25,DU14:DU25))</f>
        <v>16.901918204849792</v>
      </c>
      <c r="DV5" s="9">
        <f>IF((COUNTA(DV14:DV25)=0)+(COUNTA(DV13)=0),"",100-DV13-SUMPRODUCT(DS14:DS25,DV14:DV25))</f>
        <v>5.7883369330453576</v>
      </c>
      <c r="DW5" s="9" t="str">
        <f>IF((COUNTA(DW14:DW25)=0)+(COUNTA(DW13)=0),"",100-DW13-SUMPRODUCT(DS14:DS25,DW14:DW25))</f>
        <v/>
      </c>
      <c r="DX5" s="9">
        <f>IF((COUNTA(DX14:DX25)=0)+(COUNTA(DX13)=0),"",100-DX13-SUMPRODUCT(DS14:DS25,DX14:DX25))</f>
        <v>13.638613861386162</v>
      </c>
      <c r="DY5" s="29">
        <f>IF((COUNTA(DY14:DY25)=0)+(COUNTA(DY13)=0),"",100-DY13-SUMPRODUCT(DS14:DS25,DY14:DY25))</f>
        <v>5.5940023068050806</v>
      </c>
      <c r="DZ5" s="24"/>
      <c r="EA5" s="24"/>
      <c r="EB5" s="124"/>
      <c r="EC5" s="15" t="s">
        <v>0</v>
      </c>
      <c r="ED5" s="9">
        <f>IF((COUNTA(ED14:ED25)=0)+(COUNTA(ED13)=0),"",100-ED13-SUMPRODUCT(EC14:EC25,ED14:ED25))</f>
        <v>10.612004707728531</v>
      </c>
      <c r="EE5" s="9">
        <f>IF((COUNTA(EE14:EE25)=0)+(COUNTA(EE13)=0),"",100-EE13-SUMPRODUCT(EC14:EC25,EE14:EE25))</f>
        <v>14.735698769007954</v>
      </c>
      <c r="EF5" s="9">
        <f>IF((COUNTA(EF14:EF25)=0)+(COUNTA(EF13)=0),"",100-EF13-SUMPRODUCT(EC14:EC25,EF14:EF25))</f>
        <v>5.7363013698630141</v>
      </c>
      <c r="EG5" s="9" t="str">
        <f>IF((COUNTA(EG14:EG25)=0)+(COUNTA(EG13)=0),"",100-EG13-SUMPRODUCT(EC14:EC25,EG14:EG25))</f>
        <v/>
      </c>
      <c r="EH5" s="9">
        <f>IF((COUNTA(EH14:EH25)=0)+(COUNTA(EH13)=0),"",100-EH13-SUMPRODUCT(EC14:EC25,EH14:EH25))</f>
        <v>11.956521739130437</v>
      </c>
      <c r="EI5" s="29">
        <f>IF((COUNTA(EI14:EI25)=0)+(COUNTA(EI13)=0),"",100-EI13-SUMPRODUCT(EC14:EC25,EI14:EI25))</f>
        <v>5.9023836549375517</v>
      </c>
      <c r="EJ5" s="24"/>
      <c r="EK5" s="24"/>
      <c r="EL5" s="124"/>
      <c r="EM5" s="15" t="s">
        <v>0</v>
      </c>
      <c r="EN5" s="9" t="str">
        <f>IF((COUNTA(EN14:EN25)=0)+(COUNTA(EN13)=0),"",100-EN13-SUMPRODUCT(EM14:EM25,EN14:EN25))</f>
        <v/>
      </c>
      <c r="EO5" s="9" t="str">
        <f>IF((COUNTA(EO14:EO25)=0)+(COUNTA(EO13)=0),"",100-EO13-SUMPRODUCT(EM14:EM25,EO14:EO25))</f>
        <v/>
      </c>
      <c r="EP5" s="9" t="str">
        <f>IF((COUNTA(EP14:EP25)=0)+(COUNTA(EP13)=0),"",100-EP13-SUMPRODUCT(EM14:EM25,EP14:EP25))</f>
        <v/>
      </c>
      <c r="EQ5" s="9" t="str">
        <f>IF((COUNTA(EQ14:EQ25)=0)+(COUNTA(EQ13)=0),"",100-EQ13-SUMPRODUCT(EM14:EM25,EQ14:EQ25))</f>
        <v/>
      </c>
      <c r="ER5" s="9" t="str">
        <f>IF((COUNTA(ER14:ER25)=0)+(COUNTA(ER13)=0),"",100-ER13-SUMPRODUCT(EM14:EM25,ER14:ER25))</f>
        <v/>
      </c>
      <c r="ES5" s="29" t="str">
        <f>IF((COUNTA(ES14:ES25)=0)+(COUNTA(ES13)=0),"",100-ES13-SUMPRODUCT(EM14:EM25,ES14:ES25))</f>
        <v/>
      </c>
      <c r="ET5" s="24"/>
      <c r="EU5" s="24"/>
      <c r="EV5" s="124"/>
      <c r="EW5" s="15" t="s">
        <v>0</v>
      </c>
      <c r="EX5" s="9">
        <f>IF((COUNTA(EX14:EX25)=0)+(COUNTA(EX13)=0),"",100-EX13-SUMPRODUCT(EW14:EW25,EX14:EX25))</f>
        <v>11.241842989914971</v>
      </c>
      <c r="EY5" s="9">
        <f>IF((COUNTA(EY14:EY25)=0)+(COUNTA(EY13)=0),"",100-EY13-SUMPRODUCT(EW14:EW25,EY14:EY25))</f>
        <v>15.933066569661719</v>
      </c>
      <c r="EZ5" s="9">
        <f>IF((COUNTA(EZ14:EZ25)=0)+(COUNTA(EZ13)=0),"",100-EZ13-SUMPRODUCT(EW14:EW25,EZ14:EZ25))</f>
        <v>5.6542461005199129</v>
      </c>
      <c r="FA5" s="9" t="str">
        <f>IF((COUNTA(FA14:FA25)=0)+(COUNTA(FA13)=0),"",100-FA13-SUMPRODUCT(EW14:EW25,FA14:FA25))</f>
        <v/>
      </c>
      <c r="FB5" s="9">
        <f>IF((COUNTA(FB14:FB25)=0)+(COUNTA(FB13)=0),"",100-FB13-SUMPRODUCT(EW14:EW25,FB14:FB25))</f>
        <v>12.751178367650709</v>
      </c>
      <c r="FC5" s="29">
        <f>IF((COUNTA(FC14:FC25)=0)+(COUNTA(FC13)=0),"",100-FC13-SUMPRODUCT(EW14:EW25,FC14:FC25))</f>
        <v>5.9591373439273383</v>
      </c>
      <c r="FD5" s="24"/>
      <c r="FE5" s="24"/>
      <c r="FF5" s="124"/>
      <c r="FG5" s="15" t="s">
        <v>0</v>
      </c>
      <c r="FH5" s="9" t="str">
        <f>IF((COUNTA(FH14:FH25)=0)+(COUNTA(FH13)=0),"",100-FH13-SUMPRODUCT(FG14:FG25,FH14:FH25))</f>
        <v/>
      </c>
      <c r="FI5" s="9" t="str">
        <f>IF((COUNTA(FI14:FI25)=0)+(COUNTA(FI13)=0),"",100-FI13-SUMPRODUCT(FG14:FG25,FI14:FI25))</f>
        <v/>
      </c>
      <c r="FJ5" s="9" t="str">
        <f>IF((COUNTA(FJ14:FJ25)=0)+(COUNTA(FJ13)=0),"",100-FJ13-SUMPRODUCT(FG14:FG25,FJ14:FJ25))</f>
        <v/>
      </c>
      <c r="FK5" s="9" t="str">
        <f>IF((COUNTA(FK14:FK25)=0)+(COUNTA(FK13)=0),"",100-FK13-SUMPRODUCT(FG14:FG25,FK14:FK25))</f>
        <v/>
      </c>
      <c r="FL5" s="9" t="str">
        <f>IF((COUNTA(FL14:FL25)=0)+(COUNTA(FL13)=0),"",100-FL13-SUMPRODUCT(FG14:FG25,FL14:FL25))</f>
        <v/>
      </c>
      <c r="FM5" s="29" t="str">
        <f>IF((COUNTA(FM14:FM25)=0)+(COUNTA(FM13)=0),"",100-FM13-SUMPRODUCT(FG14:FG25,FM14:FM25))</f>
        <v/>
      </c>
      <c r="FN5" s="24"/>
      <c r="FO5" s="24"/>
      <c r="FP5" s="124"/>
      <c r="FQ5" s="15" t="s">
        <v>0</v>
      </c>
      <c r="FR5" s="9">
        <f>IF((COUNTA(FR14:FR25)=0)+(COUNTA(FR13)=0),"",100-FR13-SUMPRODUCT(FQ14:FQ25,FR14:FR25))</f>
        <v>11.613979972511288</v>
      </c>
      <c r="FS5" s="9">
        <f>IF((COUNTA(FS14:FS25)=0)+(COUNTA(FS13)=0),"",100-FS13-SUMPRODUCT(FQ14:FQ25,FS14:FS25))</f>
        <v>16.527424627678897</v>
      </c>
      <c r="FT5" s="9">
        <f>IF((COUNTA(FT14:FT25)=0)+(COUNTA(FT13)=0),"",100-FT13-SUMPRODUCT(FQ14:FQ25,FT14:FT25))</f>
        <v>5.8333333333333286</v>
      </c>
      <c r="FU5" s="9" t="str">
        <f>IF((COUNTA(FU14:FU25)=0)+(COUNTA(FU13)=0),"",100-FU13-SUMPRODUCT(FQ14:FQ25,FU14:FU25))</f>
        <v/>
      </c>
      <c r="FV5" s="9">
        <f>IF((COUNTA(FV14:FV25)=0)+(COUNTA(FV13)=0),"",100-FV13-SUMPRODUCT(FQ14:FQ25,FV14:FV25))</f>
        <v>13.123294467873976</v>
      </c>
      <c r="FW5" s="29">
        <f>IF((COUNTA(FW14:FW25)=0)+(COUNTA(FW13)=0),"",100-FW13-SUMPRODUCT(FQ14:FQ25,FW14:FW25))</f>
        <v>6.4752252252252305</v>
      </c>
      <c r="FX5" s="24"/>
      <c r="FY5" s="24"/>
      <c r="FZ5" s="124"/>
      <c r="GA5" s="15" t="s">
        <v>0</v>
      </c>
      <c r="GB5" s="9" t="str">
        <f>IF((COUNTA(GB14:GB25)=0)+(COUNTA(GB13)=0),"",100-GB13-SUMPRODUCT(GA14:GA25,GB14:GB25))</f>
        <v/>
      </c>
      <c r="GC5" s="9" t="str">
        <f>IF((COUNTA(GC14:GC25)=0)+(COUNTA(GC13)=0),"",100-GC13-SUMPRODUCT(GA14:GA25,GC14:GC25))</f>
        <v/>
      </c>
      <c r="GD5" s="9" t="str">
        <f>IF((COUNTA(GD14:GD25)=0)+(COUNTA(GD13)=0),"",100-GD13-SUMPRODUCT(GA14:GA25,GD14:GD25))</f>
        <v/>
      </c>
      <c r="GE5" s="9" t="str">
        <f>IF((COUNTA(GE14:GE25)=0)+(COUNTA(GE13)=0),"",100-GE13-SUMPRODUCT(GA14:GA25,GE14:GE25))</f>
        <v/>
      </c>
      <c r="GF5" s="9" t="str">
        <f>IF((COUNTA(GF14:GF25)=0)+(COUNTA(GF13)=0),"",100-GF13-SUMPRODUCT(GA14:GA25,GF14:GF25))</f>
        <v/>
      </c>
      <c r="GG5" s="29" t="str">
        <f>IF((COUNTA(GG14:GG25)=0)+(COUNTA(GG13)=0),"",100-GG13-SUMPRODUCT(GA14:GA25,GG14:GG25))</f>
        <v/>
      </c>
      <c r="GH5" s="24"/>
      <c r="GI5" s="24"/>
      <c r="GJ5" s="124"/>
      <c r="GK5" s="15" t="s">
        <v>0</v>
      </c>
      <c r="GL5" s="9">
        <f>IF((COUNTA(GL14:GL25)=0)+(COUNTA(GL13)=0),"",100-GL13-SUMPRODUCT(GK14:GK25,GL14:GL25))</f>
        <v>6.4996084573218411</v>
      </c>
      <c r="GM5" s="9">
        <f>IF((COUNTA(GM14:GM25)=0)+(COUNTA(GM13)=0),"",100-GM13-SUMPRODUCT(GK14:GK25,GM14:GM25))</f>
        <v>7.991282237559048</v>
      </c>
      <c r="GN5" s="9">
        <f>IF((COUNTA(GN14:GN25)=0)+(COUNTA(GN13)=0),"",100-GN13-SUMPRODUCT(GK14:GK25,GN14:GN25))</f>
        <v>4.7558386411889302</v>
      </c>
      <c r="GO5" s="9" t="str">
        <f>IF((COUNTA(GO14:GO25)=0)+(COUNTA(GO13)=0),"",100-GO13-SUMPRODUCT(GK14:GK25,GO14:GO25))</f>
        <v/>
      </c>
      <c r="GP5" s="9">
        <f>IF((COUNTA(GP14:GP25)=0)+(COUNTA(GP13)=0),"",100-GP13-SUMPRODUCT(GK14:GK25,GP14:GP25))</f>
        <v>6.7708333333333286</v>
      </c>
      <c r="GQ5" s="29">
        <f>IF((COUNTA(GQ14:GQ25)=0)+(COUNTA(GQ13)=0),"",100-GQ13-SUMPRODUCT(GK14:GK25,GQ14:GQ25))</f>
        <v>5.9684684684684726</v>
      </c>
      <c r="GR5" s="24"/>
      <c r="GS5" s="24"/>
      <c r="GT5" s="124"/>
      <c r="GU5" s="15" t="s">
        <v>0</v>
      </c>
      <c r="GV5" s="9" t="str">
        <f>IF((COUNTA(GV14:GV25)=0)+(COUNTA(GV13)=0),"",100-GV13-SUMPRODUCT(GU14:GU25,GV14:GV25))</f>
        <v/>
      </c>
      <c r="GW5" s="9" t="str">
        <f>IF((COUNTA(GW14:GW25)=0)+(COUNTA(GW13)=0),"",100-GW13-SUMPRODUCT(GU14:GU25,GW14:GW25))</f>
        <v/>
      </c>
      <c r="GX5" s="9" t="str">
        <f>IF((COUNTA(GX14:GX25)=0)+(COUNTA(GX13)=0),"",100-GX13-SUMPRODUCT(GU14:GU25,GX14:GX25))</f>
        <v/>
      </c>
      <c r="GY5" s="9" t="str">
        <f>IF((COUNTA(GY14:GY25)=0)+(COUNTA(GY13)=0),"",100-GY13-SUMPRODUCT(GU14:GU25,GY14:GY25))</f>
        <v/>
      </c>
      <c r="GZ5" s="9" t="str">
        <f>IF((COUNTA(GZ14:GZ25)=0)+(COUNTA(GZ13)=0),"",100-GZ13-SUMPRODUCT(GU14:GU25,GZ14:GZ25))</f>
        <v/>
      </c>
      <c r="HA5" s="29" t="str">
        <f>IF((COUNTA(HA14:HA25)=0)+(COUNTA(HA13)=0),"",100-HA13-SUMPRODUCT(GU14:GU25,HA14:HA25))</f>
        <v/>
      </c>
      <c r="HB5" s="24"/>
      <c r="HC5" s="24"/>
      <c r="HD5" s="124"/>
      <c r="HE5" s="15" t="s">
        <v>0</v>
      </c>
      <c r="HF5" s="9" t="str">
        <f>IF((COUNTA(HF14:HF25)=0)+(COUNTA(HF13)=0),"",100-HF13-SUMPRODUCT(HE14:HE25,HF14:HF25))</f>
        <v/>
      </c>
      <c r="HG5" s="9" t="str">
        <f>IF((COUNTA(HG14:HG25)=0)+(COUNTA(HG13)=0),"",100-HG13-SUMPRODUCT(HE14:HE25,HG14:HG25))</f>
        <v/>
      </c>
      <c r="HH5" s="9" t="str">
        <f>IF((COUNTA(HH14:HH25)=0)+(COUNTA(HH13)=0),"",100-HH13-SUMPRODUCT(HE14:HE25,HH14:HH25))</f>
        <v/>
      </c>
      <c r="HI5" s="9" t="str">
        <f>IF((COUNTA(HI14:HI25)=0)+(COUNTA(HI13)=0),"",100-HI13-SUMPRODUCT(HE14:HE25,HI14:HI25))</f>
        <v/>
      </c>
      <c r="HJ5" s="9" t="str">
        <f>IF((COUNTA(HJ14:HJ25)=0)+(COUNTA(HJ13)=0),"",100-HJ13-SUMPRODUCT(HE14:HE25,HJ14:HJ25))</f>
        <v/>
      </c>
      <c r="HK5" s="29" t="str">
        <f>IF((COUNTA(HK14:HK25)=0)+(COUNTA(HK13)=0),"",100-HK13-SUMPRODUCT(HE14:HE25,HK14:HK25))</f>
        <v/>
      </c>
      <c r="HL5" s="24"/>
      <c r="HM5" s="24"/>
      <c r="HN5" s="124"/>
      <c r="HO5" s="15" t="s">
        <v>0</v>
      </c>
      <c r="HP5" s="9">
        <f>IF((COUNTA(HP14:HP25)=0)+(COUNTA(HP13)=0),"",100-HP13-SUMPRODUCT(HO14:HO25,HP14:HP25))</f>
        <v>8.5143522110163019</v>
      </c>
      <c r="HQ5" s="9">
        <f>IF((COUNTA(HQ14:HQ25)=0)+(COUNTA(HQ13)=0),"",100-HQ13-SUMPRODUCT(HO14:HO25,HQ14:HQ25))</f>
        <v>11.532873229204512</v>
      </c>
      <c r="HR5" s="9">
        <f>IF((COUNTA(HR14:HR25)=0)+(COUNTA(HR13)=0),"",100-HR13-SUMPRODUCT(HO14:HO25,HR14:HR25))</f>
        <v>5.0561797752808957</v>
      </c>
      <c r="HS5" s="9" t="str">
        <f>IF((COUNTA(HS14:HS25)=0)+(COUNTA(HS13)=0),"",100-HS13-SUMPRODUCT(HO14:HO25,HS14:HS25))</f>
        <v/>
      </c>
      <c r="HT5" s="9">
        <f>IF((COUNTA(HT14:HT25)=0)+(COUNTA(HT13)=0),"",100-HT13-SUMPRODUCT(HO14:HO25,HT14:HT25))</f>
        <v>9.7893432465923098</v>
      </c>
      <c r="HU5" s="29">
        <f>IF((COUNTA(HU14:HU25)=0)+(COUNTA(HU13)=0),"",100-HU13-SUMPRODUCT(HO14:HO25,HU14:HU25))</f>
        <v>4.4101433296582115</v>
      </c>
      <c r="HV5" s="24"/>
      <c r="HW5" s="24"/>
      <c r="HX5" s="124"/>
      <c r="HY5" s="15" t="s">
        <v>0</v>
      </c>
      <c r="HZ5" s="9" t="str">
        <f>IF((COUNTA(HZ14:HZ25)=0)+(COUNTA(HZ13)=0),"",100-HZ13-SUMPRODUCT(HY14:HY25,HZ14:HZ25))</f>
        <v/>
      </c>
      <c r="IA5" s="9" t="str">
        <f>IF((COUNTA(IA14:IA25)=0)+(COUNTA(IA13)=0),"",100-IA13-SUMPRODUCT(HY14:HY25,IA14:IA25))</f>
        <v/>
      </c>
      <c r="IB5" s="9" t="str">
        <f>IF((COUNTA(IB14:IB25)=0)+(COUNTA(IB13)=0),"",100-IB13-SUMPRODUCT(HY14:HY25,IB14:IB25))</f>
        <v/>
      </c>
      <c r="IC5" s="9" t="str">
        <f>IF((COUNTA(IC14:IC25)=0)+(COUNTA(IC13)=0),"",100-IC13-SUMPRODUCT(HY14:HY25,IC14:IC25))</f>
        <v/>
      </c>
      <c r="ID5" s="9" t="str">
        <f>IF((COUNTA(ID14:ID25)=0)+(COUNTA(ID13)=0),"",100-ID13-SUMPRODUCT(HY14:HY25,ID14:ID25))</f>
        <v/>
      </c>
      <c r="IE5" s="29" t="str">
        <f>IF((COUNTA(IE14:IE25)=0)+(COUNTA(IE13)=0),"",100-IE13-SUMPRODUCT(HY14:HY25,IE14:IE25))</f>
        <v/>
      </c>
      <c r="IF5" s="24"/>
      <c r="IG5" s="24"/>
      <c r="IH5" s="124"/>
      <c r="II5" s="15" t="s">
        <v>0</v>
      </c>
      <c r="IJ5" s="9">
        <f>IF((COUNTA(IJ14:IJ25)=0)+(COUNTA(IJ13)=0),"",100-IJ13-SUMPRODUCT(II14:II25,IJ14:IJ25))</f>
        <v>9.7193981293208509</v>
      </c>
      <c r="IK5" s="9" t="str">
        <f>IF((COUNTA(IK14:IK25)=0)+(COUNTA(IK13)=0),"",100-IK13-SUMPRODUCT(II14:II25,IK14:IK25))</f>
        <v/>
      </c>
      <c r="IL5" s="9" t="str">
        <f>IF((COUNTA(IL14:IL25)=0)+(COUNTA(IL13)=0),"",100-IL13-SUMPRODUCT(II14:II25,IL14:IL25))</f>
        <v/>
      </c>
      <c r="IM5" s="9" t="str">
        <f>IF((COUNTA(IM14:IM25)=0)+(COUNTA(IM13)=0),"",100-IM13-SUMPRODUCT(II14:II25,IM14:IM25))</f>
        <v/>
      </c>
      <c r="IN5" s="9">
        <f>IF((COUNTA(IN14:IN25)=0)+(COUNTA(IN13)=0),"",100-IN13-SUMPRODUCT(II14:II25,IN14:IN25))</f>
        <v>10.606060606060609</v>
      </c>
      <c r="IO5" s="29">
        <f>IF((COUNTA(IO14:IO25)=0)+(COUNTA(IO13)=0),"",100-IO13-SUMPRODUCT(II14:II25,IO14:IO25))</f>
        <v>5.7174887892376773</v>
      </c>
      <c r="IP5" s="24"/>
      <c r="IQ5" s="24"/>
    </row>
    <row xmlns:x14ac="http://schemas.microsoft.com/office/spreadsheetml/2009/9/ac" r="6" s="4" customFormat="true" x14ac:dyDescent="0.25">
      <c r="A6" s="398" t="str">
        <f ca="true">IF(ISBLANK('Data Summary'!A8),"",'Data Summary'!A8)</f>
        <v>CRI_2005_EMIS</v>
      </c>
      <c r="B6" s="124"/>
      <c r="C6" s="65"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9" t="str">
        <f>IF(COUNTA(I14:I25)=0,"",SUMPRODUCT(I14:I25,C14:C25))</f>
        <v/>
      </c>
      <c r="J6" s="24"/>
      <c r="K6" s="24"/>
      <c r="L6" s="124"/>
      <c r="M6" s="15"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9" t="str">
        <f>IF(COUNTA(S14:S25)=0,"",SUMPRODUCT(S14:S25,M14:M25))</f>
        <v/>
      </c>
      <c r="T6" s="24"/>
      <c r="U6" s="24"/>
      <c r="V6" s="124"/>
      <c r="W6" s="15"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9" t="str">
        <f>IF(COUNTA(AC14:AC25)=0,"",SUMPRODUCT(AC14:AC25,W14:W25))</f>
        <v/>
      </c>
      <c r="AD6" s="24"/>
      <c r="AE6" s="24"/>
      <c r="AF6" s="124"/>
      <c r="AG6" s="15"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9" t="str">
        <f>IF(COUNTA(AM14:AM25)=0,"",SUMPRODUCT(AM14:AM25,AG14:AG25))</f>
        <v/>
      </c>
      <c r="AN6" s="24"/>
      <c r="AO6" s="24"/>
      <c r="AP6" s="124"/>
      <c r="AQ6" s="15" t="s">
        <v>19</v>
      </c>
      <c r="AR6" s="9">
        <f>IF(COUNTA(AR14:AR25)=0,"",SUMPRODUCT(AR14:AR25,AQ14:AQ25))</f>
        <v>89.583333333333343</v>
      </c>
      <c r="AS6" s="9">
        <f>IF(COUNTA(AS14:AS25)=0,"",SUMPRODUCT(AS14:AS25,AQ14:AQ25))</f>
        <v>97</v>
      </c>
      <c r="AT6" s="9">
        <f>IF(COUNTA(AT14:AT25)=0,"",SUMPRODUCT(AT14:AT25,AQ14:AQ25))</f>
        <v>84</v>
      </c>
      <c r="AU6" s="9" t="str">
        <f>IF(COUNTA(AU14:AU25)=0,"",SUMPRODUCT(AU14:AU25,AQ14:AQ25))</f>
        <v/>
      </c>
      <c r="AV6" s="9">
        <f>IF(COUNTA(AV14:AV25)=0,"",SUMPRODUCT(AV14:AV25,AQ14:AQ25))</f>
        <v>89.583333333333343</v>
      </c>
      <c r="AW6" s="29" t="str">
        <f>IF(COUNTA(AW14:AW25)=0,"",SUMPRODUCT(AW14:AW25,AQ14:AQ25))</f>
        <v/>
      </c>
      <c r="AX6" s="24"/>
      <c r="AY6" s="24"/>
      <c r="AZ6" s="124"/>
      <c r="BA6" s="65" t="s">
        <v>19</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29" t="str">
        <f>IF(COUNTA(BG14:BG25)=0,"",SUMPRODUCT(BG14:BG25,BA14:BA25))</f>
        <v/>
      </c>
      <c r="BH6" s="24"/>
      <c r="BI6" s="24"/>
      <c r="BJ6" s="124"/>
      <c r="BK6" s="15" t="s">
        <v>19</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29" t="str">
        <f>IF(COUNTA(BQ14:BQ25)=0,"",SUMPRODUCT(BQ14:BQ25,BK14:BK25))</f>
        <v/>
      </c>
      <c r="BR6" s="24"/>
      <c r="BS6" s="24"/>
      <c r="BT6" s="124"/>
      <c r="BU6" s="15" t="s">
        <v>19</v>
      </c>
      <c r="BV6" s="9" t="str">
        <f>IF(COUNTA(BV14:BV25)=0,"",SUMPRODUCT(BV14:BV25,BU14:BU25))</f>
        <v/>
      </c>
      <c r="BW6" s="9" t="str">
        <f>IF(COUNTA(BW14:BW25)=0,"",SUMPRODUCT(BW14:BW25,BU14:BU25))</f>
        <v/>
      </c>
      <c r="BX6" s="9" t="str">
        <f>IF(COUNTA(BX14:BX25)=0,"",SUMPRODUCT(BX14:BX25,BU14:BU25))</f>
        <v/>
      </c>
      <c r="BY6" s="9" t="str">
        <f>IF(COUNTA(BY14:BY25)=0,"",SUMPRODUCT(BY14:BY25,BU14:BU25))</f>
        <v/>
      </c>
      <c r="BZ6" s="9" t="str">
        <f>IF(COUNTA(BZ14:BZ25)=0,"",SUMPRODUCT(BZ14:BZ25,BU14:BU25))</f>
        <v/>
      </c>
      <c r="CA6" s="29" t="str">
        <f>IF(COUNTA(CA14:CA25)=0,"",SUMPRODUCT(CA14:CA25,BU14:BU25))</f>
        <v/>
      </c>
      <c r="CB6" s="24"/>
      <c r="CC6" s="24"/>
      <c r="CD6" s="124"/>
      <c r="CE6" s="15" t="s">
        <v>19</v>
      </c>
      <c r="CF6" s="9" t="str">
        <f>IF(COUNTA(CF14:CF25)=0,"",SUMPRODUCT(CF14:CF25,CE14:CE25))</f>
        <v/>
      </c>
      <c r="CG6" s="9" t="str">
        <f>IF(COUNTA(CG14:CG25)=0,"",SUMPRODUCT(CG14:CG25,CE14:CE25))</f>
        <v/>
      </c>
      <c r="CH6" s="9" t="str">
        <f>IF(COUNTA(CH14:CH25)=0,"",SUMPRODUCT(CH14:CH25,CE14:CE25))</f>
        <v/>
      </c>
      <c r="CI6" s="9" t="str">
        <f>IF(COUNTA(CI14:CI25)=0,"",SUMPRODUCT(CI14:CI25,CE14:CE25))</f>
        <v/>
      </c>
      <c r="CJ6" s="9" t="str">
        <f>IF(COUNTA(CJ14:CJ25)=0,"",SUMPRODUCT(CJ14:CJ25,CE14:CE25))</f>
        <v/>
      </c>
      <c r="CK6" s="29" t="str">
        <f>IF(COUNTA(CK14:CK25)=0,"",SUMPRODUCT(CK14:CK25,CE14:CE25))</f>
        <v/>
      </c>
      <c r="CL6" s="24"/>
      <c r="CM6" s="24"/>
      <c r="CN6" s="124"/>
      <c r="CO6" s="15" t="s">
        <v>19</v>
      </c>
      <c r="CP6" s="9" t="str">
        <f>IF(COUNTA(CP14:CP25)=0,"",SUMPRODUCT(CP14:CP25,CO14:CO25))</f>
        <v/>
      </c>
      <c r="CQ6" s="9" t="str">
        <f>IF(COUNTA(CQ14:CQ25)=0,"",SUMPRODUCT(CQ14:CQ25,CO14:CO25))</f>
        <v/>
      </c>
      <c r="CR6" s="9" t="str">
        <f>IF(COUNTA(CR14:CR25)=0,"",SUMPRODUCT(CR14:CR25,CO14:CO25))</f>
        <v/>
      </c>
      <c r="CS6" s="9" t="str">
        <f>IF(COUNTA(CS14:CS25)=0,"",SUMPRODUCT(CS14:CS25,CO14:CO25))</f>
        <v/>
      </c>
      <c r="CT6" s="9" t="str">
        <f>IF(COUNTA(CT14:CT25)=0,"",SUMPRODUCT(CT14:CT25,CO14:CO25))</f>
        <v/>
      </c>
      <c r="CU6" s="29" t="str">
        <f>IF(COUNTA(CU14:CU25)=0,"",SUMPRODUCT(CU14:CU25,CO14:CO25))</f>
        <v/>
      </c>
      <c r="CV6" s="24"/>
      <c r="CW6" s="24"/>
      <c r="CX6" s="124"/>
      <c r="CY6" s="15" t="s">
        <v>19</v>
      </c>
      <c r="CZ6" s="9">
        <f>IF(COUNTA(CZ14:CZ25)=0,"",SUMPRODUCT(CZ14:CZ25,CY14:CY25))</f>
        <v>96.92307692307692</v>
      </c>
      <c r="DA6" s="9">
        <f>IF(COUNTA(DA14:DA25)=0,"",SUMPRODUCT(DA14:DA25,CY14:CY25))</f>
        <v>96.686746987951807</v>
      </c>
      <c r="DB6" s="9">
        <f>IF(COUNTA(DB14:DB25)=0,"",SUMPRODUCT(DB14:DB25,CY14:CY25))</f>
        <v>98.275862068965509</v>
      </c>
      <c r="DC6" s="9" t="str">
        <f>IF(COUNTA(DC14:DC25)=0,"",SUMPRODUCT(DC14:DC25,CY14:CY25))</f>
        <v/>
      </c>
      <c r="DD6" s="9">
        <f>IF(COUNTA(DD14:DD25)=0,"",SUMPRODUCT(DD14:DD25,CY14:CY25))</f>
        <v>96.92307692307692</v>
      </c>
      <c r="DE6" s="29" t="str">
        <f>IF(COUNTA(DE14:DE25)=0,"",SUMPRODUCT(DE14:DE25,CY14:CY25))</f>
        <v/>
      </c>
      <c r="DF6" s="24"/>
      <c r="DG6" s="24"/>
      <c r="DH6" s="124"/>
      <c r="DI6" s="15" t="s">
        <v>19</v>
      </c>
      <c r="DJ6" s="9">
        <f>IF(COUNTA(DJ14:DJ25)=0,"",SUMPRODUCT(DJ14:DJ25,DI14:DI25))</f>
        <v>87.729335174590659</v>
      </c>
      <c r="DK6" s="9">
        <f>IF(COUNTA(DK14:DK25)=0,"",SUMPRODUCT(DK14:DK25,DI14:DI25))</f>
        <v>82.692307692307708</v>
      </c>
      <c r="DL6" s="9">
        <f>IF(COUNTA(DL14:DL25)=0,"",SUMPRODUCT(DL14:DL25,DI14:DI25))</f>
        <v>93.731085170773895</v>
      </c>
      <c r="DM6" s="9">
        <f>IF(COUNTA(DM14:DM25)=0,"",SUMPRODUCT(DM14:DM25,DI14:DI25))</f>
        <v>96.875</v>
      </c>
      <c r="DN6" s="9">
        <f>IF(COUNTA(DN14:DN25)=0,"",SUMPRODUCT(DN14:DN25,DI14:DI25))</f>
        <v>86.130391670798218</v>
      </c>
      <c r="DO6" s="29">
        <f>IF(COUNTA(DO14:DO25)=0,"",SUMPRODUCT(DO14:DO25,DI14:DI25))</f>
        <v>93.364377182770667</v>
      </c>
      <c r="DP6" s="24"/>
      <c r="DQ6" s="24"/>
      <c r="DR6" s="124"/>
      <c r="DS6" s="15" t="s">
        <v>19</v>
      </c>
      <c r="DT6" s="9">
        <f>IF(COUNTA(DT14:DT25)=0,"",SUMPRODUCT(DT14:DT25,DS14:DS25))</f>
        <v>87.928318235525808</v>
      </c>
      <c r="DU6" s="9">
        <f>IF(COUNTA(DU14:DU25)=0,"",SUMPRODUCT(DU14:DU25,DS14:DS25))</f>
        <v>82.808541440463273</v>
      </c>
      <c r="DV6" s="9">
        <f>IF(COUNTA(DV14:DV25)=0,"",SUMPRODUCT(DV14:DV25,DS14:DS25))</f>
        <v>94.038876889848808</v>
      </c>
      <c r="DW6" s="9">
        <f>IF(COUNTA(DW14:DW25)=0,"",SUMPRODUCT(DW14:DW25,DS14:DS25))</f>
        <v>99.122807017543863</v>
      </c>
      <c r="DX6" s="9">
        <f>IF(COUNTA(DX14:DX25)=0,"",SUMPRODUCT(DX14:DX25,DS14:DS25))</f>
        <v>86.138613861386119</v>
      </c>
      <c r="DY6" s="29">
        <f>IF(COUNTA(DY14:DY25)=0,"",SUMPRODUCT(DY14:DY25,DS14:DS25))</f>
        <v>94.059976931949251</v>
      </c>
      <c r="DZ6" s="24"/>
      <c r="EA6" s="24"/>
      <c r="EB6" s="124"/>
      <c r="EC6" s="15" t="s">
        <v>19</v>
      </c>
      <c r="ED6" s="9">
        <f>IF(COUNTA(ED14:ED25)=0,"",SUMPRODUCT(ED14:ED25,EC14:EC25))</f>
        <v>89.152608866222039</v>
      </c>
      <c r="EE6" s="9">
        <f>IF(COUNTA(EE14:EE25)=0,"",SUMPRODUCT(EE14:EE25,EC14:EC25))</f>
        <v>84.974656046343242</v>
      </c>
      <c r="EF6" s="9">
        <f>IF(COUNTA(EF14:EF25)=0,"",SUMPRODUCT(EF14:EF25,EC14:EC25))</f>
        <v>94.092465753424662</v>
      </c>
      <c r="EG6" s="9">
        <f>IF(COUNTA(EG14:EG25)=0,"",SUMPRODUCT(EG14:EG25,EC14:EC25))</f>
        <v>97.041420118343183</v>
      </c>
      <c r="EH6" s="9">
        <f>IF(COUNTA(EH14:EH25)=0,"",SUMPRODUCT(EH14:EH25,EC14:EC25))</f>
        <v>87.747035573122531</v>
      </c>
      <c r="EI6" s="29">
        <f>IF(COUNTA(EI14:EI25)=0,"",SUMPRODUCT(EI14:EI25,EC14:EC25))</f>
        <v>94.097616345062448</v>
      </c>
      <c r="EJ6" s="24"/>
      <c r="EK6" s="24"/>
      <c r="EL6" s="124"/>
      <c r="EM6" s="15" t="s">
        <v>19</v>
      </c>
      <c r="EN6" s="9" t="str">
        <f>IF(COUNTA(EN14:EN25)=0,"",SUMPRODUCT(EN14:EN25,EM14:EM25))</f>
        <v/>
      </c>
      <c r="EO6" s="9" t="str">
        <f>IF(COUNTA(EO14:EO25)=0,"",SUMPRODUCT(EO14:EO25,EM14:EM25))</f>
        <v/>
      </c>
      <c r="EP6" s="9" t="str">
        <f>IF(COUNTA(EP14:EP25)=0,"",SUMPRODUCT(EP14:EP25,EM14:EM25))</f>
        <v/>
      </c>
      <c r="EQ6" s="9" t="str">
        <f>IF(COUNTA(EQ14:EQ25)=0,"",SUMPRODUCT(EQ14:EQ25,EM14:EM25))</f>
        <v/>
      </c>
      <c r="ER6" s="9" t="str">
        <f>IF(COUNTA(ER14:ER25)=0,"",SUMPRODUCT(ER14:ER25,EM14:EM25))</f>
        <v/>
      </c>
      <c r="ES6" s="29" t="str">
        <f>IF(COUNTA(ES14:ES25)=0,"",SUMPRODUCT(ES14:ES25,EM14:EM25))</f>
        <v/>
      </c>
      <c r="ET6" s="24"/>
      <c r="EU6" s="24"/>
      <c r="EV6" s="124"/>
      <c r="EW6" s="15" t="s">
        <v>19</v>
      </c>
      <c r="EX6" s="9">
        <f>IF(COUNTA(EX14:EX25)=0,"",SUMPRODUCT(EX14:EX25,EW14:EW25))</f>
        <v>88.540636741150877</v>
      </c>
      <c r="EY6" s="9">
        <f>IF(COUNTA(EY14:EY25)=0,"",SUMPRODUCT(EY14:EY25,EW14:EW25))</f>
        <v>83.775918515823918</v>
      </c>
      <c r="EZ6" s="9">
        <f>IF(COUNTA(EZ14:EZ25)=0,"",SUMPRODUCT(EZ14:EZ25,EW14:EW25))</f>
        <v>94.215771230502611</v>
      </c>
      <c r="FA6" s="9">
        <f>IF(COUNTA(FA14:FA25)=0,"",SUMPRODUCT(FA14:FA25,EW14:EW25))</f>
        <v>98.620689655172427</v>
      </c>
      <c r="FB6" s="9">
        <f>IF(COUNTA(FB14:FB25)=0,"",SUMPRODUCT(FB14:FB25,EW14:EW25))</f>
        <v>87.000744232200447</v>
      </c>
      <c r="FC6" s="29">
        <f>IF(COUNTA(FC14:FC25)=0,"",SUMPRODUCT(FC14:FC25,EW14:EW25))</f>
        <v>93.927355278093088</v>
      </c>
      <c r="FD6" s="24"/>
      <c r="FE6" s="24"/>
      <c r="FF6" s="124"/>
      <c r="FG6" s="15" t="s">
        <v>19</v>
      </c>
      <c r="FH6" s="9" t="str">
        <f>IF(COUNTA(FH14:FH25)=0,"",SUMPRODUCT(FH14:FH25,FG14:FG25))</f>
        <v/>
      </c>
      <c r="FI6" s="9" t="str">
        <f>IF(COUNTA(FI14:FI25)=0,"",SUMPRODUCT(FI14:FI25,FG14:FG25))</f>
        <v/>
      </c>
      <c r="FJ6" s="9" t="str">
        <f>IF(COUNTA(FJ14:FJ25)=0,"",SUMPRODUCT(FJ14:FJ25,FG14:FG25))</f>
        <v/>
      </c>
      <c r="FK6" s="9" t="str">
        <f>IF(COUNTA(FK14:FK25)=0,"",SUMPRODUCT(FK14:FK25,FG14:FG25))</f>
        <v/>
      </c>
      <c r="FL6" s="9" t="str">
        <f>IF(COUNTA(FL14:FL25)=0,"",SUMPRODUCT(FL14:FL25,FG14:FG25))</f>
        <v/>
      </c>
      <c r="FM6" s="29" t="str">
        <f>IF(COUNTA(FM14:FM25)=0,"",SUMPRODUCT(FM14:FM25,FG14:FG25))</f>
        <v/>
      </c>
      <c r="FN6" s="24"/>
      <c r="FO6" s="24"/>
      <c r="FP6" s="124"/>
      <c r="FQ6" s="15" t="s">
        <v>19</v>
      </c>
      <c r="FR6" s="9">
        <f>IF(COUNTA(FR14:FR25)=0,"",SUMPRODUCT(FR14:FR25,FQ14:FQ25))</f>
        <v>88.268211270371097</v>
      </c>
      <c r="FS6" s="9">
        <f>IF(COUNTA(FS14:FS25)=0,"",SUMPRODUCT(FS14:FS25,FQ14:FQ25))</f>
        <v>83.36360334180894</v>
      </c>
      <c r="FT6" s="9">
        <f>IF(COUNTA(FT14:FT25)=0,"",SUMPRODUCT(FT14:FT25,FQ14:FQ25))</f>
        <v>94.038461538461547</v>
      </c>
      <c r="FU6" s="9">
        <f>IF(COUNTA(FU14:FU25)=0,"",SUMPRODUCT(FU14:FU25,FQ14:FQ25))</f>
        <v>97.126436781609186</v>
      </c>
      <c r="FV6" s="9">
        <f>IF(COUNTA(FV14:FV25)=0,"",SUMPRODUCT(FV14:FV25,FQ14:FQ25))</f>
        <v>86.727859092036724</v>
      </c>
      <c r="FW6" s="29">
        <f>IF(COUNTA(FW14:FW25)=0,"",SUMPRODUCT(FW14:FW25,FQ14:FQ25))</f>
        <v>93.52477477477477</v>
      </c>
      <c r="FX6" s="24"/>
      <c r="FY6" s="24"/>
      <c r="FZ6" s="124"/>
      <c r="GA6" s="15" t="s">
        <v>19</v>
      </c>
      <c r="GB6" s="9" t="str">
        <f>IF(COUNTA(GB14:GB25)=0,"",SUMPRODUCT(GB14:GB25,GA14:GA25))</f>
        <v/>
      </c>
      <c r="GC6" s="9" t="str">
        <f>IF(COUNTA(GC14:GC25)=0,"",SUMPRODUCT(GC14:GC25,GA14:GA25))</f>
        <v/>
      </c>
      <c r="GD6" s="9" t="str">
        <f>IF(COUNTA(GD14:GD25)=0,"",SUMPRODUCT(GD14:GD25,GA14:GA25))</f>
        <v/>
      </c>
      <c r="GE6" s="9" t="str">
        <f>IF(COUNTA(GE14:GE25)=0,"",SUMPRODUCT(GE14:GE25,GA14:GA25))</f>
        <v/>
      </c>
      <c r="GF6" s="9" t="str">
        <f>IF(COUNTA(GF14:GF25)=0,"",SUMPRODUCT(GF14:GF25,GA14:GA25))</f>
        <v/>
      </c>
      <c r="GG6" s="29" t="str">
        <f>IF(COUNTA(GG14:GG25)=0,"",SUMPRODUCT(GG14:GG25,GA14:GA25))</f>
        <v/>
      </c>
      <c r="GH6" s="24"/>
      <c r="GI6" s="24"/>
      <c r="GJ6" s="124"/>
      <c r="GK6" s="15" t="s">
        <v>19</v>
      </c>
      <c r="GL6" s="9">
        <f>IF(COUNTA(GL14:GL25)=0,"",SUMPRODUCT(GL14:GL25,GK14:GK25))</f>
        <v>93.461237274862967</v>
      </c>
      <c r="GM6" s="9">
        <f>IF(COUNTA(GM14:GM25)=0,"",SUMPRODUCT(GM14:GM25,GK14:GK25))</f>
        <v>91.972393752270236</v>
      </c>
      <c r="GN6" s="9">
        <f>IF(COUNTA(GN14:GN25)=0,"",SUMPRODUCT(GN14:GN25,GK14:GK25))</f>
        <v>95.201698513800451</v>
      </c>
      <c r="GO6" s="9">
        <f>IF(COUNTA(GO14:GO25)=0,"",SUMPRODUCT(GO14:GO25,GK14:GK25))</f>
        <v>96.808510638297889</v>
      </c>
      <c r="GP6" s="9">
        <f>IF(COUNTA(GP14:GP25)=0,"",SUMPRODUCT(GP14:GP25,GK14:GK25))</f>
        <v>93.179563492063494</v>
      </c>
      <c r="GQ6" s="29">
        <f>IF(COUNTA(GQ14:GQ25)=0,"",SUMPRODUCT(GQ14:GQ25,GK14:GK25))</f>
        <v>94.031531531531527</v>
      </c>
      <c r="GR6" s="24"/>
      <c r="GS6" s="24"/>
      <c r="GT6" s="124"/>
      <c r="GU6" s="15" t="s">
        <v>19</v>
      </c>
      <c r="GV6" s="9" t="str">
        <f>IF(COUNTA(GV14:GV25)=0,"",SUMPRODUCT(GV14:GV25,GU14:GU25))</f>
        <v/>
      </c>
      <c r="GW6" s="9" t="str">
        <f>IF(COUNTA(GW14:GW25)=0,"",SUMPRODUCT(GW14:GW25,GU14:GU25))</f>
        <v/>
      </c>
      <c r="GX6" s="9" t="str">
        <f>IF(COUNTA(GX14:GX25)=0,"",SUMPRODUCT(GX14:GX25,GU14:GU25))</f>
        <v/>
      </c>
      <c r="GY6" s="9" t="str">
        <f>IF(COUNTA(GY14:GY25)=0,"",SUMPRODUCT(GY14:GY25,GU14:GU25))</f>
        <v/>
      </c>
      <c r="GZ6" s="9" t="str">
        <f>IF(COUNTA(GZ14:GZ25)=0,"",SUMPRODUCT(GZ14:GZ25,GU14:GU25))</f>
        <v/>
      </c>
      <c r="HA6" s="29" t="str">
        <f>IF(COUNTA(HA14:HA25)=0,"",SUMPRODUCT(HA14:HA25,GU14:GU25))</f>
        <v/>
      </c>
      <c r="HB6" s="24"/>
      <c r="HC6" s="24"/>
      <c r="HD6" s="124"/>
      <c r="HE6" s="15" t="s">
        <v>19</v>
      </c>
      <c r="HF6" s="9">
        <f>IF(COUNTA(HF14:HF25)=0,"",SUMPRODUCT(HF14:HF25,HE14:HE25))</f>
        <v>95.673076923076934</v>
      </c>
      <c r="HG6" s="9">
        <f>IF(COUNTA(HG14:HG25)=0,"",SUMPRODUCT(HG14:HG25,HE14:HE25))</f>
        <v>99.324324324324323</v>
      </c>
      <c r="HH6" s="9">
        <f>IF(COUNTA(HH14:HH25)=0,"",SUMPRODUCT(HH14:HH25,HE14:HE25))</f>
        <v>86.666666666666671</v>
      </c>
      <c r="HI6" s="9" t="str">
        <f>IF(COUNTA(HI14:HI25)=0,"",SUMPRODUCT(HI14:HI25,HE14:HE25))</f>
        <v/>
      </c>
      <c r="HJ6" s="9">
        <f>IF(COUNTA(HJ14:HJ25)=0,"",SUMPRODUCT(HJ14:HJ25,HE14:HE25))</f>
        <v>95.673076923076934</v>
      </c>
      <c r="HK6" s="29">
        <f>IF(COUNTA(HK14:HK25)=0,"",SUMPRODUCT(HK14:HK25,HE14:HE25))</f>
        <v>93.75</v>
      </c>
      <c r="HL6" s="24"/>
      <c r="HM6" s="24"/>
      <c r="HN6" s="124"/>
      <c r="HO6" s="15" t="s">
        <v>19</v>
      </c>
      <c r="HP6" s="9">
        <f>IF(COUNTA(HP14:HP25)=0,"",SUMPRODUCT(HP14:HP25,HO14:HO25))</f>
        <v>91.485647788983698</v>
      </c>
      <c r="HQ6" s="9">
        <f>IF(COUNTA(HQ14:HQ25)=0,"",SUMPRODUCT(HQ14:HQ25,HO14:HO25))</f>
        <v>88.467126770795488</v>
      </c>
      <c r="HR6" s="9">
        <f>IF(COUNTA(HR14:HR25)=0,"",SUMPRODUCT(HR14:HR25,HO14:HO25))</f>
        <v>94.943820224719104</v>
      </c>
      <c r="HS6" s="9">
        <f>IF(COUNTA(HS14:HS25)=0,"",SUMPRODUCT(HS14:HS25,HO14:HO25))</f>
        <v>98.130841121495322</v>
      </c>
      <c r="HT6" s="9">
        <f>IF(COUNTA(HT14:HT25)=0,"",SUMPRODUCT(HT14:HT25,HO14:HO25))</f>
        <v>90.21065675340769</v>
      </c>
      <c r="HU6" s="29">
        <f>IF(COUNTA(HU14:HU25)=0,"",SUMPRODUCT(HU14:HU25,HO14:HO25))</f>
        <v>95.589856670341788</v>
      </c>
      <c r="HV6" s="24"/>
      <c r="HW6" s="24"/>
      <c r="HX6" s="124"/>
      <c r="HY6" s="15" t="s">
        <v>19</v>
      </c>
      <c r="HZ6" s="9" t="str">
        <f>IF(COUNTA(HZ14:HZ25)=0,"",SUMPRODUCT(HZ14:HZ25,HY14:HY25))</f>
        <v/>
      </c>
      <c r="IA6" s="9" t="str">
        <f>IF(COUNTA(IA14:IA25)=0,"",SUMPRODUCT(IA14:IA25,HY14:HY25))</f>
        <v/>
      </c>
      <c r="IB6" s="9" t="str">
        <f>IF(COUNTA(IB14:IB25)=0,"",SUMPRODUCT(IB14:IB25,HY14:HY25))</f>
        <v/>
      </c>
      <c r="IC6" s="9" t="str">
        <f>IF(COUNTA(IC14:IC25)=0,"",SUMPRODUCT(IC14:IC25,HY14:HY25))</f>
        <v/>
      </c>
      <c r="ID6" s="9" t="str">
        <f>IF(COUNTA(ID14:ID25)=0,"",SUMPRODUCT(ID14:ID25,HY14:HY25))</f>
        <v/>
      </c>
      <c r="IE6" s="29" t="str">
        <f>IF(COUNTA(IE14:IE25)=0,"",SUMPRODUCT(IE14:IE25,HY14:HY25))</f>
        <v/>
      </c>
      <c r="IF6" s="24"/>
      <c r="IG6" s="24"/>
      <c r="IH6" s="124"/>
      <c r="II6" s="15" t="s">
        <v>19</v>
      </c>
      <c r="IJ6" s="9">
        <f>IF(COUNTA(IJ14:IJ25)=0,"",SUMPRODUCT(IJ14:IJ25,II14:II25))</f>
        <v>90.138267588450603</v>
      </c>
      <c r="IK6" s="9" t="str">
        <f>IF(COUNTA(IK14:IK25)=0,"",SUMPRODUCT(IK14:IK25,II14:II25))</f>
        <v/>
      </c>
      <c r="IL6" s="9" t="str">
        <f>IF(COUNTA(IL14:IL25)=0,"",SUMPRODUCT(IL14:IL25,II14:II25))</f>
        <v/>
      </c>
      <c r="IM6" s="9" t="str">
        <f>IF(COUNTA(IM14:IM25)=0,"",SUMPRODUCT(IM14:IM25,II14:II25))</f>
        <v/>
      </c>
      <c r="IN6" s="9">
        <f>IF(COUNTA(IN14:IN25)=0,"",SUMPRODUCT(IN14:IN25,II14:II25))</f>
        <v>89.244908097367116</v>
      </c>
      <c r="IO6" s="29">
        <f>IF(COUNTA(IO14:IO25)=0,"",SUMPRODUCT(IO14:IO25,II14:II25))</f>
        <v>94.170403587443943</v>
      </c>
      <c r="IP6" s="24"/>
      <c r="IQ6" s="24"/>
    </row>
    <row xmlns:x14ac="http://schemas.microsoft.com/office/spreadsheetml/2009/9/ac" r="7" s="4" customFormat="true" x14ac:dyDescent="0.25">
      <c r="A7" s="398" t="str">
        <f ca="true">IF(ISBLANK('Data Summary'!A9),"",'Data Summary'!A9)</f>
        <v>CRI_2006_EMIS</v>
      </c>
      <c r="B7" s="124"/>
      <c r="C7" s="105" t="s">
        <v>38</v>
      </c>
      <c r="D7" s="8"/>
      <c r="E7" s="8"/>
      <c r="F7" s="8"/>
      <c r="G7" s="8"/>
      <c r="H7" s="8"/>
      <c r="I7" s="29"/>
      <c r="J7" s="24"/>
      <c r="K7" s="24"/>
      <c r="L7" s="124"/>
      <c r="M7" s="46" t="s">
        <v>38</v>
      </c>
      <c r="N7" s="8"/>
      <c r="O7" s="8"/>
      <c r="P7" s="8"/>
      <c r="Q7" s="8"/>
      <c r="R7" s="8"/>
      <c r="S7" s="29"/>
      <c r="T7" s="24"/>
      <c r="U7" s="24"/>
      <c r="V7" s="124"/>
      <c r="W7" s="46" t="s">
        <v>38</v>
      </c>
      <c r="X7" s="8"/>
      <c r="Y7" s="8"/>
      <c r="Z7" s="8"/>
      <c r="AA7" s="8"/>
      <c r="AB7" s="8"/>
      <c r="AC7" s="29"/>
      <c r="AD7" s="24"/>
      <c r="AE7" s="24"/>
      <c r="AF7" s="124"/>
      <c r="AG7" s="46" t="s">
        <v>38</v>
      </c>
      <c r="AH7" s="8"/>
      <c r="AI7" s="8"/>
      <c r="AJ7" s="8"/>
      <c r="AK7" s="8"/>
      <c r="AL7" s="8"/>
      <c r="AM7" s="29"/>
      <c r="AN7" s="24"/>
      <c r="AO7" s="24"/>
      <c r="AP7" s="124"/>
      <c r="AQ7" s="46" t="s">
        <v>38</v>
      </c>
      <c r="AR7" s="8"/>
      <c r="AS7" s="8"/>
      <c r="AT7" s="8"/>
      <c r="AU7" s="8"/>
      <c r="AV7" s="8"/>
      <c r="AW7" s="29"/>
      <c r="AX7" s="24"/>
      <c r="AY7" s="24"/>
      <c r="AZ7" s="124"/>
      <c r="BA7" s="105" t="s">
        <v>38</v>
      </c>
      <c r="BB7" s="8"/>
      <c r="BC7" s="8"/>
      <c r="BD7" s="8"/>
      <c r="BE7" s="8"/>
      <c r="BF7" s="8"/>
      <c r="BG7" s="29"/>
      <c r="BH7" s="24"/>
      <c r="BI7" s="24"/>
      <c r="BJ7" s="124"/>
      <c r="BK7" s="46" t="s">
        <v>38</v>
      </c>
      <c r="BL7" s="8"/>
      <c r="BM7" s="8"/>
      <c r="BN7" s="8"/>
      <c r="BO7" s="8"/>
      <c r="BP7" s="8"/>
      <c r="BQ7" s="29"/>
      <c r="BR7" s="24"/>
      <c r="BS7" s="24"/>
      <c r="BT7" s="124"/>
      <c r="BU7" s="46" t="s">
        <v>38</v>
      </c>
      <c r="BV7" s="8"/>
      <c r="BW7" s="8"/>
      <c r="BX7" s="8"/>
      <c r="BY7" s="8"/>
      <c r="BZ7" s="8"/>
      <c r="CA7" s="29"/>
      <c r="CB7" s="24"/>
      <c r="CC7" s="24"/>
      <c r="CD7" s="124"/>
      <c r="CE7" s="46" t="s">
        <v>38</v>
      </c>
      <c r="CF7" s="8"/>
      <c r="CG7" s="8"/>
      <c r="CH7" s="8"/>
      <c r="CI7" s="8"/>
      <c r="CJ7" s="8"/>
      <c r="CK7" s="29"/>
      <c r="CL7" s="24"/>
      <c r="CM7" s="24"/>
      <c r="CN7" s="124"/>
      <c r="CO7" s="46" t="s">
        <v>38</v>
      </c>
      <c r="CP7" s="8"/>
      <c r="CQ7" s="8"/>
      <c r="CR7" s="8"/>
      <c r="CS7" s="8"/>
      <c r="CT7" s="8"/>
      <c r="CU7" s="29"/>
      <c r="CV7" s="24"/>
      <c r="CW7" s="24"/>
      <c r="CX7" s="124"/>
      <c r="CY7" s="46" t="s">
        <v>38</v>
      </c>
      <c r="CZ7" s="8"/>
      <c r="DA7" s="8"/>
      <c r="DB7" s="8"/>
      <c r="DC7" s="8"/>
      <c r="DD7" s="8"/>
      <c r="DE7" s="29"/>
      <c r="DF7" s="24"/>
      <c r="DG7" s="24"/>
      <c r="DH7" s="124"/>
      <c r="DI7" s="46" t="s">
        <v>38</v>
      </c>
      <c r="DJ7" s="8"/>
      <c r="DK7" s="8"/>
      <c r="DL7" s="8"/>
      <c r="DM7" s="8"/>
      <c r="DN7" s="8"/>
      <c r="DO7" s="29"/>
      <c r="DP7" s="24"/>
      <c r="DQ7" s="24"/>
      <c r="DR7" s="124"/>
      <c r="DS7" s="46" t="s">
        <v>38</v>
      </c>
      <c r="DT7" s="8"/>
      <c r="DU7" s="8"/>
      <c r="DV7" s="8"/>
      <c r="DW7" s="8"/>
      <c r="DX7" s="8"/>
      <c r="DY7" s="29"/>
      <c r="DZ7" s="24"/>
      <c r="EA7" s="24"/>
      <c r="EB7" s="124"/>
      <c r="EC7" s="46" t="s">
        <v>38</v>
      </c>
      <c r="ED7" s="8"/>
      <c r="EE7" s="8"/>
      <c r="EF7" s="8"/>
      <c r="EG7" s="8"/>
      <c r="EH7" s="8"/>
      <c r="EI7" s="29"/>
      <c r="EJ7" s="24"/>
      <c r="EK7" s="24"/>
      <c r="EL7" s="124"/>
      <c r="EM7" s="46" t="s">
        <v>38</v>
      </c>
      <c r="EN7" s="8"/>
      <c r="EO7" s="8"/>
      <c r="EP7" s="8"/>
      <c r="EQ7" s="8"/>
      <c r="ER7" s="8"/>
      <c r="ES7" s="29"/>
      <c r="ET7" s="24"/>
      <c r="EU7" s="24"/>
      <c r="EV7" s="124"/>
      <c r="EW7" s="46" t="s">
        <v>38</v>
      </c>
      <c r="EX7" s="8"/>
      <c r="EY7" s="8"/>
      <c r="EZ7" s="8"/>
      <c r="FA7" s="8"/>
      <c r="FB7" s="8"/>
      <c r="FC7" s="29"/>
      <c r="FD7" s="24"/>
      <c r="FE7" s="24"/>
      <c r="FF7" s="124"/>
      <c r="FG7" s="46" t="s">
        <v>38</v>
      </c>
      <c r="FH7" s="8"/>
      <c r="FI7" s="8"/>
      <c r="FJ7" s="8"/>
      <c r="FK7" s="8"/>
      <c r="FL7" s="8"/>
      <c r="FM7" s="29"/>
      <c r="FN7" s="24"/>
      <c r="FO7" s="24"/>
      <c r="FP7" s="124"/>
      <c r="FQ7" s="46" t="s">
        <v>38</v>
      </c>
      <c r="FR7" s="8"/>
      <c r="FS7" s="8"/>
      <c r="FT7" s="8"/>
      <c r="FU7" s="8"/>
      <c r="FV7" s="8"/>
      <c r="FW7" s="29"/>
      <c r="FX7" s="24"/>
      <c r="FY7" s="24"/>
      <c r="FZ7" s="124"/>
      <c r="GA7" s="46" t="s">
        <v>38</v>
      </c>
      <c r="GB7" s="8"/>
      <c r="GC7" s="8"/>
      <c r="GD7" s="8"/>
      <c r="GE7" s="8"/>
      <c r="GF7" s="8"/>
      <c r="GG7" s="29"/>
      <c r="GH7" s="24"/>
      <c r="GI7" s="24"/>
      <c r="GJ7" s="124"/>
      <c r="GK7" s="46" t="s">
        <v>38</v>
      </c>
      <c r="GL7" s="8"/>
      <c r="GM7" s="8"/>
      <c r="GN7" s="8"/>
      <c r="GO7" s="8"/>
      <c r="GP7" s="8"/>
      <c r="GQ7" s="29"/>
      <c r="GR7" s="24"/>
      <c r="GS7" s="24"/>
      <c r="GT7" s="124"/>
      <c r="GU7" s="46" t="s">
        <v>38</v>
      </c>
      <c r="GV7" s="8"/>
      <c r="GW7" s="8"/>
      <c r="GX7" s="8"/>
      <c r="GY7" s="8"/>
      <c r="GZ7" s="8"/>
      <c r="HA7" s="29"/>
      <c r="HB7" s="24"/>
      <c r="HC7" s="24"/>
      <c r="HD7" s="124"/>
      <c r="HE7" s="46" t="s">
        <v>38</v>
      </c>
      <c r="HF7" s="8"/>
      <c r="HG7" s="8"/>
      <c r="HH7" s="8"/>
      <c r="HI7" s="8"/>
      <c r="HJ7" s="8"/>
      <c r="HK7" s="29"/>
      <c r="HL7" s="24"/>
      <c r="HM7" s="24"/>
      <c r="HN7" s="124"/>
      <c r="HO7" s="46" t="s">
        <v>38</v>
      </c>
      <c r="HP7" s="8"/>
      <c r="HQ7" s="8"/>
      <c r="HR7" s="8"/>
      <c r="HS7" s="8"/>
      <c r="HT7" s="8"/>
      <c r="HU7" s="29"/>
      <c r="HV7" s="24"/>
      <c r="HW7" s="24"/>
      <c r="HX7" s="124"/>
      <c r="HY7" s="46" t="s">
        <v>38</v>
      </c>
      <c r="HZ7" s="8"/>
      <c r="IA7" s="8"/>
      <c r="IB7" s="8"/>
      <c r="IC7" s="8"/>
      <c r="ID7" s="8"/>
      <c r="IE7" s="29"/>
      <c r="IF7" s="24"/>
      <c r="IG7" s="24"/>
      <c r="IH7" s="124"/>
      <c r="II7" s="46" t="s">
        <v>38</v>
      </c>
      <c r="IJ7" s="8"/>
      <c r="IK7" s="8"/>
      <c r="IL7" s="8"/>
      <c r="IM7" s="8"/>
      <c r="IN7" s="8"/>
      <c r="IO7" s="29"/>
      <c r="IP7" s="24"/>
      <c r="IQ7" s="24"/>
    </row>
    <row xmlns:x14ac="http://schemas.microsoft.com/office/spreadsheetml/2009/9/ac" r="8" s="4" customFormat="true" ht="15.6" customHeight="true" x14ac:dyDescent="0.25">
      <c r="A8" s="398" t="str">
        <f ca="true">IF(ISBLANK('Data Summary'!A10),"",'Data Summary'!A10)</f>
        <v>CRI_2006_LLECE</v>
      </c>
      <c r="B8" s="124"/>
      <c r="C8" s="105" t="s">
        <v>106</v>
      </c>
      <c r="D8" s="9"/>
      <c r="E8" s="9"/>
      <c r="F8" s="9"/>
      <c r="G8" s="9"/>
      <c r="H8" s="9"/>
      <c r="I8" s="29"/>
      <c r="J8" s="24"/>
      <c r="K8" s="24"/>
      <c r="L8" s="124"/>
      <c r="M8" s="46" t="s">
        <v>106</v>
      </c>
      <c r="N8" s="9"/>
      <c r="O8" s="9"/>
      <c r="P8" s="9"/>
      <c r="Q8" s="9"/>
      <c r="R8" s="9"/>
      <c r="S8" s="29"/>
      <c r="T8" s="24"/>
      <c r="U8" s="24"/>
      <c r="V8" s="124"/>
      <c r="W8" s="46" t="s">
        <v>106</v>
      </c>
      <c r="X8" s="9"/>
      <c r="Y8" s="9"/>
      <c r="Z8" s="9"/>
      <c r="AA8" s="9"/>
      <c r="AB8" s="9"/>
      <c r="AC8" s="29"/>
      <c r="AD8" s="24"/>
      <c r="AE8" s="24"/>
      <c r="AF8" s="124"/>
      <c r="AG8" s="46" t="s">
        <v>106</v>
      </c>
      <c r="AH8" s="9"/>
      <c r="AI8" s="9"/>
      <c r="AJ8" s="9"/>
      <c r="AK8" s="9"/>
      <c r="AL8" s="9"/>
      <c r="AM8" s="29"/>
      <c r="AN8" s="24"/>
      <c r="AO8" s="24"/>
      <c r="AP8" s="124"/>
      <c r="AQ8" s="46" t="s">
        <v>106</v>
      </c>
      <c r="AR8" s="9"/>
      <c r="AS8" s="9"/>
      <c r="AT8" s="9"/>
      <c r="AU8" s="9"/>
      <c r="AV8" s="9"/>
      <c r="AW8" s="29"/>
      <c r="AX8" s="24"/>
      <c r="AY8" s="24"/>
      <c r="AZ8" s="124"/>
      <c r="BA8" s="105" t="s">
        <v>106</v>
      </c>
      <c r="BB8" s="9"/>
      <c r="BC8" s="9"/>
      <c r="BD8" s="9"/>
      <c r="BE8" s="9"/>
      <c r="BF8" s="9"/>
      <c r="BG8" s="29"/>
      <c r="BH8" s="24"/>
      <c r="BI8" s="24"/>
      <c r="BJ8" s="124"/>
      <c r="BK8" s="46" t="s">
        <v>106</v>
      </c>
      <c r="BL8" s="9"/>
      <c r="BM8" s="9"/>
      <c r="BN8" s="9"/>
      <c r="BO8" s="9"/>
      <c r="BP8" s="9"/>
      <c r="BQ8" s="29"/>
      <c r="BR8" s="24"/>
      <c r="BS8" s="24"/>
      <c r="BT8" s="124"/>
      <c r="BU8" s="46" t="s">
        <v>106</v>
      </c>
      <c r="BV8" s="9"/>
      <c r="BW8" s="9"/>
      <c r="BX8" s="9"/>
      <c r="BY8" s="9"/>
      <c r="BZ8" s="9"/>
      <c r="CA8" s="29"/>
      <c r="CB8" s="24"/>
      <c r="CC8" s="24"/>
      <c r="CD8" s="124"/>
      <c r="CE8" s="46" t="s">
        <v>106</v>
      </c>
      <c r="CF8" s="9"/>
      <c r="CG8" s="9"/>
      <c r="CH8" s="9"/>
      <c r="CI8" s="9"/>
      <c r="CJ8" s="9"/>
      <c r="CK8" s="29"/>
      <c r="CL8" s="24"/>
      <c r="CM8" s="24"/>
      <c r="CN8" s="124"/>
      <c r="CO8" s="46" t="s">
        <v>106</v>
      </c>
      <c r="CP8" s="9"/>
      <c r="CQ8" s="9"/>
      <c r="CR8" s="9"/>
      <c r="CS8" s="9"/>
      <c r="CT8" s="9"/>
      <c r="CU8" s="29"/>
      <c r="CV8" s="24"/>
      <c r="CW8" s="24"/>
      <c r="CX8" s="124"/>
      <c r="CY8" s="46" t="s">
        <v>106</v>
      </c>
      <c r="CZ8" s="9"/>
      <c r="DA8" s="9"/>
      <c r="DB8" s="9"/>
      <c r="DC8" s="9"/>
      <c r="DD8" s="9"/>
      <c r="DE8" s="29"/>
      <c r="DF8" s="24"/>
      <c r="DG8" s="24"/>
      <c r="DH8" s="124"/>
      <c r="DI8" s="46" t="s">
        <v>106</v>
      </c>
      <c r="DJ8" s="9"/>
      <c r="DK8" s="9"/>
      <c r="DL8" s="9"/>
      <c r="DM8" s="9"/>
      <c r="DN8" s="9"/>
      <c r="DO8" s="29"/>
      <c r="DP8" s="24"/>
      <c r="DQ8" s="24"/>
      <c r="DR8" s="124"/>
      <c r="DS8" s="46" t="s">
        <v>106</v>
      </c>
      <c r="DT8" s="9"/>
      <c r="DU8" s="9"/>
      <c r="DV8" s="9"/>
      <c r="DW8" s="9"/>
      <c r="DX8" s="9"/>
      <c r="DY8" s="29"/>
      <c r="DZ8" s="24"/>
      <c r="EA8" s="24"/>
      <c r="EB8" s="124"/>
      <c r="EC8" s="46" t="s">
        <v>106</v>
      </c>
      <c r="ED8" s="9"/>
      <c r="EE8" s="9"/>
      <c r="EF8" s="9"/>
      <c r="EG8" s="9"/>
      <c r="EH8" s="9"/>
      <c r="EI8" s="29"/>
      <c r="EJ8" s="24"/>
      <c r="EK8" s="24"/>
      <c r="EL8" s="124"/>
      <c r="EM8" s="46" t="s">
        <v>106</v>
      </c>
      <c r="EN8" s="9"/>
      <c r="EO8" s="9"/>
      <c r="EP8" s="9"/>
      <c r="EQ8" s="9"/>
      <c r="ER8" s="9"/>
      <c r="ES8" s="29"/>
      <c r="ET8" s="24"/>
      <c r="EU8" s="24"/>
      <c r="EV8" s="124"/>
      <c r="EW8" s="46" t="s">
        <v>106</v>
      </c>
      <c r="EX8" s="9"/>
      <c r="EY8" s="9"/>
      <c r="EZ8" s="9"/>
      <c r="FA8" s="9"/>
      <c r="FB8" s="9"/>
      <c r="FC8" s="29"/>
      <c r="FD8" s="24"/>
      <c r="FE8" s="24"/>
      <c r="FF8" s="124"/>
      <c r="FG8" s="46" t="s">
        <v>106</v>
      </c>
      <c r="FH8" s="9"/>
      <c r="FI8" s="9"/>
      <c r="FJ8" s="9"/>
      <c r="FK8" s="9"/>
      <c r="FL8" s="9"/>
      <c r="FM8" s="29"/>
      <c r="FN8" s="24"/>
      <c r="FO8" s="24"/>
      <c r="FP8" s="124"/>
      <c r="FQ8" s="46" t="s">
        <v>106</v>
      </c>
      <c r="FR8" s="9"/>
      <c r="FS8" s="9"/>
      <c r="FT8" s="9"/>
      <c r="FU8" s="9"/>
      <c r="FV8" s="9"/>
      <c r="FW8" s="29"/>
      <c r="FX8" s="24"/>
      <c r="FY8" s="24"/>
      <c r="FZ8" s="124"/>
      <c r="GA8" s="46" t="s">
        <v>106</v>
      </c>
      <c r="GB8" s="9"/>
      <c r="GC8" s="9"/>
      <c r="GD8" s="9"/>
      <c r="GE8" s="9"/>
      <c r="GF8" s="9"/>
      <c r="GG8" s="29"/>
      <c r="GH8" s="24"/>
      <c r="GI8" s="24"/>
      <c r="GJ8" s="124"/>
      <c r="GK8" s="46" t="s">
        <v>106</v>
      </c>
      <c r="GL8" s="9"/>
      <c r="GM8" s="9"/>
      <c r="GN8" s="9"/>
      <c r="GO8" s="9"/>
      <c r="GP8" s="9"/>
      <c r="GQ8" s="29"/>
      <c r="GR8" s="24"/>
      <c r="GS8" s="24"/>
      <c r="GT8" s="124"/>
      <c r="GU8" s="46" t="s">
        <v>106</v>
      </c>
      <c r="GV8" s="9"/>
      <c r="GW8" s="9"/>
      <c r="GX8" s="9"/>
      <c r="GY8" s="9"/>
      <c r="GZ8" s="9"/>
      <c r="HA8" s="29"/>
      <c r="HB8" s="24"/>
      <c r="HC8" s="24"/>
      <c r="HD8" s="124"/>
      <c r="HE8" s="46" t="s">
        <v>106</v>
      </c>
      <c r="HF8" s="9"/>
      <c r="HG8" s="9"/>
      <c r="HH8" s="9"/>
      <c r="HI8" s="9"/>
      <c r="HJ8" s="9"/>
      <c r="HK8" s="29"/>
      <c r="HL8" s="24"/>
      <c r="HM8" s="24"/>
      <c r="HN8" s="124"/>
      <c r="HO8" s="46" t="s">
        <v>106</v>
      </c>
      <c r="HP8" s="9"/>
      <c r="HQ8" s="9"/>
      <c r="HR8" s="9"/>
      <c r="HS8" s="9"/>
      <c r="HT8" s="9"/>
      <c r="HU8" s="29"/>
      <c r="HV8" s="24"/>
      <c r="HW8" s="24"/>
      <c r="HX8" s="124"/>
      <c r="HY8" s="46" t="s">
        <v>106</v>
      </c>
      <c r="HZ8" s="9"/>
      <c r="IA8" s="9"/>
      <c r="IB8" s="9"/>
      <c r="IC8" s="9"/>
      <c r="ID8" s="9"/>
      <c r="IE8" s="29"/>
      <c r="IF8" s="24"/>
      <c r="IG8" s="24"/>
      <c r="IH8" s="124"/>
      <c r="II8" s="46" t="s">
        <v>106</v>
      </c>
      <c r="IJ8" s="9"/>
      <c r="IK8" s="9"/>
      <c r="IL8" s="9"/>
      <c r="IM8" s="9"/>
      <c r="IN8" s="9"/>
      <c r="IO8" s="29"/>
      <c r="IP8" s="24"/>
      <c r="IQ8" s="24"/>
    </row>
    <row xmlns:x14ac="http://schemas.microsoft.com/office/spreadsheetml/2009/9/ac" r="9" s="4" customFormat="true" x14ac:dyDescent="0.25">
      <c r="A9" s="398" t="str">
        <f ca="true">IF(ISBLANK('Data Summary'!A11),"",'Data Summary'!A11)</f>
        <v>CRI_2007_EMIS</v>
      </c>
      <c r="B9" s="124"/>
      <c r="C9" s="65" t="s">
        <v>189</v>
      </c>
      <c r="D9" s="8"/>
      <c r="E9" s="7"/>
      <c r="F9" s="7"/>
      <c r="G9" s="7"/>
      <c r="H9" s="7"/>
      <c r="I9" s="26"/>
      <c r="J9" s="24"/>
      <c r="K9" s="24"/>
      <c r="L9" s="124"/>
      <c r="M9" s="65" t="s">
        <v>189</v>
      </c>
      <c r="N9" s="8"/>
      <c r="O9" s="8"/>
      <c r="P9" s="8"/>
      <c r="Q9" s="8"/>
      <c r="R9" s="8"/>
      <c r="S9" s="26"/>
      <c r="T9" s="24"/>
      <c r="U9" s="24"/>
      <c r="V9" s="124"/>
      <c r="W9" s="65" t="s">
        <v>189</v>
      </c>
      <c r="X9" s="8"/>
      <c r="Y9" s="7"/>
      <c r="Z9" s="7"/>
      <c r="AA9" s="7"/>
      <c r="AB9" s="7"/>
      <c r="AC9" s="26"/>
      <c r="AD9" s="24"/>
      <c r="AE9" s="24"/>
      <c r="AF9" s="124"/>
      <c r="AG9" s="65" t="s">
        <v>189</v>
      </c>
      <c r="AH9" s="8"/>
      <c r="AI9" s="7"/>
      <c r="AJ9" s="7"/>
      <c r="AK9" s="7"/>
      <c r="AL9" s="7"/>
      <c r="AM9" s="26"/>
      <c r="AN9" s="24"/>
      <c r="AO9" s="24"/>
      <c r="AP9" s="124"/>
      <c r="AQ9" s="65" t="s">
        <v>189</v>
      </c>
      <c r="AR9" s="8"/>
      <c r="AS9" s="7"/>
      <c r="AT9" s="7"/>
      <c r="AU9" s="7"/>
      <c r="AV9" s="7"/>
      <c r="AW9" s="26"/>
      <c r="AX9" s="24"/>
      <c r="AY9" s="24"/>
      <c r="AZ9" s="124"/>
      <c r="BA9" s="65" t="s">
        <v>189</v>
      </c>
      <c r="BB9" s="8"/>
      <c r="BC9" s="7"/>
      <c r="BD9" s="7"/>
      <c r="BE9" s="7"/>
      <c r="BF9" s="7"/>
      <c r="BG9" s="26"/>
      <c r="BH9" s="24"/>
      <c r="BI9" s="24"/>
      <c r="BJ9" s="124"/>
      <c r="BK9" s="65" t="s">
        <v>189</v>
      </c>
      <c r="BL9" s="8"/>
      <c r="BM9" s="7"/>
      <c r="BN9" s="7"/>
      <c r="BO9" s="7"/>
      <c r="BP9" s="7"/>
      <c r="BQ9" s="26"/>
      <c r="BR9" s="24"/>
      <c r="BS9" s="24"/>
      <c r="BT9" s="124"/>
      <c r="BU9" s="65" t="s">
        <v>189</v>
      </c>
      <c r="BV9" s="8"/>
      <c r="BW9" s="7"/>
      <c r="BX9" s="7"/>
      <c r="BY9" s="7"/>
      <c r="BZ9" s="7"/>
      <c r="CA9" s="26"/>
      <c r="CB9" s="24"/>
      <c r="CC9" s="24"/>
      <c r="CD9" s="124"/>
      <c r="CE9" s="65" t="s">
        <v>189</v>
      </c>
      <c r="CF9" s="8"/>
      <c r="CG9" s="7"/>
      <c r="CH9" s="7"/>
      <c r="CI9" s="7"/>
      <c r="CJ9" s="7"/>
      <c r="CK9" s="26"/>
      <c r="CL9" s="24"/>
      <c r="CM9" s="24"/>
      <c r="CN9" s="124"/>
      <c r="CO9" s="65" t="s">
        <v>189</v>
      </c>
      <c r="CP9" s="8"/>
      <c r="CQ9" s="7"/>
      <c r="CR9" s="7"/>
      <c r="CS9" s="7"/>
      <c r="CT9" s="7"/>
      <c r="CU9" s="26"/>
      <c r="CV9" s="24"/>
      <c r="CW9" s="24"/>
      <c r="CX9" s="124"/>
      <c r="CY9" s="65" t="s">
        <v>189</v>
      </c>
      <c r="CZ9" s="8"/>
      <c r="DA9" s="7"/>
      <c r="DB9" s="7"/>
      <c r="DC9" s="7"/>
      <c r="DD9" s="7"/>
      <c r="DE9" s="26"/>
      <c r="DF9" s="24"/>
      <c r="DG9" s="24"/>
      <c r="DH9" s="124"/>
      <c r="DI9" s="65" t="s">
        <v>189</v>
      </c>
      <c r="DJ9" s="8"/>
      <c r="DK9" s="7"/>
      <c r="DL9" s="7"/>
      <c r="DM9" s="7"/>
      <c r="DN9" s="7"/>
      <c r="DO9" s="26"/>
      <c r="DP9" s="24"/>
      <c r="DQ9" s="24"/>
      <c r="DR9" s="124"/>
      <c r="DS9" s="65" t="s">
        <v>189</v>
      </c>
      <c r="DT9" s="8"/>
      <c r="DU9" s="7"/>
      <c r="DV9" s="7"/>
      <c r="DW9" s="7"/>
      <c r="DX9" s="7"/>
      <c r="DY9" s="26"/>
      <c r="DZ9" s="24"/>
      <c r="EA9" s="24"/>
      <c r="EB9" s="124"/>
      <c r="EC9" s="65" t="s">
        <v>189</v>
      </c>
      <c r="ED9" s="8"/>
      <c r="EE9" s="7"/>
      <c r="EF9" s="7"/>
      <c r="EG9" s="7"/>
      <c r="EH9" s="7"/>
      <c r="EI9" s="26"/>
      <c r="EJ9" s="24"/>
      <c r="EK9" s="24"/>
      <c r="EL9" s="124" t="s">
        <v>212</v>
      </c>
      <c r="EM9" s="65" t="s">
        <v>189</v>
      </c>
      <c r="EN9" s="8">
        <f>(ER9*4048+ES9*881)/(4048+881)</f>
        <v>83.777046053966316</v>
      </c>
      <c r="EO9" s="7"/>
      <c r="EP9" s="7"/>
      <c r="EQ9" s="7"/>
      <c r="ER9" s="7">
        <v>85.03</v>
      </c>
      <c r="ES9" s="26">
        <v>78.02</v>
      </c>
      <c r="ET9" s="24"/>
      <c r="EU9" s="24"/>
      <c r="EV9" s="124"/>
      <c r="EW9" s="65" t="s">
        <v>189</v>
      </c>
      <c r="EX9" s="8"/>
      <c r="EY9" s="7"/>
      <c r="EZ9" s="7"/>
      <c r="FA9" s="7"/>
      <c r="FB9" s="7"/>
      <c r="FC9" s="26"/>
      <c r="FD9" s="24"/>
      <c r="FE9" s="24"/>
      <c r="FF9" s="124" t="s">
        <v>212</v>
      </c>
      <c r="FG9" s="65" t="s">
        <v>189</v>
      </c>
      <c r="FH9" s="8">
        <f>(FL9*4031+FM9*881)/(4031+881)</f>
        <v>86.917772801302945</v>
      </c>
      <c r="FI9" s="7"/>
      <c r="FJ9" s="7"/>
      <c r="FK9" s="7"/>
      <c r="FL9" s="7">
        <v>90.2</v>
      </c>
      <c r="FM9" s="26">
        <v>71.900000000000006</v>
      </c>
      <c r="FN9" s="24"/>
      <c r="FO9" s="24"/>
      <c r="FP9" s="124"/>
      <c r="FQ9" s="65" t="s">
        <v>189</v>
      </c>
      <c r="FR9" s="8"/>
      <c r="FS9" s="7"/>
      <c r="FT9" s="7"/>
      <c r="FU9" s="7"/>
      <c r="FV9" s="7"/>
      <c r="FW9" s="26"/>
      <c r="FX9" s="24"/>
      <c r="FY9" s="24"/>
      <c r="FZ9" s="124" t="s">
        <v>212</v>
      </c>
      <c r="GA9" s="65" t="s">
        <v>189</v>
      </c>
      <c r="GB9" s="8">
        <f>(GF9*4031+GG9*888)/(4031+888)</f>
        <v>81.819027981494358</v>
      </c>
      <c r="GC9" s="7"/>
      <c r="GD9" s="7"/>
      <c r="GE9" s="7"/>
      <c r="GF9" s="7">
        <v>82.87491</v>
      </c>
      <c r="GG9" s="26">
        <v>77.025941926768866</v>
      </c>
      <c r="GH9" s="24"/>
      <c r="GI9" s="24"/>
      <c r="GJ9" s="124"/>
      <c r="GK9" s="65" t="s">
        <v>189</v>
      </c>
      <c r="GL9" s="8"/>
      <c r="GM9" s="7"/>
      <c r="GN9" s="7"/>
      <c r="GO9" s="7"/>
      <c r="GP9" s="7"/>
      <c r="GQ9" s="26"/>
      <c r="GR9" s="24"/>
      <c r="GS9" s="24"/>
      <c r="GT9" s="124" t="s">
        <v>212</v>
      </c>
      <c r="GU9" s="65" t="s">
        <v>189</v>
      </c>
      <c r="GV9" s="8">
        <f>(GZ9*4032+HA9*888)/(4032+888)</f>
        <v>91.376719936457519</v>
      </c>
      <c r="GW9" s="7"/>
      <c r="GX9" s="7"/>
      <c r="GY9" s="7"/>
      <c r="GZ9" s="7">
        <v>91.269649999999999</v>
      </c>
      <c r="HA9" s="26">
        <v>91.862875323615981</v>
      </c>
      <c r="HB9" s="24"/>
      <c r="HC9" s="24"/>
      <c r="HD9" s="124"/>
      <c r="HE9" s="65" t="s">
        <v>189</v>
      </c>
      <c r="HF9" s="8"/>
      <c r="HG9" s="7"/>
      <c r="HH9" s="7"/>
      <c r="HI9" s="7"/>
      <c r="HJ9" s="7"/>
      <c r="HK9" s="26"/>
      <c r="HL9" s="24"/>
      <c r="HM9" s="24"/>
      <c r="HN9" s="124"/>
      <c r="HO9" s="65" t="s">
        <v>189</v>
      </c>
      <c r="HP9" s="8"/>
      <c r="HQ9" s="7"/>
      <c r="HR9" s="7"/>
      <c r="HS9" s="7"/>
      <c r="HT9" s="7"/>
      <c r="HU9" s="26"/>
      <c r="HV9" s="24"/>
      <c r="HW9" s="24"/>
      <c r="HX9" s="124" t="s">
        <v>212</v>
      </c>
      <c r="HY9" s="65" t="s">
        <v>189</v>
      </c>
      <c r="HZ9" s="8">
        <f>(ID9*4035+IE9*907)/(4035+907)</f>
        <v>92.801170965161973</v>
      </c>
      <c r="IA9" s="7"/>
      <c r="IB9" s="7"/>
      <c r="IC9" s="7"/>
      <c r="ID9" s="7">
        <v>93.038430000000005</v>
      </c>
      <c r="IE9" s="26">
        <v>91.745669084708325</v>
      </c>
      <c r="IF9" s="24"/>
      <c r="IG9" s="24"/>
      <c r="IH9" s="124"/>
      <c r="II9" s="65" t="s">
        <v>189</v>
      </c>
      <c r="IJ9" s="8"/>
      <c r="IK9" s="7"/>
      <c r="IL9" s="7"/>
      <c r="IM9" s="7"/>
      <c r="IN9" s="7"/>
      <c r="IO9" s="26"/>
      <c r="IP9" s="24"/>
      <c r="IQ9" s="24"/>
    </row>
    <row xmlns:x14ac="http://schemas.microsoft.com/office/spreadsheetml/2009/9/ac" r="10" s="4" customFormat="true" ht="15.6" customHeight="true" x14ac:dyDescent="0.25">
      <c r="A10" s="398" t="str">
        <f ca="true">IF(ISBLANK('Data Summary'!A12),"",'Data Summary'!A12)</f>
        <v>CRI_2008_EMIS</v>
      </c>
      <c r="B10" s="124"/>
      <c r="C10" s="65" t="s">
        <v>107</v>
      </c>
      <c r="D10" s="19"/>
      <c r="E10" s="7"/>
      <c r="F10" s="7"/>
      <c r="G10" s="7"/>
      <c r="H10" s="7"/>
      <c r="I10" s="26"/>
      <c r="J10" s="24"/>
      <c r="K10" s="24"/>
      <c r="L10" s="124"/>
      <c r="M10" s="65" t="s">
        <v>107</v>
      </c>
      <c r="N10" s="19"/>
      <c r="O10" s="7"/>
      <c r="P10" s="7"/>
      <c r="Q10" s="7"/>
      <c r="R10" s="7"/>
      <c r="S10" s="26"/>
      <c r="T10" s="24"/>
      <c r="U10" s="24"/>
      <c r="V10" s="124"/>
      <c r="W10" s="65" t="s">
        <v>107</v>
      </c>
      <c r="X10" s="19"/>
      <c r="Y10" s="7"/>
      <c r="Z10" s="7"/>
      <c r="AA10" s="7"/>
      <c r="AB10" s="7"/>
      <c r="AC10" s="26"/>
      <c r="AD10" s="24"/>
      <c r="AE10" s="24"/>
      <c r="AF10" s="124"/>
      <c r="AG10" s="65" t="s">
        <v>107</v>
      </c>
      <c r="AH10" s="19"/>
      <c r="AI10" s="7"/>
      <c r="AJ10" s="7"/>
      <c r="AK10" s="7"/>
      <c r="AL10" s="7"/>
      <c r="AM10" s="26"/>
      <c r="AN10" s="24"/>
      <c r="AO10" s="24"/>
      <c r="AP10" s="124"/>
      <c r="AQ10" s="65" t="s">
        <v>107</v>
      </c>
      <c r="AR10" s="19"/>
      <c r="AS10" s="7"/>
      <c r="AT10" s="7"/>
      <c r="AU10" s="7"/>
      <c r="AV10" s="7"/>
      <c r="AW10" s="26"/>
      <c r="AX10" s="24"/>
      <c r="AY10" s="24"/>
      <c r="AZ10" s="124"/>
      <c r="BA10" s="65" t="s">
        <v>107</v>
      </c>
      <c r="BB10" s="134"/>
      <c r="BC10" s="132"/>
      <c r="BD10" s="132"/>
      <c r="BE10" s="132"/>
      <c r="BF10" s="132"/>
      <c r="BG10" s="133"/>
      <c r="BH10" s="24"/>
      <c r="BI10" s="24"/>
      <c r="BJ10" s="124"/>
      <c r="BK10" s="65" t="s">
        <v>107</v>
      </c>
      <c r="BL10" s="19"/>
      <c r="BM10" s="7"/>
      <c r="BN10" s="7"/>
      <c r="BO10" s="7"/>
      <c r="BP10" s="7"/>
      <c r="BQ10" s="26"/>
      <c r="BR10" s="24"/>
      <c r="BS10" s="24"/>
      <c r="BT10" s="124"/>
      <c r="BU10" s="65" t="s">
        <v>107</v>
      </c>
      <c r="BV10" s="19"/>
      <c r="BW10" s="7"/>
      <c r="BX10" s="7"/>
      <c r="BY10" s="7"/>
      <c r="BZ10" s="7"/>
      <c r="CA10" s="26"/>
      <c r="CB10" s="24"/>
      <c r="CC10" s="24"/>
      <c r="CD10" s="124"/>
      <c r="CE10" s="65" t="s">
        <v>107</v>
      </c>
      <c r="CF10" s="19"/>
      <c r="CG10" s="7"/>
      <c r="CH10" s="7"/>
      <c r="CI10" s="7"/>
      <c r="CJ10" s="7"/>
      <c r="CK10" s="26"/>
      <c r="CL10" s="24"/>
      <c r="CM10" s="24"/>
      <c r="CN10" s="124"/>
      <c r="CO10" s="65" t="s">
        <v>107</v>
      </c>
      <c r="CP10" s="19"/>
      <c r="CQ10" s="7"/>
      <c r="CR10" s="7"/>
      <c r="CS10" s="7"/>
      <c r="CT10" s="7"/>
      <c r="CU10" s="26"/>
      <c r="CV10" s="24"/>
      <c r="CW10" s="24"/>
      <c r="CX10" s="124"/>
      <c r="CY10" s="65" t="s">
        <v>107</v>
      </c>
      <c r="CZ10" s="19"/>
      <c r="DA10" s="7"/>
      <c r="DB10" s="7"/>
      <c r="DC10" s="7"/>
      <c r="DD10" s="7"/>
      <c r="DE10" s="26"/>
      <c r="DF10" s="24"/>
      <c r="DG10" s="24"/>
      <c r="DH10" s="124"/>
      <c r="DI10" s="65" t="s">
        <v>107</v>
      </c>
      <c r="DJ10" s="19"/>
      <c r="DK10" s="7"/>
      <c r="DL10" s="7"/>
      <c r="DM10" s="7"/>
      <c r="DN10" s="7"/>
      <c r="DO10" s="26"/>
      <c r="DP10" s="24"/>
      <c r="DQ10" s="24"/>
      <c r="DR10" s="124"/>
      <c r="DS10" s="65" t="s">
        <v>107</v>
      </c>
      <c r="DT10" s="19"/>
      <c r="DU10" s="7"/>
      <c r="DV10" s="7"/>
      <c r="DW10" s="7"/>
      <c r="DX10" s="7"/>
      <c r="DY10" s="26"/>
      <c r="DZ10" s="24"/>
      <c r="EA10" s="24"/>
      <c r="EB10" s="124"/>
      <c r="EC10" s="65" t="s">
        <v>107</v>
      </c>
      <c r="ED10" s="19"/>
      <c r="EE10" s="7"/>
      <c r="EF10" s="7"/>
      <c r="EG10" s="7"/>
      <c r="EH10" s="7"/>
      <c r="EI10" s="26"/>
      <c r="EJ10" s="24"/>
      <c r="EK10" s="24"/>
      <c r="EL10" s="124"/>
      <c r="EM10" s="65" t="s">
        <v>107</v>
      </c>
      <c r="EN10" s="19"/>
      <c r="EO10" s="7"/>
      <c r="EP10" s="7"/>
      <c r="EQ10" s="7"/>
      <c r="ER10" s="7"/>
      <c r="ES10" s="26"/>
      <c r="ET10" s="24"/>
      <c r="EU10" s="24"/>
      <c r="EV10" s="124"/>
      <c r="EW10" s="65" t="s">
        <v>107</v>
      </c>
      <c r="EX10" s="19"/>
      <c r="EY10" s="7"/>
      <c r="EZ10" s="7"/>
      <c r="FA10" s="7"/>
      <c r="FB10" s="7"/>
      <c r="FC10" s="26"/>
      <c r="FD10" s="24"/>
      <c r="FE10" s="24"/>
      <c r="FF10" s="124"/>
      <c r="FG10" s="65" t="s">
        <v>107</v>
      </c>
      <c r="FH10" s="19"/>
      <c r="FI10" s="7"/>
      <c r="FJ10" s="7"/>
      <c r="FK10" s="7"/>
      <c r="FL10" s="7"/>
      <c r="FM10" s="26"/>
      <c r="FN10" s="24"/>
      <c r="FO10" s="24"/>
      <c r="FP10" s="124"/>
      <c r="FQ10" s="65" t="s">
        <v>107</v>
      </c>
      <c r="FR10" s="19"/>
      <c r="FS10" s="7"/>
      <c r="FT10" s="7"/>
      <c r="FU10" s="7"/>
      <c r="FV10" s="7"/>
      <c r="FW10" s="26"/>
      <c r="FX10" s="24"/>
      <c r="FY10" s="24"/>
      <c r="FZ10" s="124"/>
      <c r="GA10" s="65" t="s">
        <v>107</v>
      </c>
      <c r="GB10" s="19"/>
      <c r="GC10" s="7"/>
      <c r="GD10" s="7"/>
      <c r="GE10" s="7"/>
      <c r="GF10" s="7"/>
      <c r="GG10" s="26"/>
      <c r="GH10" s="24"/>
      <c r="GI10" s="24"/>
      <c r="GJ10" s="124"/>
      <c r="GK10" s="65" t="s">
        <v>107</v>
      </c>
      <c r="GL10" s="19"/>
      <c r="GM10" s="7"/>
      <c r="GN10" s="7"/>
      <c r="GO10" s="7"/>
      <c r="GP10" s="7"/>
      <c r="GQ10" s="26"/>
      <c r="GR10" s="24"/>
      <c r="GS10" s="24"/>
      <c r="GT10" s="124"/>
      <c r="GU10" s="65" t="s">
        <v>107</v>
      </c>
      <c r="GV10" s="19"/>
      <c r="GW10" s="7"/>
      <c r="GX10" s="7"/>
      <c r="GY10" s="7"/>
      <c r="GZ10" s="7"/>
      <c r="HA10" s="26"/>
      <c r="HB10" s="24"/>
      <c r="HC10" s="24"/>
      <c r="HD10" s="124"/>
      <c r="HE10" s="65" t="s">
        <v>107</v>
      </c>
      <c r="HF10" s="19"/>
      <c r="HG10" s="7"/>
      <c r="HH10" s="7"/>
      <c r="HI10" s="7"/>
      <c r="HJ10" s="7"/>
      <c r="HK10" s="26"/>
      <c r="HL10" s="24"/>
      <c r="HM10" s="24"/>
      <c r="HN10" s="124"/>
      <c r="HO10" s="65" t="s">
        <v>107</v>
      </c>
      <c r="HP10" s="19"/>
      <c r="HQ10" s="7"/>
      <c r="HR10" s="7"/>
      <c r="HS10" s="7"/>
      <c r="HT10" s="7"/>
      <c r="HU10" s="26"/>
      <c r="HV10" s="24"/>
      <c r="HW10" s="24"/>
      <c r="HX10" s="124"/>
      <c r="HY10" s="65" t="s">
        <v>107</v>
      </c>
      <c r="HZ10" s="19"/>
      <c r="IA10" s="7"/>
      <c r="IB10" s="7"/>
      <c r="IC10" s="7"/>
      <c r="ID10" s="7"/>
      <c r="IE10" s="26"/>
      <c r="IF10" s="24"/>
      <c r="IG10" s="24"/>
      <c r="IH10" s="124"/>
      <c r="II10" s="65" t="s">
        <v>107</v>
      </c>
      <c r="IJ10" s="19"/>
      <c r="IK10" s="7"/>
      <c r="IL10" s="7"/>
      <c r="IM10" s="7"/>
      <c r="IN10" s="7"/>
      <c r="IO10" s="26"/>
      <c r="IP10" s="24"/>
      <c r="IQ10" s="24"/>
    </row>
    <row xmlns:x14ac="http://schemas.microsoft.com/office/spreadsheetml/2009/9/ac" r="11" s="4" customFormat="true" ht="15.6" customHeight="true" x14ac:dyDescent="0.25">
      <c r="A11" s="398" t="str">
        <f ca="true">IF(ISBLANK('Data Summary'!A13),"",'Data Summary'!A13)</f>
        <v>CRI_2009_EMIS</v>
      </c>
      <c r="B11" s="124"/>
      <c r="C11" s="65" t="s">
        <v>108</v>
      </c>
      <c r="D11" s="19"/>
      <c r="E11" s="7"/>
      <c r="F11" s="7"/>
      <c r="G11" s="7"/>
      <c r="H11" s="7"/>
      <c r="I11" s="26"/>
      <c r="J11" s="24"/>
      <c r="K11" s="24"/>
      <c r="L11" s="124"/>
      <c r="M11" s="65" t="s">
        <v>108</v>
      </c>
      <c r="N11" s="19"/>
      <c r="O11" s="7"/>
      <c r="P11" s="7"/>
      <c r="Q11" s="7"/>
      <c r="R11" s="7"/>
      <c r="S11" s="26"/>
      <c r="T11" s="24"/>
      <c r="U11" s="24"/>
      <c r="V11" s="124"/>
      <c r="W11" s="65" t="s">
        <v>108</v>
      </c>
      <c r="X11" s="19"/>
      <c r="Y11" s="7"/>
      <c r="Z11" s="7"/>
      <c r="AA11" s="7"/>
      <c r="AB11" s="7"/>
      <c r="AC11" s="26"/>
      <c r="AD11" s="24"/>
      <c r="AE11" s="24"/>
      <c r="AF11" s="124"/>
      <c r="AG11" s="65" t="s">
        <v>108</v>
      </c>
      <c r="AH11" s="19"/>
      <c r="AI11" s="7"/>
      <c r="AJ11" s="7"/>
      <c r="AK11" s="7"/>
      <c r="AL11" s="7"/>
      <c r="AM11" s="26"/>
      <c r="AN11" s="24"/>
      <c r="AO11" s="24"/>
      <c r="AP11" s="124"/>
      <c r="AQ11" s="65" t="s">
        <v>108</v>
      </c>
      <c r="AR11" s="19"/>
      <c r="AS11" s="7"/>
      <c r="AT11" s="7"/>
      <c r="AU11" s="7"/>
      <c r="AV11" s="7"/>
      <c r="AW11" s="26"/>
      <c r="AX11" s="24"/>
      <c r="AY11" s="24"/>
      <c r="AZ11" s="124"/>
      <c r="BA11" s="65" t="s">
        <v>108</v>
      </c>
      <c r="BB11" s="134"/>
      <c r="BC11" s="132"/>
      <c r="BD11" s="132"/>
      <c r="BE11" s="132"/>
      <c r="BF11" s="132"/>
      <c r="BG11" s="133"/>
      <c r="BH11" s="24"/>
      <c r="BI11" s="24"/>
      <c r="BJ11" s="124"/>
      <c r="BK11" s="65" t="s">
        <v>108</v>
      </c>
      <c r="BL11" s="19"/>
      <c r="BM11" s="7"/>
      <c r="BN11" s="7"/>
      <c r="BO11" s="7"/>
      <c r="BP11" s="7"/>
      <c r="BQ11" s="26"/>
      <c r="BR11" s="24"/>
      <c r="BS11" s="24"/>
      <c r="BT11" s="124"/>
      <c r="BU11" s="65" t="s">
        <v>108</v>
      </c>
      <c r="BV11" s="19"/>
      <c r="BW11" s="7"/>
      <c r="BX11" s="7"/>
      <c r="BY11" s="7"/>
      <c r="BZ11" s="7"/>
      <c r="CA11" s="26"/>
      <c r="CB11" s="24"/>
      <c r="CC11" s="24"/>
      <c r="CD11" s="124"/>
      <c r="CE11" s="65" t="s">
        <v>108</v>
      </c>
      <c r="CF11" s="19"/>
      <c r="CG11" s="7"/>
      <c r="CH11" s="7"/>
      <c r="CI11" s="7"/>
      <c r="CJ11" s="7"/>
      <c r="CK11" s="26"/>
      <c r="CL11" s="24"/>
      <c r="CM11" s="24"/>
      <c r="CN11" s="124"/>
      <c r="CO11" s="65" t="s">
        <v>108</v>
      </c>
      <c r="CP11" s="19"/>
      <c r="CQ11" s="7"/>
      <c r="CR11" s="7"/>
      <c r="CS11" s="7"/>
      <c r="CT11" s="7"/>
      <c r="CU11" s="26"/>
      <c r="CV11" s="24"/>
      <c r="CW11" s="24"/>
      <c r="CX11" s="124"/>
      <c r="CY11" s="65" t="s">
        <v>108</v>
      </c>
      <c r="CZ11" s="19"/>
      <c r="DA11" s="7"/>
      <c r="DB11" s="7"/>
      <c r="DC11" s="7"/>
      <c r="DD11" s="7"/>
      <c r="DE11" s="26"/>
      <c r="DF11" s="24"/>
      <c r="DG11" s="24"/>
      <c r="DH11" s="124"/>
      <c r="DI11" s="65" t="s">
        <v>108</v>
      </c>
      <c r="DJ11" s="19"/>
      <c r="DK11" s="7"/>
      <c r="DL11" s="7"/>
      <c r="DM11" s="7"/>
      <c r="DN11" s="7"/>
      <c r="DO11" s="26"/>
      <c r="DP11" s="24"/>
      <c r="DQ11" s="24"/>
      <c r="DR11" s="124"/>
      <c r="DS11" s="65" t="s">
        <v>108</v>
      </c>
      <c r="DT11" s="19"/>
      <c r="DU11" s="7"/>
      <c r="DV11" s="7"/>
      <c r="DW11" s="7"/>
      <c r="DX11" s="7"/>
      <c r="DY11" s="26"/>
      <c r="DZ11" s="24"/>
      <c r="EA11" s="24"/>
      <c r="EB11" s="124"/>
      <c r="EC11" s="65" t="s">
        <v>108</v>
      </c>
      <c r="ED11" s="19"/>
      <c r="EE11" s="7"/>
      <c r="EF11" s="7"/>
      <c r="EG11" s="7"/>
      <c r="EH11" s="7"/>
      <c r="EI11" s="26"/>
      <c r="EJ11" s="24"/>
      <c r="EK11" s="24"/>
      <c r="EL11" s="124"/>
      <c r="EM11" s="65" t="s">
        <v>108</v>
      </c>
      <c r="EN11" s="19"/>
      <c r="EO11" s="7"/>
      <c r="EP11" s="7"/>
      <c r="EQ11" s="7"/>
      <c r="ER11" s="7"/>
      <c r="ES11" s="26"/>
      <c r="ET11" s="24"/>
      <c r="EU11" s="24"/>
      <c r="EV11" s="124"/>
      <c r="EW11" s="65" t="s">
        <v>108</v>
      </c>
      <c r="EX11" s="19"/>
      <c r="EY11" s="7"/>
      <c r="EZ11" s="7"/>
      <c r="FA11" s="7"/>
      <c r="FB11" s="7"/>
      <c r="FC11" s="26"/>
      <c r="FD11" s="24"/>
      <c r="FE11" s="24"/>
      <c r="FF11" s="124"/>
      <c r="FG11" s="65" t="s">
        <v>108</v>
      </c>
      <c r="FH11" s="19"/>
      <c r="FI11" s="7"/>
      <c r="FJ11" s="7"/>
      <c r="FK11" s="7"/>
      <c r="FL11" s="7"/>
      <c r="FM11" s="26"/>
      <c r="FN11" s="24"/>
      <c r="FO11" s="24"/>
      <c r="FP11" s="124"/>
      <c r="FQ11" s="65" t="s">
        <v>108</v>
      </c>
      <c r="FR11" s="19"/>
      <c r="FS11" s="7"/>
      <c r="FT11" s="7"/>
      <c r="FU11" s="7"/>
      <c r="FV11" s="7"/>
      <c r="FW11" s="26"/>
      <c r="FX11" s="24"/>
      <c r="FY11" s="24"/>
      <c r="FZ11" s="124"/>
      <c r="GA11" s="65" t="s">
        <v>108</v>
      </c>
      <c r="GB11" s="19"/>
      <c r="GC11" s="7"/>
      <c r="GD11" s="7"/>
      <c r="GE11" s="7"/>
      <c r="GF11" s="7"/>
      <c r="GG11" s="26"/>
      <c r="GH11" s="24"/>
      <c r="GI11" s="24"/>
      <c r="GJ11" s="124"/>
      <c r="GK11" s="65" t="s">
        <v>108</v>
      </c>
      <c r="GL11" s="19"/>
      <c r="GM11" s="7"/>
      <c r="GN11" s="7"/>
      <c r="GO11" s="7"/>
      <c r="GP11" s="7"/>
      <c r="GQ11" s="26"/>
      <c r="GR11" s="24"/>
      <c r="GS11" s="24"/>
      <c r="GT11" s="124"/>
      <c r="GU11" s="65" t="s">
        <v>108</v>
      </c>
      <c r="GV11" s="19"/>
      <c r="GW11" s="7"/>
      <c r="GX11" s="7"/>
      <c r="GY11" s="7"/>
      <c r="GZ11" s="7"/>
      <c r="HA11" s="26"/>
      <c r="HB11" s="24"/>
      <c r="HC11" s="24"/>
      <c r="HD11" s="124"/>
      <c r="HE11" s="65" t="s">
        <v>108</v>
      </c>
      <c r="HF11" s="19"/>
      <c r="HG11" s="7"/>
      <c r="HH11" s="7"/>
      <c r="HI11" s="7"/>
      <c r="HJ11" s="7"/>
      <c r="HK11" s="26"/>
      <c r="HL11" s="24"/>
      <c r="HM11" s="24"/>
      <c r="HN11" s="124"/>
      <c r="HO11" s="65" t="s">
        <v>108</v>
      </c>
      <c r="HP11" s="19"/>
      <c r="HQ11" s="7"/>
      <c r="HR11" s="7"/>
      <c r="HS11" s="7"/>
      <c r="HT11" s="7"/>
      <c r="HU11" s="26"/>
      <c r="HV11" s="24"/>
      <c r="HW11" s="24"/>
      <c r="HX11" s="124"/>
      <c r="HY11" s="65" t="s">
        <v>108</v>
      </c>
      <c r="HZ11" s="19"/>
      <c r="IA11" s="7"/>
      <c r="IB11" s="7"/>
      <c r="IC11" s="7"/>
      <c r="ID11" s="7"/>
      <c r="IE11" s="26"/>
      <c r="IF11" s="24"/>
      <c r="IG11" s="24"/>
      <c r="IH11" s="124"/>
      <c r="II11" s="65" t="s">
        <v>108</v>
      </c>
      <c r="IJ11" s="19"/>
      <c r="IK11" s="7"/>
      <c r="IL11" s="7"/>
      <c r="IM11" s="7"/>
      <c r="IN11" s="7"/>
      <c r="IO11" s="26"/>
      <c r="IP11" s="24"/>
      <c r="IQ11" s="24"/>
    </row>
    <row xmlns:x14ac="http://schemas.microsoft.com/office/spreadsheetml/2009/9/ac" r="12" s="268" customFormat="true" ht="18" customHeight="true" x14ac:dyDescent="0.2">
      <c r="A12" s="398" t="str">
        <f ca="true">IF(ISBLANK('Data Summary'!A14),"",'Data Summary'!A14)</f>
        <v>CRI_2010_EMIS</v>
      </c>
      <c r="B12" s="261" t="s">
        <v>57</v>
      </c>
      <c r="C12" s="262" t="s">
        <v>27</v>
      </c>
      <c r="D12" s="263"/>
      <c r="E12" s="263"/>
      <c r="F12" s="263"/>
      <c r="G12" s="263"/>
      <c r="H12" s="263"/>
      <c r="I12" s="264"/>
      <c r="J12" s="258"/>
      <c r="K12" s="258"/>
      <c r="L12" s="261" t="s">
        <v>57</v>
      </c>
      <c r="M12" s="262" t="s">
        <v>27</v>
      </c>
      <c r="N12" s="263"/>
      <c r="O12" s="263"/>
      <c r="P12" s="263"/>
      <c r="Q12" s="263"/>
      <c r="R12" s="263"/>
      <c r="S12" s="264"/>
      <c r="T12" s="258"/>
      <c r="U12" s="258"/>
      <c r="V12" s="261" t="s">
        <v>57</v>
      </c>
      <c r="W12" s="262" t="s">
        <v>27</v>
      </c>
      <c r="X12" s="263"/>
      <c r="Y12" s="263"/>
      <c r="Z12" s="263"/>
      <c r="AA12" s="263"/>
      <c r="AB12" s="263"/>
      <c r="AC12" s="264"/>
      <c r="AD12" s="258"/>
      <c r="AE12" s="258"/>
      <c r="AF12" s="261" t="s">
        <v>57</v>
      </c>
      <c r="AG12" s="262" t="s">
        <v>27</v>
      </c>
      <c r="AH12" s="263"/>
      <c r="AI12" s="263"/>
      <c r="AJ12" s="263"/>
      <c r="AK12" s="263"/>
      <c r="AL12" s="263"/>
      <c r="AM12" s="264"/>
      <c r="AN12" s="258"/>
      <c r="AO12" s="258"/>
      <c r="AP12" s="261" t="s">
        <v>57</v>
      </c>
      <c r="AQ12" s="262" t="s">
        <v>27</v>
      </c>
      <c r="AR12" s="263"/>
      <c r="AS12" s="263"/>
      <c r="AT12" s="263"/>
      <c r="AU12" s="263"/>
      <c r="AV12" s="263"/>
      <c r="AW12" s="264"/>
      <c r="AX12" s="258"/>
      <c r="AY12" s="258"/>
      <c r="AZ12" s="261" t="s">
        <v>57</v>
      </c>
      <c r="BA12" s="265" t="s">
        <v>27</v>
      </c>
      <c r="BB12" s="266"/>
      <c r="BC12" s="266"/>
      <c r="BD12" s="266"/>
      <c r="BE12" s="266"/>
      <c r="BF12" s="266"/>
      <c r="BG12" s="267"/>
      <c r="BH12" s="258"/>
      <c r="BI12" s="258"/>
      <c r="BJ12" s="261" t="s">
        <v>57</v>
      </c>
      <c r="BK12" s="262" t="s">
        <v>27</v>
      </c>
      <c r="BL12" s="263"/>
      <c r="BM12" s="263"/>
      <c r="BN12" s="263"/>
      <c r="BO12" s="263"/>
      <c r="BP12" s="263"/>
      <c r="BQ12" s="264"/>
      <c r="BR12" s="258"/>
      <c r="BS12" s="258"/>
      <c r="BT12" s="261" t="s">
        <v>57</v>
      </c>
      <c r="BU12" s="262" t="s">
        <v>27</v>
      </c>
      <c r="BV12" s="263"/>
      <c r="BW12" s="263"/>
      <c r="BX12" s="263"/>
      <c r="BY12" s="263"/>
      <c r="BZ12" s="263"/>
      <c r="CA12" s="264"/>
      <c r="CB12" s="258"/>
      <c r="CC12" s="258"/>
      <c r="CD12" s="261" t="s">
        <v>57</v>
      </c>
      <c r="CE12" s="262" t="s">
        <v>27</v>
      </c>
      <c r="CF12" s="263"/>
      <c r="CG12" s="263"/>
      <c r="CH12" s="263"/>
      <c r="CI12" s="263"/>
      <c r="CJ12" s="263"/>
      <c r="CK12" s="264"/>
      <c r="CL12" s="258"/>
      <c r="CM12" s="258"/>
      <c r="CN12" s="261" t="s">
        <v>57</v>
      </c>
      <c r="CO12" s="262" t="s">
        <v>27</v>
      </c>
      <c r="CP12" s="263"/>
      <c r="CQ12" s="263"/>
      <c r="CR12" s="263"/>
      <c r="CS12" s="263"/>
      <c r="CT12" s="263"/>
      <c r="CU12" s="264"/>
      <c r="CV12" s="258"/>
      <c r="CW12" s="258"/>
      <c r="CX12" s="261" t="s">
        <v>57</v>
      </c>
      <c r="CY12" s="262" t="s">
        <v>27</v>
      </c>
      <c r="CZ12" s="263"/>
      <c r="DA12" s="263"/>
      <c r="DB12" s="263"/>
      <c r="DC12" s="263"/>
      <c r="DD12" s="263"/>
      <c r="DE12" s="264"/>
      <c r="DF12" s="258"/>
      <c r="DG12" s="258"/>
      <c r="DH12" s="261" t="s">
        <v>57</v>
      </c>
      <c r="DI12" s="262" t="s">
        <v>27</v>
      </c>
      <c r="DJ12" s="263"/>
      <c r="DK12" s="263"/>
      <c r="DL12" s="263"/>
      <c r="DM12" s="263"/>
      <c r="DN12" s="263"/>
      <c r="DO12" s="264"/>
      <c r="DP12" s="258"/>
      <c r="DQ12" s="258"/>
      <c r="DR12" s="261" t="s">
        <v>57</v>
      </c>
      <c r="DS12" s="262" t="s">
        <v>27</v>
      </c>
      <c r="DT12" s="263"/>
      <c r="DU12" s="263"/>
      <c r="DV12" s="263"/>
      <c r="DW12" s="263"/>
      <c r="DX12" s="263"/>
      <c r="DY12" s="264"/>
      <c r="DZ12" s="258"/>
      <c r="EA12" s="258"/>
      <c r="EB12" s="261" t="s">
        <v>57</v>
      </c>
      <c r="EC12" s="262" t="s">
        <v>27</v>
      </c>
      <c r="ED12" s="263"/>
      <c r="EE12" s="263"/>
      <c r="EF12" s="263"/>
      <c r="EG12" s="263"/>
      <c r="EH12" s="263"/>
      <c r="EI12" s="264"/>
      <c r="EJ12" s="258"/>
      <c r="EK12" s="258"/>
      <c r="EL12" s="261" t="s">
        <v>57</v>
      </c>
      <c r="EM12" s="262" t="s">
        <v>27</v>
      </c>
      <c r="EN12" s="263"/>
      <c r="EO12" s="263"/>
      <c r="EP12" s="263"/>
      <c r="EQ12" s="263"/>
      <c r="ER12" s="263"/>
      <c r="ES12" s="264"/>
      <c r="ET12" s="258"/>
      <c r="EU12" s="258"/>
      <c r="EV12" s="261" t="s">
        <v>57</v>
      </c>
      <c r="EW12" s="262" t="s">
        <v>27</v>
      </c>
      <c r="EX12" s="263"/>
      <c r="EY12" s="263"/>
      <c r="EZ12" s="263"/>
      <c r="FA12" s="263"/>
      <c r="FB12" s="263"/>
      <c r="FC12" s="264"/>
      <c r="FD12" s="258"/>
      <c r="FE12" s="258"/>
      <c r="FF12" s="261" t="s">
        <v>57</v>
      </c>
      <c r="FG12" s="262" t="s">
        <v>27</v>
      </c>
      <c r="FH12" s="263"/>
      <c r="FI12" s="263"/>
      <c r="FJ12" s="263"/>
      <c r="FK12" s="263"/>
      <c r="FL12" s="263"/>
      <c r="FM12" s="264"/>
      <c r="FN12" s="258"/>
      <c r="FO12" s="258"/>
      <c r="FP12" s="261" t="s">
        <v>57</v>
      </c>
      <c r="FQ12" s="262" t="s">
        <v>27</v>
      </c>
      <c r="FR12" s="263"/>
      <c r="FS12" s="263"/>
      <c r="FT12" s="263"/>
      <c r="FU12" s="263"/>
      <c r="FV12" s="263"/>
      <c r="FW12" s="264"/>
      <c r="FX12" s="258"/>
      <c r="FY12" s="258"/>
      <c r="FZ12" s="261" t="s">
        <v>57</v>
      </c>
      <c r="GA12" s="262" t="s">
        <v>27</v>
      </c>
      <c r="GB12" s="263"/>
      <c r="GC12" s="263"/>
      <c r="GD12" s="263"/>
      <c r="GE12" s="263"/>
      <c r="GF12" s="263"/>
      <c r="GG12" s="264"/>
      <c r="GH12" s="258"/>
      <c r="GI12" s="258"/>
      <c r="GJ12" s="261" t="s">
        <v>57</v>
      </c>
      <c r="GK12" s="262" t="s">
        <v>27</v>
      </c>
      <c r="GL12" s="263"/>
      <c r="GM12" s="263"/>
      <c r="GN12" s="263"/>
      <c r="GO12" s="263"/>
      <c r="GP12" s="263"/>
      <c r="GQ12" s="264"/>
      <c r="GR12" s="258"/>
      <c r="GS12" s="258"/>
      <c r="GT12" s="261" t="s">
        <v>57</v>
      </c>
      <c r="GU12" s="262" t="s">
        <v>27</v>
      </c>
      <c r="GV12" s="263"/>
      <c r="GW12" s="263"/>
      <c r="GX12" s="263"/>
      <c r="GY12" s="263"/>
      <c r="GZ12" s="263"/>
      <c r="HA12" s="264"/>
      <c r="HB12" s="258"/>
      <c r="HC12" s="258"/>
      <c r="HD12" s="261" t="s">
        <v>57</v>
      </c>
      <c r="HE12" s="262" t="s">
        <v>27</v>
      </c>
      <c r="HF12" s="263"/>
      <c r="HG12" s="263"/>
      <c r="HH12" s="263"/>
      <c r="HI12" s="263"/>
      <c r="HJ12" s="263"/>
      <c r="HK12" s="264"/>
      <c r="HL12" s="258"/>
      <c r="HM12" s="258"/>
      <c r="HN12" s="261" t="s">
        <v>57</v>
      </c>
      <c r="HO12" s="262" t="s">
        <v>27</v>
      </c>
      <c r="HP12" s="263"/>
      <c r="HQ12" s="263"/>
      <c r="HR12" s="263"/>
      <c r="HS12" s="263"/>
      <c r="HT12" s="263"/>
      <c r="HU12" s="264"/>
      <c r="HV12" s="258"/>
      <c r="HW12" s="258"/>
      <c r="HX12" s="261" t="s">
        <v>57</v>
      </c>
      <c r="HY12" s="262" t="s">
        <v>27</v>
      </c>
      <c r="HZ12" s="263"/>
      <c r="IA12" s="263"/>
      <c r="IB12" s="263"/>
      <c r="IC12" s="263"/>
      <c r="ID12" s="263"/>
      <c r="IE12" s="264"/>
      <c r="IF12" s="258"/>
      <c r="IG12" s="258"/>
      <c r="IH12" s="261" t="s">
        <v>57</v>
      </c>
      <c r="II12" s="262" t="s">
        <v>27</v>
      </c>
      <c r="IJ12" s="263"/>
      <c r="IK12" s="263"/>
      <c r="IL12" s="263"/>
      <c r="IM12" s="263"/>
      <c r="IN12" s="263"/>
      <c r="IO12" s="264"/>
      <c r="IP12" s="258"/>
      <c r="IQ12" s="258"/>
    </row>
    <row xmlns:x14ac="http://schemas.microsoft.com/office/spreadsheetml/2009/9/ac" r="13" s="14" customFormat="true" ht="14.25" customHeight="true" x14ac:dyDescent="0.2">
      <c r="A13" s="398" t="str">
        <f ca="true">IF(ISBLANK('Data Summary'!A15),"",'Data Summary'!A15)</f>
        <v>CRI_2011_EMIS</v>
      </c>
      <c r="B13" s="125" t="s">
        <v>55</v>
      </c>
      <c r="C13" s="5">
        <v>0</v>
      </c>
      <c r="D13" s="45"/>
      <c r="E13" s="45"/>
      <c r="F13" s="45"/>
      <c r="G13" s="45"/>
      <c r="H13" s="45"/>
      <c r="I13" s="66"/>
      <c r="J13" s="11"/>
      <c r="K13" s="11"/>
      <c r="L13" s="125" t="s">
        <v>55</v>
      </c>
      <c r="M13" s="5">
        <v>0</v>
      </c>
      <c r="N13" s="45"/>
      <c r="O13" s="45"/>
      <c r="P13" s="45"/>
      <c r="Q13" s="45"/>
      <c r="R13" s="45"/>
      <c r="S13" s="66"/>
      <c r="T13" s="11"/>
      <c r="U13" s="11"/>
      <c r="V13" s="125" t="s">
        <v>55</v>
      </c>
      <c r="W13" s="5">
        <v>0</v>
      </c>
      <c r="X13" s="45"/>
      <c r="Y13" s="45"/>
      <c r="Z13" s="45"/>
      <c r="AA13" s="45"/>
      <c r="AB13" s="45"/>
      <c r="AC13" s="66"/>
      <c r="AD13" s="11"/>
      <c r="AE13" s="11"/>
      <c r="AF13" s="125" t="s">
        <v>55</v>
      </c>
      <c r="AG13" s="5">
        <v>0</v>
      </c>
      <c r="AH13" s="45"/>
      <c r="AI13" s="45"/>
      <c r="AJ13" s="45"/>
      <c r="AK13" s="45"/>
      <c r="AL13" s="45"/>
      <c r="AM13" s="66"/>
      <c r="AN13" s="11"/>
      <c r="AO13" s="11"/>
      <c r="AP13" s="125" t="s">
        <v>55</v>
      </c>
      <c r="AQ13" s="5">
        <v>0</v>
      </c>
      <c r="AR13" s="45"/>
      <c r="AS13" s="45"/>
      <c r="AT13" s="45"/>
      <c r="AU13" s="45"/>
      <c r="AV13" s="45"/>
      <c r="AW13" s="66"/>
      <c r="AX13" s="11"/>
      <c r="AY13" s="11"/>
      <c r="AZ13" s="125" t="s">
        <v>55</v>
      </c>
      <c r="BA13" s="5">
        <v>0</v>
      </c>
      <c r="BB13" s="45"/>
      <c r="BC13" s="45"/>
      <c r="BD13" s="45"/>
      <c r="BE13" s="45"/>
      <c r="BF13" s="45"/>
      <c r="BG13" s="66"/>
      <c r="BH13" s="11"/>
      <c r="BI13" s="11"/>
      <c r="BJ13" s="125" t="s">
        <v>55</v>
      </c>
      <c r="BK13" s="5">
        <v>0</v>
      </c>
      <c r="BL13" s="45"/>
      <c r="BM13" s="45"/>
      <c r="BN13" s="45"/>
      <c r="BO13" s="45"/>
      <c r="BP13" s="45"/>
      <c r="BQ13" s="66"/>
      <c r="BR13" s="11"/>
      <c r="BS13" s="11"/>
      <c r="BT13" s="125" t="s">
        <v>55</v>
      </c>
      <c r="BU13" s="5">
        <v>0</v>
      </c>
      <c r="BV13" s="45"/>
      <c r="BW13" s="45"/>
      <c r="BX13" s="45"/>
      <c r="BY13" s="45"/>
      <c r="BZ13" s="45"/>
      <c r="CA13" s="66"/>
      <c r="CB13" s="11"/>
      <c r="CC13" s="11"/>
      <c r="CD13" s="125" t="s">
        <v>55</v>
      </c>
      <c r="CE13" s="5">
        <v>0</v>
      </c>
      <c r="CF13" s="45"/>
      <c r="CG13" s="45"/>
      <c r="CH13" s="45"/>
      <c r="CI13" s="45"/>
      <c r="CJ13" s="45"/>
      <c r="CK13" s="66"/>
      <c r="CL13" s="11"/>
      <c r="CM13" s="11"/>
      <c r="CN13" s="125" t="s">
        <v>55</v>
      </c>
      <c r="CO13" s="5">
        <v>0</v>
      </c>
      <c r="CP13" s="45"/>
      <c r="CQ13" s="45"/>
      <c r="CR13" s="45"/>
      <c r="CS13" s="45"/>
      <c r="CT13" s="45"/>
      <c r="CU13" s="66"/>
      <c r="CV13" s="11"/>
      <c r="CW13" s="11"/>
      <c r="CX13" s="125" t="s">
        <v>55</v>
      </c>
      <c r="CY13" s="5">
        <v>0</v>
      </c>
      <c r="CZ13" s="45"/>
      <c r="DA13" s="45"/>
      <c r="DB13" s="45"/>
      <c r="DC13" s="45"/>
      <c r="DD13" s="45"/>
      <c r="DE13" s="66"/>
      <c r="DF13" s="11"/>
      <c r="DG13" s="11"/>
      <c r="DH13" s="136" t="s">
        <v>55</v>
      </c>
      <c r="DI13" s="5">
        <v>0</v>
      </c>
      <c r="DJ13" s="45">
        <v>0.3353718682185835</v>
      </c>
      <c r="DK13" s="45">
        <v>0.32656023222060959</v>
      </c>
      <c r="DL13" s="45">
        <v>0.34587116299178555</v>
      </c>
      <c r="DM13" s="7"/>
      <c r="DN13" s="45">
        <v>0.39662865642042633</v>
      </c>
      <c r="DO13" s="66">
        <v>0.11641443538998836</v>
      </c>
      <c r="DP13" s="11"/>
      <c r="DQ13" s="11"/>
      <c r="DR13" s="136" t="s">
        <v>55</v>
      </c>
      <c r="DS13" s="5">
        <v>0</v>
      </c>
      <c r="DT13" s="45">
        <v>0.23631350925561245</v>
      </c>
      <c r="DU13" s="45">
        <v>0.28954035468693451</v>
      </c>
      <c r="DV13" s="45">
        <v>0.1727861771058315</v>
      </c>
      <c r="DW13" s="7"/>
      <c r="DX13" s="45">
        <v>0.22277227722772275</v>
      </c>
      <c r="DY13" s="66">
        <v>0.34602076124567477</v>
      </c>
      <c r="DZ13" s="11"/>
      <c r="EA13" s="11"/>
      <c r="EB13" s="136" t="s">
        <v>55</v>
      </c>
      <c r="EC13" s="5">
        <v>0</v>
      </c>
      <c r="ED13" s="45">
        <v>0.23538642604943111</v>
      </c>
      <c r="EE13" s="45">
        <v>0.28964518464880518</v>
      </c>
      <c r="EF13" s="45">
        <v>0.17123287671232876</v>
      </c>
      <c r="EG13" s="7"/>
      <c r="EH13" s="45">
        <v>0.29644268774703553</v>
      </c>
      <c r="EI13" s="66">
        <v>0</v>
      </c>
      <c r="EJ13" s="11"/>
      <c r="EK13" s="11"/>
      <c r="EL13" s="136" t="s">
        <v>55</v>
      </c>
      <c r="EM13" s="5">
        <v>0</v>
      </c>
      <c r="EN13" s="45"/>
      <c r="EO13" s="45"/>
      <c r="EP13" s="45"/>
      <c r="EQ13" s="7"/>
      <c r="ER13" s="45"/>
      <c r="ES13" s="66"/>
      <c r="ET13" s="11"/>
      <c r="EU13" s="11"/>
      <c r="EV13" s="136" t="s">
        <v>55</v>
      </c>
      <c r="EW13" s="5">
        <v>0</v>
      </c>
      <c r="EX13" s="45">
        <v>0.21752026893415069</v>
      </c>
      <c r="EY13" s="45">
        <v>0.29101491451436889</v>
      </c>
      <c r="EZ13" s="45">
        <v>0.12998266897746968</v>
      </c>
      <c r="FA13" s="7"/>
      <c r="FB13" s="45">
        <v>0.24807740014884647</v>
      </c>
      <c r="FC13" s="66">
        <v>0.11350737797956867</v>
      </c>
      <c r="FD13" s="11"/>
      <c r="FE13" s="11"/>
      <c r="FF13" s="136" t="s">
        <v>55</v>
      </c>
      <c r="FG13" s="5">
        <v>0</v>
      </c>
      <c r="FH13" s="45"/>
      <c r="FI13" s="45"/>
      <c r="FJ13" s="45"/>
      <c r="FK13" s="7"/>
      <c r="FL13" s="45"/>
      <c r="FM13" s="66"/>
      <c r="FN13" s="11"/>
      <c r="FO13" s="11"/>
      <c r="FP13" s="136" t="s">
        <v>55</v>
      </c>
      <c r="FQ13" s="5">
        <v>0</v>
      </c>
      <c r="FR13" s="45">
        <v>0.11780875711761241</v>
      </c>
      <c r="FS13" s="45">
        <v>0.10897203051216854</v>
      </c>
      <c r="FT13" s="45">
        <v>0.12820512820512819</v>
      </c>
      <c r="FU13" s="7"/>
      <c r="FV13" s="45">
        <v>0.14884644008930786</v>
      </c>
      <c r="FW13" s="66">
        <v>0</v>
      </c>
      <c r="FX13" s="11"/>
      <c r="FY13" s="11"/>
      <c r="FZ13" s="136" t="s">
        <v>55</v>
      </c>
      <c r="GA13" s="5">
        <v>0</v>
      </c>
      <c r="GB13" s="45"/>
      <c r="GC13" s="45"/>
      <c r="GD13" s="45"/>
      <c r="GE13" s="7"/>
      <c r="GF13" s="45"/>
      <c r="GG13" s="66"/>
      <c r="GH13" s="11"/>
      <c r="GI13" s="11"/>
      <c r="GJ13" s="136" t="s">
        <v>55</v>
      </c>
      <c r="GK13" s="5">
        <v>0</v>
      </c>
      <c r="GL13" s="45">
        <v>3.9154267815191858E-2</v>
      </c>
      <c r="GM13" s="45">
        <v>3.6324010170722849E-2</v>
      </c>
      <c r="GN13" s="45">
        <v>4.2462845010615716E-2</v>
      </c>
      <c r="GO13" s="7"/>
      <c r="GP13" s="45">
        <v>4.96031746031746E-2</v>
      </c>
      <c r="GQ13" s="66">
        <v>0</v>
      </c>
      <c r="GR13" s="11"/>
      <c r="GS13" s="11"/>
      <c r="GT13" s="136" t="s">
        <v>55</v>
      </c>
      <c r="GU13" s="5">
        <v>0</v>
      </c>
      <c r="GV13" s="45"/>
      <c r="GW13" s="45"/>
      <c r="GX13" s="45"/>
      <c r="GY13" s="7"/>
      <c r="GZ13" s="45"/>
      <c r="HA13" s="66"/>
      <c r="HB13" s="11"/>
      <c r="HC13" s="11"/>
      <c r="HD13" s="136" t="s">
        <v>55</v>
      </c>
      <c r="HE13" s="5">
        <v>0</v>
      </c>
      <c r="HF13" s="45"/>
      <c r="HG13" s="45"/>
      <c r="HH13" s="45"/>
      <c r="HI13" s="7"/>
      <c r="HJ13" s="45"/>
      <c r="HK13" s="66"/>
      <c r="HL13" s="11"/>
      <c r="HM13" s="11"/>
      <c r="HN13" s="136" t="s">
        <v>55</v>
      </c>
      <c r="HO13" s="5">
        <v>0</v>
      </c>
      <c r="HP13" s="45">
        <v>0</v>
      </c>
      <c r="HQ13" s="45">
        <v>0</v>
      </c>
      <c r="HR13" s="45">
        <v>0</v>
      </c>
      <c r="HS13" s="7"/>
      <c r="HT13" s="45">
        <v>0</v>
      </c>
      <c r="HU13" s="66">
        <v>0</v>
      </c>
      <c r="HV13" s="11"/>
      <c r="HW13" s="11"/>
      <c r="HX13" s="136" t="s">
        <v>55</v>
      </c>
      <c r="HY13" s="5">
        <v>0</v>
      </c>
      <c r="HZ13" s="45"/>
      <c r="IA13" s="45"/>
      <c r="IB13" s="45"/>
      <c r="IC13" s="7"/>
      <c r="ID13" s="45"/>
      <c r="IE13" s="66"/>
      <c r="IF13" s="11"/>
      <c r="IG13" s="11"/>
      <c r="IH13" s="136" t="s">
        <v>55</v>
      </c>
      <c r="II13" s="5">
        <v>0</v>
      </c>
      <c r="IJ13" s="45">
        <v>0.14233428222854819</v>
      </c>
      <c r="IK13" s="45"/>
      <c r="IL13" s="45"/>
      <c r="IM13" s="7"/>
      <c r="IN13" s="45">
        <v>0.14903129657228018</v>
      </c>
      <c r="IO13" s="66">
        <v>0.11210762331838565</v>
      </c>
      <c r="IP13" s="11"/>
      <c r="IQ13" s="11"/>
    </row>
    <row xmlns:x14ac="http://schemas.microsoft.com/office/spreadsheetml/2009/9/ac" r="14" x14ac:dyDescent="0.25">
      <c r="A14" s="398" t="str">
        <f ca="true">IF(ISBLANK('Data Summary'!A16),"",'Data Summary'!A16)</f>
        <v>CRI_2013_LLECE</v>
      </c>
      <c r="B14" s="126" t="s">
        <v>105</v>
      </c>
      <c r="C14" s="22">
        <v>0</v>
      </c>
      <c r="D14" s="45"/>
      <c r="E14" s="45"/>
      <c r="F14" s="45"/>
      <c r="G14" s="45"/>
      <c r="H14" s="45"/>
      <c r="I14" s="66"/>
      <c r="J14" s="11"/>
      <c r="K14" s="11"/>
      <c r="L14" s="126" t="s">
        <v>105</v>
      </c>
      <c r="M14" s="22">
        <v>0</v>
      </c>
      <c r="N14" s="45"/>
      <c r="O14" s="45"/>
      <c r="P14" s="45"/>
      <c r="Q14" s="45"/>
      <c r="R14" s="45"/>
      <c r="S14" s="66"/>
      <c r="T14" s="11"/>
      <c r="U14" s="11"/>
      <c r="V14" s="126" t="s">
        <v>105</v>
      </c>
      <c r="W14" s="22">
        <v>0</v>
      </c>
      <c r="X14" s="45"/>
      <c r="Y14" s="45"/>
      <c r="Z14" s="45"/>
      <c r="AA14" s="45"/>
      <c r="AB14" s="45"/>
      <c r="AC14" s="66"/>
      <c r="AD14" s="11"/>
      <c r="AE14" s="11"/>
      <c r="AF14" s="126" t="s">
        <v>105</v>
      </c>
      <c r="AG14" s="22">
        <v>0</v>
      </c>
      <c r="AH14" s="45"/>
      <c r="AI14" s="45"/>
      <c r="AJ14" s="45"/>
      <c r="AK14" s="45"/>
      <c r="AL14" s="45"/>
      <c r="AM14" s="66"/>
      <c r="AN14" s="11"/>
      <c r="AO14" s="11"/>
      <c r="AP14" s="126" t="s">
        <v>105</v>
      </c>
      <c r="AQ14" s="22">
        <v>0</v>
      </c>
      <c r="AR14" s="45"/>
      <c r="AS14" s="45"/>
      <c r="AT14" s="45"/>
      <c r="AU14" s="45"/>
      <c r="AV14" s="45"/>
      <c r="AW14" s="66"/>
      <c r="AX14" s="11"/>
      <c r="AY14" s="11"/>
      <c r="AZ14" s="126" t="s">
        <v>105</v>
      </c>
      <c r="BA14" s="22">
        <v>0</v>
      </c>
      <c r="BB14" s="45"/>
      <c r="BC14" s="45"/>
      <c r="BD14" s="45"/>
      <c r="BE14" s="45"/>
      <c r="BF14" s="45"/>
      <c r="BG14" s="66"/>
      <c r="BH14" s="11"/>
      <c r="BI14" s="11"/>
      <c r="BJ14" s="126" t="s">
        <v>105</v>
      </c>
      <c r="BK14" s="22">
        <v>0</v>
      </c>
      <c r="BL14" s="45"/>
      <c r="BM14" s="45"/>
      <c r="BN14" s="45"/>
      <c r="BO14" s="45"/>
      <c r="BP14" s="45"/>
      <c r="BQ14" s="66"/>
      <c r="BR14" s="11"/>
      <c r="BS14" s="11"/>
      <c r="BT14" s="126" t="s">
        <v>105</v>
      </c>
      <c r="BU14" s="22">
        <v>0</v>
      </c>
      <c r="BV14" s="45"/>
      <c r="BW14" s="45"/>
      <c r="BX14" s="45"/>
      <c r="BY14" s="45"/>
      <c r="BZ14" s="45"/>
      <c r="CA14" s="66"/>
      <c r="CB14" s="11"/>
      <c r="CC14" s="11"/>
      <c r="CD14" s="126" t="s">
        <v>105</v>
      </c>
      <c r="CE14" s="22">
        <v>0</v>
      </c>
      <c r="CF14" s="45"/>
      <c r="CG14" s="45"/>
      <c r="CH14" s="45"/>
      <c r="CI14" s="45"/>
      <c r="CJ14" s="45"/>
      <c r="CK14" s="66"/>
      <c r="CL14" s="11"/>
      <c r="CM14" s="11"/>
      <c r="CN14" s="126" t="s">
        <v>105</v>
      </c>
      <c r="CO14" s="22">
        <v>0</v>
      </c>
      <c r="CP14" s="45"/>
      <c r="CQ14" s="45"/>
      <c r="CR14" s="45"/>
      <c r="CS14" s="45"/>
      <c r="CT14" s="45"/>
      <c r="CU14" s="66"/>
      <c r="CV14" s="11"/>
      <c r="CW14" s="11"/>
      <c r="CX14" s="126" t="s">
        <v>105</v>
      </c>
      <c r="CY14" s="22">
        <v>0</v>
      </c>
      <c r="CZ14" s="45"/>
      <c r="DA14" s="45"/>
      <c r="DB14" s="45"/>
      <c r="DC14" s="45"/>
      <c r="DD14" s="45"/>
      <c r="DE14" s="66"/>
      <c r="DF14" s="11"/>
      <c r="DG14" s="11"/>
      <c r="DH14" s="137" t="s">
        <v>105</v>
      </c>
      <c r="DI14" s="22">
        <v>0</v>
      </c>
      <c r="DJ14" s="45">
        <v>0.80883803511540753</v>
      </c>
      <c r="DK14" s="45">
        <v>0.72568940493468792</v>
      </c>
      <c r="DL14" s="45">
        <v>0.90791180285343709</v>
      </c>
      <c r="DM14" s="67">
        <v>2.8409090909090908</v>
      </c>
      <c r="DN14" s="45">
        <v>0.64452156668319294</v>
      </c>
      <c r="DO14" s="66">
        <v>1.1641443538998837</v>
      </c>
      <c r="DP14" s="11"/>
      <c r="DQ14" s="11"/>
      <c r="DR14" s="137" t="s">
        <v>105</v>
      </c>
      <c r="DS14" s="22">
        <v>0</v>
      </c>
      <c r="DT14" s="45">
        <v>1.0831035840882237</v>
      </c>
      <c r="DU14" s="45">
        <v>1.0133912414042705</v>
      </c>
      <c r="DV14" s="45">
        <v>1.1663066954643628</v>
      </c>
      <c r="DW14" s="45">
        <v>0.58479532163742687</v>
      </c>
      <c r="DX14" s="45">
        <v>1.1633663366336633</v>
      </c>
      <c r="DY14" s="66">
        <v>0.8073817762399077</v>
      </c>
      <c r="DZ14" s="11"/>
      <c r="EA14" s="11"/>
      <c r="EB14" s="137" t="s">
        <v>105</v>
      </c>
      <c r="EC14" s="22">
        <v>0</v>
      </c>
      <c r="ED14" s="45">
        <v>1.1377010592389172</v>
      </c>
      <c r="EE14" s="45">
        <v>0.94134685010861696</v>
      </c>
      <c r="EF14" s="45">
        <v>1.3698630136986301</v>
      </c>
      <c r="EG14" s="45">
        <v>2.9585798816568047</v>
      </c>
      <c r="EH14" s="45">
        <v>1.0375494071146245</v>
      </c>
      <c r="EI14" s="66">
        <v>1.2485811577752552</v>
      </c>
      <c r="EJ14" s="11"/>
      <c r="EK14" s="11"/>
      <c r="EL14" s="137" t="s">
        <v>105</v>
      </c>
      <c r="EM14" s="22">
        <v>0</v>
      </c>
      <c r="EN14" s="45"/>
      <c r="EO14" s="45"/>
      <c r="EP14" s="45"/>
      <c r="EQ14" s="45"/>
      <c r="ER14" s="45"/>
      <c r="ES14" s="66"/>
      <c r="ET14" s="11"/>
      <c r="EU14" s="11"/>
      <c r="EV14" s="137" t="s">
        <v>105</v>
      </c>
      <c r="EW14" s="22">
        <v>0</v>
      </c>
      <c r="EX14" s="45">
        <v>0.90963021554281198</v>
      </c>
      <c r="EY14" s="45">
        <v>0.83666787922881047</v>
      </c>
      <c r="EZ14" s="45">
        <v>0.99653379549393417</v>
      </c>
      <c r="FA14" s="45">
        <v>1.3793103448275863</v>
      </c>
      <c r="FB14" s="45">
        <v>0.7938476804763086</v>
      </c>
      <c r="FC14" s="66">
        <v>1.362088535754824</v>
      </c>
      <c r="FD14" s="11"/>
      <c r="FE14" s="11"/>
      <c r="FF14" s="137" t="s">
        <v>105</v>
      </c>
      <c r="FG14" s="22">
        <v>0</v>
      </c>
      <c r="FH14" s="45"/>
      <c r="FI14" s="45"/>
      <c r="FJ14" s="45"/>
      <c r="FK14" s="45"/>
      <c r="FL14" s="45"/>
      <c r="FM14" s="66"/>
      <c r="FN14" s="11"/>
      <c r="FO14" s="11"/>
      <c r="FP14" s="137" t="s">
        <v>105</v>
      </c>
      <c r="FQ14" s="22">
        <v>0</v>
      </c>
      <c r="FR14" s="45">
        <v>1.2566267425878659</v>
      </c>
      <c r="FS14" s="45">
        <v>1.0533962949509625</v>
      </c>
      <c r="FT14" s="45">
        <v>1.4957264957264957</v>
      </c>
      <c r="FU14" s="45">
        <v>2.2988505747126435</v>
      </c>
      <c r="FV14" s="45">
        <v>1.0419250806251552</v>
      </c>
      <c r="FW14" s="66">
        <v>2.0270270270270272</v>
      </c>
      <c r="FX14" s="11"/>
      <c r="FY14" s="11"/>
      <c r="FZ14" s="137" t="s">
        <v>105</v>
      </c>
      <c r="GA14" s="22">
        <v>0</v>
      </c>
      <c r="GB14" s="45"/>
      <c r="GC14" s="45"/>
      <c r="GD14" s="45"/>
      <c r="GE14" s="45"/>
      <c r="GF14" s="45"/>
      <c r="GG14" s="66"/>
      <c r="GH14" s="11"/>
      <c r="GI14" s="11"/>
      <c r="GJ14" s="137" t="s">
        <v>105</v>
      </c>
      <c r="GK14" s="22">
        <v>0</v>
      </c>
      <c r="GL14" s="45">
        <v>1.7815191855912293</v>
      </c>
      <c r="GM14" s="45">
        <v>1.0897203051216855</v>
      </c>
      <c r="GN14" s="45">
        <v>2.5902335456475587</v>
      </c>
      <c r="GO14" s="45">
        <v>3.1914893617021276</v>
      </c>
      <c r="GP14" s="45">
        <v>1.3392857142857142</v>
      </c>
      <c r="GQ14" s="66">
        <v>3.4909909909909906</v>
      </c>
      <c r="GR14" s="11"/>
      <c r="GS14" s="11"/>
      <c r="GT14" s="137" t="s">
        <v>105</v>
      </c>
      <c r="GU14" s="22">
        <v>0</v>
      </c>
      <c r="GV14" s="45"/>
      <c r="GW14" s="45"/>
      <c r="GX14" s="45"/>
      <c r="GY14" s="45"/>
      <c r="GZ14" s="45"/>
      <c r="HA14" s="66"/>
      <c r="HB14" s="11"/>
      <c r="HC14" s="11"/>
      <c r="HD14" s="137" t="s">
        <v>105</v>
      </c>
      <c r="HE14" s="22">
        <v>0</v>
      </c>
      <c r="HF14" s="45"/>
      <c r="HG14" s="45"/>
      <c r="HH14" s="45"/>
      <c r="HI14" s="45"/>
      <c r="HJ14" s="45"/>
      <c r="HK14" s="66"/>
      <c r="HL14" s="11"/>
      <c r="HM14" s="11"/>
      <c r="HN14" s="137" t="s">
        <v>105</v>
      </c>
      <c r="HO14" s="22">
        <v>0</v>
      </c>
      <c r="HP14" s="45">
        <v>1.6679596586501164</v>
      </c>
      <c r="HQ14" s="45">
        <v>1.2713403559752998</v>
      </c>
      <c r="HR14" s="45">
        <v>2.1223470661672907</v>
      </c>
      <c r="HS14" s="45">
        <v>1.8691588785046727</v>
      </c>
      <c r="HT14" s="45">
        <v>1.4374225526641884</v>
      </c>
      <c r="HU14" s="66">
        <v>2.6460859977949283</v>
      </c>
      <c r="HV14" s="11"/>
      <c r="HW14" s="11"/>
      <c r="HX14" s="137" t="s">
        <v>105</v>
      </c>
      <c r="HY14" s="22">
        <v>0</v>
      </c>
      <c r="HZ14" s="45"/>
      <c r="IA14" s="45"/>
      <c r="IB14" s="45"/>
      <c r="IC14" s="45"/>
      <c r="ID14" s="45"/>
      <c r="IE14" s="66"/>
      <c r="IF14" s="11"/>
      <c r="IG14" s="11"/>
      <c r="IH14" s="137" t="s">
        <v>105</v>
      </c>
      <c r="II14" s="22">
        <v>0</v>
      </c>
      <c r="IJ14" s="45">
        <v>1.5656771045140301</v>
      </c>
      <c r="IK14" s="45"/>
      <c r="IL14" s="45"/>
      <c r="IM14" s="45"/>
      <c r="IN14" s="45">
        <v>1.3164431197218083</v>
      </c>
      <c r="IO14" s="66">
        <v>2.6905829596412558</v>
      </c>
      <c r="IP14" s="11"/>
      <c r="IQ14" s="11"/>
    </row>
    <row xmlns:x14ac="http://schemas.microsoft.com/office/spreadsheetml/2009/9/ac" r="15" s="2" customFormat="true" x14ac:dyDescent="0.25">
      <c r="A15" s="398" t="str">
        <f ca="true">IF(ISBLANK('Data Summary'!A17),"",'Data Summary'!A17)</f>
        <v>CRI_2014_EMIS</v>
      </c>
      <c r="B15" s="126"/>
      <c r="C15" s="6"/>
      <c r="D15" s="45"/>
      <c r="E15" s="7"/>
      <c r="F15" s="7"/>
      <c r="G15" s="7"/>
      <c r="H15" s="45"/>
      <c r="I15" s="66"/>
      <c r="J15" s="11"/>
      <c r="K15" s="11"/>
      <c r="L15" s="126"/>
      <c r="M15" s="6"/>
      <c r="N15" s="45"/>
      <c r="O15" s="7"/>
      <c r="P15" s="7"/>
      <c r="Q15" s="7"/>
      <c r="R15" s="45"/>
      <c r="S15" s="66"/>
      <c r="T15" s="11"/>
      <c r="U15" s="11"/>
      <c r="V15" s="126"/>
      <c r="W15" s="6"/>
      <c r="X15" s="45"/>
      <c r="Y15" s="7"/>
      <c r="Z15" s="7"/>
      <c r="AA15" s="7"/>
      <c r="AB15" s="45"/>
      <c r="AC15" s="66"/>
      <c r="AD15" s="11"/>
      <c r="AE15" s="11"/>
      <c r="AF15" s="126"/>
      <c r="AG15" s="6"/>
      <c r="AH15" s="45"/>
      <c r="AI15" s="7"/>
      <c r="AJ15" s="7"/>
      <c r="AK15" s="7"/>
      <c r="AL15" s="45"/>
      <c r="AM15" s="66"/>
      <c r="AN15" s="11"/>
      <c r="AO15" s="11"/>
      <c r="AP15" s="126" t="s">
        <v>164</v>
      </c>
      <c r="AQ15" s="6">
        <v>1</v>
      </c>
      <c r="AR15" s="45">
        <f>AV15</f>
        <v>89.583333333333343</v>
      </c>
      <c r="AS15" s="7">
        <v>97</v>
      </c>
      <c r="AT15" s="7">
        <v>84</v>
      </c>
      <c r="AU15" s="7"/>
      <c r="AV15" s="45">
        <f>129/(129+15)*100</f>
        <v>89.583333333333343</v>
      </c>
      <c r="AW15" s="66"/>
      <c r="AX15" s="11"/>
      <c r="AY15" s="11"/>
      <c r="AZ15" s="126"/>
      <c r="BA15" s="6"/>
      <c r="BB15" s="45"/>
      <c r="BC15" s="7"/>
      <c r="BD15" s="7"/>
      <c r="BE15" s="7"/>
      <c r="BF15" s="45"/>
      <c r="BG15" s="66"/>
      <c r="BH15" s="11"/>
      <c r="BI15" s="11"/>
      <c r="BJ15" s="126"/>
      <c r="BK15" s="6"/>
      <c r="BL15" s="45"/>
      <c r="BM15" s="7"/>
      <c r="BN15" s="7"/>
      <c r="BO15" s="7"/>
      <c r="BP15" s="45"/>
      <c r="BQ15" s="66"/>
      <c r="BR15" s="11"/>
      <c r="BS15" s="11"/>
      <c r="BT15" s="126"/>
      <c r="BU15" s="6"/>
      <c r="BV15" s="45"/>
      <c r="BW15" s="7"/>
      <c r="BX15" s="7"/>
      <c r="BY15" s="7"/>
      <c r="BZ15" s="45"/>
      <c r="CA15" s="66"/>
      <c r="CB15" s="11"/>
      <c r="CC15" s="11"/>
      <c r="CD15" s="126"/>
      <c r="CE15" s="6"/>
      <c r="CF15" s="45"/>
      <c r="CG15" s="7"/>
      <c r="CH15" s="7"/>
      <c r="CI15" s="7"/>
      <c r="CJ15" s="45"/>
      <c r="CK15" s="66"/>
      <c r="CL15" s="11"/>
      <c r="CM15" s="11"/>
      <c r="CN15" s="126"/>
      <c r="CO15" s="6"/>
      <c r="CP15" s="45"/>
      <c r="CQ15" s="7"/>
      <c r="CR15" s="7"/>
      <c r="CS15" s="7"/>
      <c r="CT15" s="45"/>
      <c r="CU15" s="66"/>
      <c r="CV15" s="11"/>
      <c r="CW15" s="11"/>
      <c r="CX15" s="126" t="s">
        <v>164</v>
      </c>
      <c r="CY15" s="6">
        <v>1</v>
      </c>
      <c r="CZ15" s="45">
        <f>DD15</f>
        <v>96.92307692307692</v>
      </c>
      <c r="DA15" s="7">
        <f>321/332*100</f>
        <v>96.686746987951807</v>
      </c>
      <c r="DB15" s="7">
        <f>57/58*100</f>
        <v>98.275862068965509</v>
      </c>
      <c r="DC15" s="7"/>
      <c r="DD15" s="45">
        <f>378/390*100</f>
        <v>96.92307692307692</v>
      </c>
      <c r="DE15" s="66"/>
      <c r="DF15" s="11"/>
      <c r="DG15" s="11"/>
      <c r="DH15" s="137" t="s">
        <v>196</v>
      </c>
      <c r="DI15" s="6">
        <v>1</v>
      </c>
      <c r="DJ15" s="45">
        <v>30.439928980074967</v>
      </c>
      <c r="DK15" s="7">
        <v>15.058055152394777</v>
      </c>
      <c r="DL15" s="7">
        <v>48.767833981841761</v>
      </c>
      <c r="DM15" s="7">
        <v>68.181818181818173</v>
      </c>
      <c r="DN15" s="45">
        <v>25.681705503222606</v>
      </c>
      <c r="DO15" s="66">
        <v>45.052386495925496</v>
      </c>
      <c r="DP15" s="11"/>
      <c r="DQ15" s="11"/>
      <c r="DR15" s="137" t="s">
        <v>248</v>
      </c>
      <c r="DS15" s="6">
        <v>1</v>
      </c>
      <c r="DT15" s="45">
        <v>29.263489562820009</v>
      </c>
      <c r="DU15" s="7">
        <v>13.644589214621789</v>
      </c>
      <c r="DV15" s="7">
        <v>47.904967602591796</v>
      </c>
      <c r="DW15" s="7">
        <v>69.005847953216374</v>
      </c>
      <c r="DX15" s="45">
        <v>24.579207920792079</v>
      </c>
      <c r="DY15" s="66">
        <v>43.252595155709344</v>
      </c>
      <c r="DZ15" s="11"/>
      <c r="EA15" s="11"/>
      <c r="EB15" s="137" t="s">
        <v>248</v>
      </c>
      <c r="EC15" s="6">
        <v>1</v>
      </c>
      <c r="ED15" s="45">
        <v>26.010200078462141</v>
      </c>
      <c r="EE15" s="7">
        <v>11.296162201303403</v>
      </c>
      <c r="EF15" s="7">
        <v>43.407534246575345</v>
      </c>
      <c r="EG15" s="7">
        <v>63.905325443786985</v>
      </c>
      <c r="EH15" s="45">
        <v>21.665019762845851</v>
      </c>
      <c r="EI15" s="66">
        <v>38.706015891032919</v>
      </c>
      <c r="EJ15" s="11"/>
      <c r="EK15" s="11"/>
      <c r="EL15" s="137"/>
      <c r="EM15" s="6"/>
      <c r="EN15" s="195"/>
      <c r="EO15" s="195"/>
      <c r="EP15" s="9"/>
      <c r="EQ15" s="7"/>
      <c r="ER15" s="45"/>
      <c r="ES15" s="66"/>
      <c r="ET15" s="11"/>
      <c r="EU15" s="11"/>
      <c r="EV15" s="137" t="s">
        <v>248</v>
      </c>
      <c r="EW15" s="6">
        <v>1</v>
      </c>
      <c r="EX15" s="45">
        <v>29.207039746885506</v>
      </c>
      <c r="EY15" s="7">
        <v>13.27755547471808</v>
      </c>
      <c r="EZ15" s="7">
        <v>48.180242634315427</v>
      </c>
      <c r="FA15" s="7">
        <v>63.448275862068968</v>
      </c>
      <c r="FB15" s="45">
        <v>24.956586454973952</v>
      </c>
      <c r="FC15" s="66">
        <v>43.019296254256531</v>
      </c>
      <c r="FD15" s="11"/>
      <c r="FE15" s="11"/>
      <c r="FF15" s="137"/>
      <c r="FG15" s="6"/>
      <c r="FH15" s="45"/>
      <c r="FI15" s="197"/>
      <c r="FJ15" s="197"/>
      <c r="FK15" s="9"/>
      <c r="FL15" s="45"/>
      <c r="FM15" s="66"/>
      <c r="FN15" s="11"/>
      <c r="FO15" s="11"/>
      <c r="FP15" s="137" t="s">
        <v>248</v>
      </c>
      <c r="FQ15" s="6">
        <v>1</v>
      </c>
      <c r="FR15" s="45">
        <v>29.609267622226586</v>
      </c>
      <c r="FS15" s="7">
        <v>13.476207773338176</v>
      </c>
      <c r="FT15" s="7">
        <v>48.589743589743591</v>
      </c>
      <c r="FU15" s="7">
        <v>63.218390804597703</v>
      </c>
      <c r="FV15" s="45">
        <v>25.00620193500372</v>
      </c>
      <c r="FW15" s="66">
        <v>43.918918918918919</v>
      </c>
      <c r="FX15" s="11"/>
      <c r="FY15" s="11"/>
      <c r="FZ15" s="137"/>
      <c r="GA15" s="6"/>
      <c r="GB15" s="45"/>
      <c r="GC15" s="7"/>
      <c r="GD15" s="7"/>
      <c r="GE15" s="7"/>
      <c r="GF15" s="45"/>
      <c r="GG15" s="66"/>
      <c r="GH15" s="11"/>
      <c r="GI15" s="11"/>
      <c r="GJ15" s="137" t="s">
        <v>248</v>
      </c>
      <c r="GK15" s="6">
        <v>1</v>
      </c>
      <c r="GL15" s="45">
        <v>29.267815191855913</v>
      </c>
      <c r="GM15" s="7">
        <v>12.786051580094442</v>
      </c>
      <c r="GN15" s="7">
        <v>48.535031847133759</v>
      </c>
      <c r="GO15" s="7">
        <v>65.425531914893625</v>
      </c>
      <c r="GP15" s="45">
        <v>24.528769841269842</v>
      </c>
      <c r="GQ15" s="66">
        <v>43.130630630630627</v>
      </c>
      <c r="GR15" s="11"/>
      <c r="GS15" s="11"/>
      <c r="GT15" s="137"/>
      <c r="GU15" s="6"/>
      <c r="GV15" s="45"/>
      <c r="GW15" s="7"/>
      <c r="GX15" s="7"/>
      <c r="GY15" s="7"/>
      <c r="GZ15" s="45"/>
      <c r="HA15" s="66"/>
      <c r="HB15" s="11"/>
      <c r="HC15" s="11"/>
      <c r="HD15" s="137" t="s">
        <v>344</v>
      </c>
      <c r="HE15" s="6">
        <v>1</v>
      </c>
      <c r="HF15" s="45">
        <v>95.673076923076934</v>
      </c>
      <c r="HG15" s="7">
        <v>99.324324324324323</v>
      </c>
      <c r="HH15" s="7">
        <v>86.666666666666671</v>
      </c>
      <c r="HI15" s="7"/>
      <c r="HJ15" s="45">
        <v>95.673076923076934</v>
      </c>
      <c r="HK15" s="66">
        <v>93.75</v>
      </c>
      <c r="HL15" s="11"/>
      <c r="HM15" s="11"/>
      <c r="HN15" s="137" t="s">
        <v>248</v>
      </c>
      <c r="HO15" s="6">
        <v>1</v>
      </c>
      <c r="HP15" s="45">
        <v>30.062063615205584</v>
      </c>
      <c r="HQ15" s="7">
        <v>13.621503814021068</v>
      </c>
      <c r="HR15" s="7">
        <v>48.89721181856013</v>
      </c>
      <c r="HS15" s="7">
        <v>65.887850467289724</v>
      </c>
      <c r="HT15" s="45">
        <v>25.22924411400248</v>
      </c>
      <c r="HU15" s="66">
        <v>43.109151047409036</v>
      </c>
      <c r="HV15" s="11"/>
      <c r="HW15" s="11"/>
      <c r="HX15" s="137"/>
      <c r="HY15" s="6"/>
      <c r="HZ15" s="45"/>
      <c r="IA15" s="7"/>
      <c r="IB15" s="7"/>
      <c r="IC15" s="7"/>
      <c r="ID15" s="45"/>
      <c r="IE15" s="66"/>
      <c r="IF15" s="11"/>
      <c r="IG15" s="11"/>
      <c r="IH15" s="137" t="s">
        <v>301</v>
      </c>
      <c r="II15" s="6">
        <v>1</v>
      </c>
      <c r="IJ15" s="45">
        <v>45.363969093127288</v>
      </c>
      <c r="IK15" s="7"/>
      <c r="IL15" s="7"/>
      <c r="IM15" s="7"/>
      <c r="IN15" s="45">
        <v>48.41033283656234</v>
      </c>
      <c r="IO15" s="66">
        <v>31.614349775784756</v>
      </c>
      <c r="IP15" s="11"/>
      <c r="IQ15" s="11"/>
    </row>
    <row xmlns:x14ac="http://schemas.microsoft.com/office/spreadsheetml/2009/9/ac" r="16" s="2" customFormat="true" x14ac:dyDescent="0.25">
      <c r="A16" s="398" t="str">
        <f ca="true">IF(ISBLANK('Data Summary'!A18),"",'Data Summary'!A18)</f>
        <v>CRI_2015_EMIS</v>
      </c>
      <c r="B16" s="126"/>
      <c r="C16" s="13"/>
      <c r="D16" s="45"/>
      <c r="E16" s="7"/>
      <c r="F16" s="7"/>
      <c r="G16" s="7"/>
      <c r="H16" s="45"/>
      <c r="I16" s="66"/>
      <c r="J16" s="11"/>
      <c r="K16" s="11"/>
      <c r="L16" s="126"/>
      <c r="M16" s="13"/>
      <c r="N16" s="45"/>
      <c r="O16" s="7"/>
      <c r="P16" s="7"/>
      <c r="Q16" s="7"/>
      <c r="R16" s="45"/>
      <c r="S16" s="66"/>
      <c r="T16" s="11"/>
      <c r="U16" s="11"/>
      <c r="V16" s="126"/>
      <c r="W16" s="13"/>
      <c r="X16" s="45"/>
      <c r="Y16" s="7"/>
      <c r="Z16" s="7"/>
      <c r="AA16" s="7"/>
      <c r="AB16" s="45"/>
      <c r="AC16" s="66"/>
      <c r="AD16" s="11"/>
      <c r="AE16" s="11"/>
      <c r="AF16" s="126"/>
      <c r="AG16" s="13"/>
      <c r="AH16" s="45"/>
      <c r="AI16" s="7"/>
      <c r="AJ16" s="7"/>
      <c r="AK16" s="7"/>
      <c r="AL16" s="45"/>
      <c r="AM16" s="66"/>
      <c r="AN16" s="11"/>
      <c r="AO16" s="11"/>
      <c r="AP16" s="126"/>
      <c r="AQ16" s="13"/>
      <c r="AR16" s="45"/>
      <c r="AS16" s="7"/>
      <c r="AT16" s="7"/>
      <c r="AU16" s="7"/>
      <c r="AV16" s="45"/>
      <c r="AW16" s="66"/>
      <c r="AX16" s="11"/>
      <c r="AY16" s="11"/>
      <c r="AZ16" s="126"/>
      <c r="BA16" s="13"/>
      <c r="BB16" s="45"/>
      <c r="BC16" s="7"/>
      <c r="BD16" s="7"/>
      <c r="BE16" s="7"/>
      <c r="BF16" s="45"/>
      <c r="BG16" s="66"/>
      <c r="BH16" s="11"/>
      <c r="BI16" s="11"/>
      <c r="BJ16" s="126"/>
      <c r="BK16" s="13"/>
      <c r="BL16" s="45"/>
      <c r="BM16" s="7"/>
      <c r="BN16" s="7"/>
      <c r="BO16" s="7"/>
      <c r="BP16" s="45"/>
      <c r="BQ16" s="66"/>
      <c r="BR16" s="11"/>
      <c r="BS16" s="11"/>
      <c r="BT16" s="126"/>
      <c r="BU16" s="13"/>
      <c r="BV16" s="45"/>
      <c r="BW16" s="7"/>
      <c r="BX16" s="7"/>
      <c r="BY16" s="7"/>
      <c r="BZ16" s="45"/>
      <c r="CA16" s="66"/>
      <c r="CB16" s="11"/>
      <c r="CC16" s="11"/>
      <c r="CD16" s="126"/>
      <c r="CE16" s="13"/>
      <c r="CF16" s="45"/>
      <c r="CG16" s="7"/>
      <c r="CH16" s="7"/>
      <c r="CI16" s="7"/>
      <c r="CJ16" s="45"/>
      <c r="CK16" s="66"/>
      <c r="CL16" s="11"/>
      <c r="CM16" s="11"/>
      <c r="CN16" s="126"/>
      <c r="CO16" s="13"/>
      <c r="CP16" s="45"/>
      <c r="CQ16" s="7"/>
      <c r="CR16" s="7"/>
      <c r="CS16" s="7"/>
      <c r="CT16" s="45"/>
      <c r="CU16" s="66"/>
      <c r="CV16" s="11"/>
      <c r="CW16" s="11"/>
      <c r="CX16" s="126"/>
      <c r="CY16" s="13"/>
      <c r="CZ16" s="45"/>
      <c r="DA16" s="7"/>
      <c r="DB16" s="7"/>
      <c r="DC16" s="7"/>
      <c r="DD16" s="45"/>
      <c r="DE16" s="66"/>
      <c r="DF16" s="11"/>
      <c r="DG16" s="11"/>
      <c r="DH16" s="137" t="s">
        <v>197</v>
      </c>
      <c r="DI16" s="13">
        <v>1</v>
      </c>
      <c r="DJ16" s="45">
        <v>8.3842967054645889</v>
      </c>
      <c r="DK16" s="7">
        <v>2.2496371552975325</v>
      </c>
      <c r="DL16" s="7">
        <v>15.693904020752269</v>
      </c>
      <c r="DM16" s="7">
        <v>19.886363636363637</v>
      </c>
      <c r="DN16" s="45">
        <v>6.8914229053049088</v>
      </c>
      <c r="DO16" s="66">
        <v>13.038416763678695</v>
      </c>
      <c r="DP16" s="11"/>
      <c r="DQ16" s="11"/>
      <c r="DR16" s="137" t="s">
        <v>198</v>
      </c>
      <c r="DS16" s="13">
        <v>1</v>
      </c>
      <c r="DT16" s="45">
        <v>8.487593540764081</v>
      </c>
      <c r="DU16" s="7">
        <v>2.3887079261672097</v>
      </c>
      <c r="DV16" s="7">
        <v>15.766738660907128</v>
      </c>
      <c r="DW16" s="7">
        <v>20.467836257309941</v>
      </c>
      <c r="DX16" s="45">
        <v>6.9059405940594063</v>
      </c>
      <c r="DY16" s="66">
        <v>13.494809688581316</v>
      </c>
      <c r="DZ16" s="11"/>
      <c r="EA16" s="11"/>
      <c r="EB16" s="137" t="s">
        <v>198</v>
      </c>
      <c r="EC16" s="13">
        <v>1</v>
      </c>
      <c r="ED16" s="45">
        <v>8.0031384856806582</v>
      </c>
      <c r="EE16" s="7">
        <v>1.5568428674873276</v>
      </c>
      <c r="EF16" s="7">
        <v>15.625</v>
      </c>
      <c r="EG16" s="7">
        <v>20.710059171597635</v>
      </c>
      <c r="EH16" s="45">
        <v>6.2252964426877471</v>
      </c>
      <c r="EI16" s="66">
        <v>13.734392735527809</v>
      </c>
      <c r="EJ16" s="11"/>
      <c r="EK16" s="11"/>
      <c r="EL16" s="137"/>
      <c r="EM16" s="13"/>
      <c r="EN16" s="45"/>
      <c r="EO16" s="45"/>
      <c r="EP16" s="7"/>
      <c r="EQ16" s="7"/>
      <c r="ER16" s="45"/>
      <c r="ES16" s="66"/>
      <c r="ET16" s="11"/>
      <c r="EU16" s="11"/>
      <c r="EV16" s="137" t="s">
        <v>198</v>
      </c>
      <c r="EW16" s="13">
        <v>1</v>
      </c>
      <c r="EX16" s="45">
        <v>8.5821633379473994</v>
      </c>
      <c r="EY16" s="7">
        <v>2.1098581302291741</v>
      </c>
      <c r="EZ16" s="7">
        <v>16.291161178509533</v>
      </c>
      <c r="FA16" s="7">
        <v>24.137931034482758</v>
      </c>
      <c r="FB16" s="45">
        <v>6.7228975440337386</v>
      </c>
      <c r="FC16" s="66">
        <v>14.52894438138479</v>
      </c>
      <c r="FD16" s="11"/>
      <c r="FE16" s="11"/>
      <c r="FF16" s="137"/>
      <c r="FG16" s="13"/>
      <c r="FH16" s="45"/>
      <c r="FI16" s="45"/>
      <c r="FJ16" s="45"/>
      <c r="FK16" s="7"/>
      <c r="FL16" s="45"/>
      <c r="FM16" s="66"/>
      <c r="FN16" s="11"/>
      <c r="FO16" s="11"/>
      <c r="FP16" s="137" t="s">
        <v>198</v>
      </c>
      <c r="FQ16" s="13">
        <v>1</v>
      </c>
      <c r="FR16" s="45">
        <v>8.5804044767327703</v>
      </c>
      <c r="FS16" s="7">
        <v>2.4337086814384308</v>
      </c>
      <c r="FT16" s="7">
        <v>15.811965811965813</v>
      </c>
      <c r="FU16" s="7">
        <v>22.988505747126435</v>
      </c>
      <c r="FV16" s="45">
        <v>6.8965517241379306</v>
      </c>
      <c r="FW16" s="66">
        <v>13.400900900900901</v>
      </c>
      <c r="FX16" s="11"/>
      <c r="FY16" s="11"/>
      <c r="FZ16" s="137"/>
      <c r="GA16" s="13"/>
      <c r="GB16" s="45"/>
      <c r="GC16" s="7"/>
      <c r="GD16" s="7"/>
      <c r="GE16" s="7"/>
      <c r="GF16" s="45"/>
      <c r="GG16" s="66"/>
      <c r="GH16" s="11"/>
      <c r="GI16" s="11"/>
      <c r="GJ16" s="137" t="s">
        <v>301</v>
      </c>
      <c r="GK16" s="13">
        <v>1</v>
      </c>
      <c r="GL16" s="45">
        <v>45.08613938919342</v>
      </c>
      <c r="GM16" s="7">
        <v>63.89393389030149</v>
      </c>
      <c r="GN16" s="7">
        <v>23.099787685774949</v>
      </c>
      <c r="GO16" s="7">
        <v>2.6595744680851063</v>
      </c>
      <c r="GP16" s="45">
        <v>49.975198412698411</v>
      </c>
      <c r="GQ16" s="66">
        <v>31.869369369369373</v>
      </c>
      <c r="GR16" s="11"/>
      <c r="GS16" s="11"/>
      <c r="GT16" s="137"/>
      <c r="GU16" s="13"/>
      <c r="GV16" s="45"/>
      <c r="GW16" s="7"/>
      <c r="GX16" s="7"/>
      <c r="GY16" s="7"/>
      <c r="GZ16" s="45"/>
      <c r="HA16" s="66"/>
      <c r="HB16" s="11"/>
      <c r="HC16" s="11"/>
      <c r="HD16" s="137"/>
      <c r="HE16" s="13"/>
      <c r="HF16" s="45"/>
      <c r="HG16" s="7"/>
      <c r="HH16" s="7"/>
      <c r="HI16" s="7"/>
      <c r="HJ16" s="45"/>
      <c r="HK16" s="66"/>
      <c r="HL16" s="11"/>
      <c r="HM16" s="11"/>
      <c r="HN16" s="137" t="s">
        <v>301</v>
      </c>
      <c r="HO16" s="13">
        <v>1</v>
      </c>
      <c r="HP16" s="45">
        <v>44.666408068269973</v>
      </c>
      <c r="HQ16" s="7">
        <v>63.167453686887029</v>
      </c>
      <c r="HR16" s="7">
        <v>23.470661672908864</v>
      </c>
      <c r="HS16" s="7">
        <v>2.8037383177570092</v>
      </c>
      <c r="HT16" s="45">
        <v>49.516728624535318</v>
      </c>
      <c r="HU16" s="66">
        <v>32.965821389195149</v>
      </c>
      <c r="HV16" s="11"/>
      <c r="HW16" s="11"/>
      <c r="HX16" s="137"/>
      <c r="HY16" s="13"/>
      <c r="HZ16" s="45"/>
      <c r="IA16" s="7"/>
      <c r="IB16" s="7"/>
      <c r="IC16" s="7"/>
      <c r="ID16" s="45"/>
      <c r="IE16" s="66"/>
      <c r="IF16" s="11"/>
      <c r="IG16" s="11"/>
      <c r="IH16" s="137" t="s">
        <v>198</v>
      </c>
      <c r="II16" s="13">
        <v>1</v>
      </c>
      <c r="IJ16" s="45">
        <v>8.3367222448149665</v>
      </c>
      <c r="IK16" s="7"/>
      <c r="IL16" s="7"/>
      <c r="IM16" s="7"/>
      <c r="IN16" s="45">
        <v>7.2776949826130162</v>
      </c>
      <c r="IO16" s="66">
        <v>13.11659192825112</v>
      </c>
      <c r="IP16" s="11"/>
      <c r="IQ16" s="11"/>
    </row>
    <row xmlns:x14ac="http://schemas.microsoft.com/office/spreadsheetml/2009/9/ac" r="17" s="2" customFormat="true" x14ac:dyDescent="0.25">
      <c r="A17" s="398" t="str">
        <f ca="true">IF(ISBLANK('Data Summary'!A19),"",'Data Summary'!A19)</f>
        <v>CRI_2016_EMIS</v>
      </c>
      <c r="B17" s="126"/>
      <c r="C17" s="13"/>
      <c r="D17" s="45"/>
      <c r="E17" s="7"/>
      <c r="F17" s="7"/>
      <c r="G17" s="7"/>
      <c r="H17" s="7"/>
      <c r="I17" s="26"/>
      <c r="J17" s="11"/>
      <c r="K17" s="11"/>
      <c r="L17" s="126"/>
      <c r="M17" s="13"/>
      <c r="N17" s="45"/>
      <c r="O17" s="7"/>
      <c r="P17" s="7"/>
      <c r="Q17" s="7"/>
      <c r="R17" s="7"/>
      <c r="S17" s="26"/>
      <c r="T17" s="11"/>
      <c r="U17" s="11"/>
      <c r="V17" s="126"/>
      <c r="W17" s="13"/>
      <c r="X17" s="45"/>
      <c r="Y17" s="7"/>
      <c r="Z17" s="7"/>
      <c r="AA17" s="7"/>
      <c r="AB17" s="7"/>
      <c r="AC17" s="26"/>
      <c r="AD17" s="11"/>
      <c r="AE17" s="11"/>
      <c r="AF17" s="126"/>
      <c r="AG17" s="13"/>
      <c r="AH17" s="45"/>
      <c r="AI17" s="7"/>
      <c r="AJ17" s="7"/>
      <c r="AK17" s="7"/>
      <c r="AL17" s="7"/>
      <c r="AM17" s="26"/>
      <c r="AN17" s="11"/>
      <c r="AO17" s="11"/>
      <c r="AP17" s="126"/>
      <c r="AQ17" s="13"/>
      <c r="AR17" s="45"/>
      <c r="AS17" s="7"/>
      <c r="AT17" s="7"/>
      <c r="AU17" s="7"/>
      <c r="AV17" s="7"/>
      <c r="AW17" s="26"/>
      <c r="AX17" s="11"/>
      <c r="AY17" s="11"/>
      <c r="AZ17" s="126"/>
      <c r="BA17" s="13"/>
      <c r="BB17" s="45"/>
      <c r="BC17" s="7"/>
      <c r="BD17" s="7"/>
      <c r="BE17" s="7"/>
      <c r="BF17" s="7"/>
      <c r="BG17" s="26"/>
      <c r="BH17" s="11"/>
      <c r="BI17" s="11"/>
      <c r="BJ17" s="126"/>
      <c r="BK17" s="13"/>
      <c r="BL17" s="45"/>
      <c r="BM17" s="7"/>
      <c r="BN17" s="7"/>
      <c r="BO17" s="7"/>
      <c r="BP17" s="7"/>
      <c r="BQ17" s="26"/>
      <c r="BR17" s="11"/>
      <c r="BS17" s="11"/>
      <c r="BT17" s="126"/>
      <c r="BU17" s="13"/>
      <c r="BV17" s="45"/>
      <c r="BW17" s="7"/>
      <c r="BX17" s="7"/>
      <c r="BY17" s="7"/>
      <c r="BZ17" s="7"/>
      <c r="CA17" s="26"/>
      <c r="CB17" s="11"/>
      <c r="CC17" s="11"/>
      <c r="CD17" s="126"/>
      <c r="CE17" s="13"/>
      <c r="CF17" s="45"/>
      <c r="CG17" s="7"/>
      <c r="CH17" s="7"/>
      <c r="CI17" s="7"/>
      <c r="CJ17" s="7"/>
      <c r="CK17" s="26"/>
      <c r="CL17" s="11"/>
      <c r="CM17" s="11"/>
      <c r="CN17" s="126"/>
      <c r="CO17" s="13"/>
      <c r="CP17" s="45"/>
      <c r="CQ17" s="7"/>
      <c r="CR17" s="7"/>
      <c r="CS17" s="7"/>
      <c r="CT17" s="7"/>
      <c r="CU17" s="26"/>
      <c r="CV17" s="11"/>
      <c r="CW17" s="11"/>
      <c r="CX17" s="126"/>
      <c r="CY17" s="13"/>
      <c r="CZ17" s="45"/>
      <c r="DA17" s="7"/>
      <c r="DB17" s="7"/>
      <c r="DC17" s="7"/>
      <c r="DD17" s="7"/>
      <c r="DE17" s="26"/>
      <c r="DF17" s="11"/>
      <c r="DG17" s="11"/>
      <c r="DH17" s="137" t="s">
        <v>198</v>
      </c>
      <c r="DI17" s="13">
        <v>1</v>
      </c>
      <c r="DJ17" s="45">
        <v>2.6040639179325309</v>
      </c>
      <c r="DK17" s="7">
        <v>1.1611030478955007</v>
      </c>
      <c r="DL17" s="7">
        <v>4.3233895373973192</v>
      </c>
      <c r="DM17" s="7">
        <v>5.6818181818181817</v>
      </c>
      <c r="DN17" s="7">
        <v>2.478929102627665</v>
      </c>
      <c r="DO17" s="26">
        <v>2.5611175785797435</v>
      </c>
      <c r="DP17" s="11"/>
      <c r="DQ17" s="11"/>
      <c r="DR17" s="137" t="s">
        <v>249</v>
      </c>
      <c r="DS17" s="13">
        <v>1</v>
      </c>
      <c r="DT17" s="45">
        <v>2.8751476959432849</v>
      </c>
      <c r="DU17" s="7">
        <v>1.4115092290988056</v>
      </c>
      <c r="DV17" s="7">
        <v>4.6220302375809936</v>
      </c>
      <c r="DW17" s="7">
        <v>8.1871345029239766</v>
      </c>
      <c r="DX17" s="7">
        <v>2.5990099009900991</v>
      </c>
      <c r="DY17" s="26">
        <v>3.1141868512110724</v>
      </c>
      <c r="DZ17" s="11"/>
      <c r="EA17" s="11"/>
      <c r="EB17" s="137" t="s">
        <v>249</v>
      </c>
      <c r="EC17" s="13">
        <v>1</v>
      </c>
      <c r="ED17" s="45">
        <v>2.2557865829737151</v>
      </c>
      <c r="EE17" s="7">
        <v>0.94134685010861696</v>
      </c>
      <c r="EF17" s="7">
        <v>3.8099315068493151</v>
      </c>
      <c r="EG17" s="7">
        <v>8.8757396449704142</v>
      </c>
      <c r="EH17" s="7">
        <v>1.9515810276679839</v>
      </c>
      <c r="EI17" s="26">
        <v>2.3836549375709422</v>
      </c>
      <c r="EJ17" s="11"/>
      <c r="EK17" s="11"/>
      <c r="EL17" s="137"/>
      <c r="EM17" s="13"/>
      <c r="EN17" s="45"/>
      <c r="EO17" s="7"/>
      <c r="EP17" s="7"/>
      <c r="EQ17" s="7"/>
      <c r="ER17" s="7"/>
      <c r="ES17" s="26"/>
      <c r="ET17" s="11"/>
      <c r="EU17" s="11"/>
      <c r="EV17" s="137" t="s">
        <v>249</v>
      </c>
      <c r="EW17" s="13">
        <v>1</v>
      </c>
      <c r="EX17" s="45">
        <v>39.984180344077515</v>
      </c>
      <c r="EY17" s="7">
        <v>55.438341214987268</v>
      </c>
      <c r="EZ17" s="7">
        <v>21.577123050259964</v>
      </c>
      <c r="FA17" s="7">
        <v>8.9655172413793096</v>
      </c>
      <c r="FB17" s="7">
        <v>49.243363929546021</v>
      </c>
      <c r="FC17" s="26">
        <v>2.7241770715096481</v>
      </c>
      <c r="FD17" s="11"/>
      <c r="FE17" s="11"/>
      <c r="FF17" s="137"/>
      <c r="FG17" s="13"/>
      <c r="FH17" s="45"/>
      <c r="FI17" s="7"/>
      <c r="FJ17" s="7"/>
      <c r="FK17" s="7"/>
      <c r="FL17" s="7"/>
      <c r="FM17" s="26"/>
      <c r="FN17" s="11"/>
      <c r="FO17" s="11"/>
      <c r="FP17" s="137" t="s">
        <v>249</v>
      </c>
      <c r="FQ17" s="13">
        <v>1</v>
      </c>
      <c r="FR17" s="45">
        <v>2.4543491066169252</v>
      </c>
      <c r="FS17" s="7">
        <v>0.83545223392662538</v>
      </c>
      <c r="FT17" s="7">
        <v>4.3589743589743586</v>
      </c>
      <c r="FU17" s="7">
        <v>7.4712643678160928</v>
      </c>
      <c r="FV17" s="7">
        <v>2.2326966013396179</v>
      </c>
      <c r="FW17" s="26">
        <v>2.4774774774774775</v>
      </c>
      <c r="FX17" s="11"/>
      <c r="FY17" s="11"/>
      <c r="FZ17" s="137"/>
      <c r="GA17" s="13"/>
      <c r="GB17" s="45"/>
      <c r="GC17" s="7"/>
      <c r="GD17" s="7"/>
      <c r="GE17" s="7"/>
      <c r="GF17" s="7"/>
      <c r="GG17" s="26"/>
      <c r="GH17" s="11"/>
      <c r="GI17" s="11"/>
      <c r="GJ17" s="137" t="s">
        <v>198</v>
      </c>
      <c r="GK17" s="13">
        <v>1</v>
      </c>
      <c r="GL17" s="45">
        <v>8.5160532498042283</v>
      </c>
      <c r="GM17" s="7">
        <v>2.2884126407555394</v>
      </c>
      <c r="GN17" s="7">
        <v>15.796178343949045</v>
      </c>
      <c r="GO17" s="7">
        <v>20.74468085106383</v>
      </c>
      <c r="GP17" s="7">
        <v>6.9692460317460316</v>
      </c>
      <c r="GQ17" s="26">
        <v>12.950450450450452</v>
      </c>
      <c r="GR17" s="11"/>
      <c r="GS17" s="11"/>
      <c r="GT17" s="137"/>
      <c r="GU17" s="13"/>
      <c r="GV17" s="45"/>
      <c r="GW17" s="7"/>
      <c r="GX17" s="7"/>
      <c r="GY17" s="7"/>
      <c r="GZ17" s="7"/>
      <c r="HA17" s="26"/>
      <c r="HB17" s="11"/>
      <c r="HC17" s="11"/>
      <c r="HD17" s="137"/>
      <c r="HE17" s="13"/>
      <c r="HF17" s="45"/>
      <c r="HG17" s="7"/>
      <c r="HH17" s="7"/>
      <c r="HI17" s="7"/>
      <c r="HJ17" s="7"/>
      <c r="HK17" s="26"/>
      <c r="HL17" s="11"/>
      <c r="HM17" s="11"/>
      <c r="HN17" s="137" t="s">
        <v>198</v>
      </c>
      <c r="HO17" s="13">
        <v>1</v>
      </c>
      <c r="HP17" s="45">
        <v>8.5337470907680366</v>
      </c>
      <c r="HQ17" s="7">
        <v>2.4337086814384308</v>
      </c>
      <c r="HR17" s="7">
        <v>15.522263836870579</v>
      </c>
      <c r="HS17" s="7">
        <v>21.028037383177569</v>
      </c>
      <c r="HT17" s="7">
        <v>6.8897149938042137</v>
      </c>
      <c r="HU17" s="26">
        <v>12.899669239250274</v>
      </c>
      <c r="HV17" s="11"/>
      <c r="HW17" s="11"/>
      <c r="HX17" s="137"/>
      <c r="HY17" s="13"/>
      <c r="HZ17" s="45"/>
      <c r="IA17" s="7"/>
      <c r="IB17" s="7"/>
      <c r="IC17" s="7"/>
      <c r="ID17" s="7"/>
      <c r="IE17" s="26"/>
      <c r="IF17" s="11"/>
      <c r="IG17" s="11"/>
      <c r="IH17" s="137" t="s">
        <v>248</v>
      </c>
      <c r="II17" s="13">
        <v>1</v>
      </c>
      <c r="IJ17" s="45">
        <v>28.609190727938188</v>
      </c>
      <c r="IK17" s="7"/>
      <c r="IL17" s="7"/>
      <c r="IM17" s="7"/>
      <c r="IN17" s="7">
        <v>25.335320417287633</v>
      </c>
      <c r="IO17" s="26">
        <v>43.385650224215247</v>
      </c>
      <c r="IP17" s="11"/>
      <c r="IQ17" s="11"/>
    </row>
    <row xmlns:x14ac="http://schemas.microsoft.com/office/spreadsheetml/2009/9/ac" r="18" s="2" customFormat="true" x14ac:dyDescent="0.25">
      <c r="A18" s="398" t="str">
        <f ca="true">IF(ISBLANK('Data Summary'!A20),"",'Data Summary'!A20)</f>
        <v>CRI_2016_UIS</v>
      </c>
      <c r="B18" s="126"/>
      <c r="C18" s="13"/>
      <c r="D18" s="45"/>
      <c r="E18" s="67"/>
      <c r="F18" s="67"/>
      <c r="G18" s="7"/>
      <c r="H18" s="7"/>
      <c r="I18" s="26"/>
      <c r="J18" s="11"/>
      <c r="K18" s="11"/>
      <c r="L18" s="126"/>
      <c r="M18" s="13"/>
      <c r="N18" s="45"/>
      <c r="O18" s="67"/>
      <c r="P18" s="67"/>
      <c r="Q18" s="7"/>
      <c r="R18" s="7"/>
      <c r="S18" s="26"/>
      <c r="T18" s="11"/>
      <c r="U18" s="11"/>
      <c r="V18" s="126"/>
      <c r="W18" s="13"/>
      <c r="X18" s="45"/>
      <c r="Y18" s="67"/>
      <c r="Z18" s="67"/>
      <c r="AA18" s="7"/>
      <c r="AB18" s="7"/>
      <c r="AC18" s="26"/>
      <c r="AD18" s="11"/>
      <c r="AE18" s="11"/>
      <c r="AF18" s="126"/>
      <c r="AG18" s="13"/>
      <c r="AH18" s="45"/>
      <c r="AI18" s="67"/>
      <c r="AJ18" s="67"/>
      <c r="AK18" s="7"/>
      <c r="AL18" s="7"/>
      <c r="AM18" s="26"/>
      <c r="AN18" s="11"/>
      <c r="AO18" s="11"/>
      <c r="AP18" s="126"/>
      <c r="AQ18" s="13"/>
      <c r="AR18" s="45"/>
      <c r="AS18" s="67"/>
      <c r="AT18" s="67"/>
      <c r="AU18" s="7"/>
      <c r="AV18" s="7"/>
      <c r="AW18" s="26"/>
      <c r="AX18" s="11"/>
      <c r="AY18" s="11"/>
      <c r="AZ18" s="126"/>
      <c r="BA18" s="13"/>
      <c r="BB18" s="45"/>
      <c r="BC18" s="67"/>
      <c r="BD18" s="67"/>
      <c r="BE18" s="7"/>
      <c r="BF18" s="7"/>
      <c r="BG18" s="26"/>
      <c r="BH18" s="11"/>
      <c r="BI18" s="11"/>
      <c r="BJ18" s="126"/>
      <c r="BK18" s="13"/>
      <c r="BL18" s="45"/>
      <c r="BM18" s="67"/>
      <c r="BN18" s="67"/>
      <c r="BO18" s="7"/>
      <c r="BP18" s="7"/>
      <c r="BQ18" s="26"/>
      <c r="BR18" s="11"/>
      <c r="BS18" s="11"/>
      <c r="BT18" s="126"/>
      <c r="BU18" s="13"/>
      <c r="BV18" s="45"/>
      <c r="BW18" s="67"/>
      <c r="BX18" s="67"/>
      <c r="BY18" s="7"/>
      <c r="BZ18" s="7"/>
      <c r="CA18" s="26"/>
      <c r="CB18" s="11"/>
      <c r="CC18" s="11"/>
      <c r="CD18" s="126"/>
      <c r="CE18" s="13"/>
      <c r="CF18" s="45"/>
      <c r="CG18" s="67"/>
      <c r="CH18" s="67"/>
      <c r="CI18" s="7"/>
      <c r="CJ18" s="7"/>
      <c r="CK18" s="26"/>
      <c r="CL18" s="11"/>
      <c r="CM18" s="11"/>
      <c r="CN18" s="126"/>
      <c r="CO18" s="13"/>
      <c r="CP18" s="45"/>
      <c r="CQ18" s="67"/>
      <c r="CR18" s="67"/>
      <c r="CS18" s="7"/>
      <c r="CT18" s="7"/>
      <c r="CU18" s="26"/>
      <c r="CV18" s="11"/>
      <c r="CW18" s="11"/>
      <c r="CX18" s="126"/>
      <c r="CY18" s="13"/>
      <c r="CZ18" s="45"/>
      <c r="DA18" s="67"/>
      <c r="DB18" s="67"/>
      <c r="DC18" s="7"/>
      <c r="DD18" s="7"/>
      <c r="DE18" s="26"/>
      <c r="DF18" s="11"/>
      <c r="DG18" s="11"/>
      <c r="DH18" s="137" t="s">
        <v>199</v>
      </c>
      <c r="DI18" s="13">
        <v>1</v>
      </c>
      <c r="DJ18" s="45">
        <v>42.592227263760108</v>
      </c>
      <c r="DK18" s="67">
        <v>59.071117561683607</v>
      </c>
      <c r="DL18" s="67">
        <v>22.957198443579767</v>
      </c>
      <c r="DM18" s="7">
        <v>2.8409090909090908</v>
      </c>
      <c r="DN18" s="7">
        <v>47.05007436787308</v>
      </c>
      <c r="DO18" s="26">
        <v>29.80209545983702</v>
      </c>
      <c r="DP18" s="11"/>
      <c r="DQ18" s="11"/>
      <c r="DR18" s="137" t="s">
        <v>250</v>
      </c>
      <c r="DS18" s="13">
        <v>1</v>
      </c>
      <c r="DT18" s="45">
        <v>43.619535250098465</v>
      </c>
      <c r="DU18" s="67">
        <v>60.36916395222584</v>
      </c>
      <c r="DV18" s="67">
        <v>23.62850971922246</v>
      </c>
      <c r="DW18" s="7">
        <v>1.1695906432748537</v>
      </c>
      <c r="DX18" s="7">
        <v>48.044554455445542</v>
      </c>
      <c r="DY18" s="26">
        <v>31.372549019607842</v>
      </c>
      <c r="DZ18" s="11"/>
      <c r="EA18" s="11"/>
      <c r="EB18" s="137" t="s">
        <v>250</v>
      </c>
      <c r="EC18" s="13">
        <v>1</v>
      </c>
      <c r="ED18" s="45">
        <v>50.0980776775206</v>
      </c>
      <c r="EE18" s="67">
        <v>67.523533671252721</v>
      </c>
      <c r="EF18" s="67">
        <v>29.49486301369863</v>
      </c>
      <c r="EG18" s="7">
        <v>3.5502958579881656</v>
      </c>
      <c r="EH18" s="7">
        <v>54.916007905138343</v>
      </c>
      <c r="EI18" s="26">
        <v>36.889897843359819</v>
      </c>
      <c r="EJ18" s="11"/>
      <c r="EK18" s="11"/>
      <c r="EL18" s="137"/>
      <c r="EM18" s="13"/>
      <c r="EN18" s="45"/>
      <c r="EO18" s="67"/>
      <c r="EP18" s="67"/>
      <c r="EQ18" s="7"/>
      <c r="ER18" s="7"/>
      <c r="ES18" s="26"/>
      <c r="ET18" s="11"/>
      <c r="EU18" s="11"/>
      <c r="EV18" s="137" t="s">
        <v>250</v>
      </c>
      <c r="EW18" s="13">
        <v>1</v>
      </c>
      <c r="EX18" s="45">
        <v>7.3561400039549136</v>
      </c>
      <c r="EY18" s="67">
        <v>8.3666787922881038</v>
      </c>
      <c r="EZ18" s="67">
        <v>6.1525129982668973</v>
      </c>
      <c r="FA18" s="7">
        <v>2.0689655172413794</v>
      </c>
      <c r="FB18" s="7">
        <v>2.4063507814438103</v>
      </c>
      <c r="FC18" s="26">
        <v>30.87400681044268</v>
      </c>
      <c r="FD18" s="11"/>
      <c r="FE18" s="11"/>
      <c r="FF18" s="137"/>
      <c r="FG18" s="13"/>
      <c r="FH18" s="45"/>
      <c r="FI18" s="67"/>
      <c r="FJ18" s="67"/>
      <c r="FK18" s="7"/>
      <c r="FL18" s="7"/>
      <c r="FM18" s="26"/>
      <c r="FN18" s="11"/>
      <c r="FO18" s="11"/>
      <c r="FP18" s="137" t="s">
        <v>250</v>
      </c>
      <c r="FQ18" s="13">
        <v>1</v>
      </c>
      <c r="FR18" s="45">
        <v>44.315727469075199</v>
      </c>
      <c r="FS18" s="67">
        <v>62.041409371594625</v>
      </c>
      <c r="FT18" s="67">
        <v>23.46153846153846</v>
      </c>
      <c r="FU18" s="7">
        <v>2.8735632183908044</v>
      </c>
      <c r="FV18" s="7">
        <v>49.044902009426941</v>
      </c>
      <c r="FW18" s="26">
        <v>30.968468468468469</v>
      </c>
      <c r="FX18" s="11"/>
      <c r="FY18" s="11"/>
      <c r="FZ18" s="137"/>
      <c r="GA18" s="13"/>
      <c r="GB18" s="45"/>
      <c r="GC18" s="67"/>
      <c r="GD18" s="67"/>
      <c r="GE18" s="7"/>
      <c r="GF18" s="7"/>
      <c r="GG18" s="26"/>
      <c r="GH18" s="11"/>
      <c r="GI18" s="11"/>
      <c r="GJ18" s="137" t="s">
        <v>302</v>
      </c>
      <c r="GK18" s="13">
        <v>1</v>
      </c>
      <c r="GL18" s="45">
        <v>2.427564604541895</v>
      </c>
      <c r="GM18" s="67">
        <v>0.72648020341445696</v>
      </c>
      <c r="GN18" s="67">
        <v>4.4161358811040339</v>
      </c>
      <c r="GO18" s="7">
        <v>7.9787234042553195</v>
      </c>
      <c r="GP18" s="7">
        <v>2.1825396825396823</v>
      </c>
      <c r="GQ18" s="26">
        <v>2.3648648648648649</v>
      </c>
      <c r="GR18" s="11"/>
      <c r="GS18" s="11"/>
      <c r="GT18" s="137"/>
      <c r="GU18" s="13"/>
      <c r="GV18" s="45"/>
      <c r="GW18" s="67"/>
      <c r="GX18" s="67"/>
      <c r="GY18" s="7"/>
      <c r="GZ18" s="7"/>
      <c r="HA18" s="26"/>
      <c r="HB18" s="11"/>
      <c r="HC18" s="11"/>
      <c r="HD18" s="137"/>
      <c r="HE18" s="13"/>
      <c r="HF18" s="45"/>
      <c r="HG18" s="67"/>
      <c r="HH18" s="67"/>
      <c r="HI18" s="7"/>
      <c r="HJ18" s="7"/>
      <c r="HK18" s="26"/>
      <c r="HL18" s="11"/>
      <c r="HM18" s="11"/>
      <c r="HN18" s="137" t="s">
        <v>302</v>
      </c>
      <c r="HO18" s="13">
        <v>1</v>
      </c>
      <c r="HP18" s="45">
        <v>2.5019394879751746</v>
      </c>
      <c r="HQ18" s="67">
        <v>0.83545223392662549</v>
      </c>
      <c r="HR18" s="67">
        <v>4.4111527257594672</v>
      </c>
      <c r="HS18" s="7">
        <v>7.9439252336448591</v>
      </c>
      <c r="HT18" s="7">
        <v>2.2304832713754648</v>
      </c>
      <c r="HU18" s="26">
        <v>2.4255788313120177</v>
      </c>
      <c r="HV18" s="11"/>
      <c r="HW18" s="11"/>
      <c r="HX18" s="137"/>
      <c r="HY18" s="13"/>
      <c r="HZ18" s="45"/>
      <c r="IA18" s="67"/>
      <c r="IB18" s="67"/>
      <c r="IC18" s="7"/>
      <c r="ID18" s="7"/>
      <c r="IE18" s="26"/>
      <c r="IF18" s="11"/>
      <c r="IG18" s="11"/>
      <c r="IH18" s="137" t="s">
        <v>302</v>
      </c>
      <c r="II18" s="13">
        <v>1</v>
      </c>
      <c r="IJ18" s="45">
        <v>2.3790158601057341</v>
      </c>
      <c r="IK18" s="67"/>
      <c r="IL18" s="67"/>
      <c r="IM18" s="7"/>
      <c r="IN18" s="7">
        <v>2.2106308991554893</v>
      </c>
      <c r="IO18" s="26">
        <v>3.1390134529147984</v>
      </c>
      <c r="IP18" s="11"/>
      <c r="IQ18" s="11"/>
    </row>
    <row xmlns:x14ac="http://schemas.microsoft.com/office/spreadsheetml/2009/9/ac" r="19" s="2" customFormat="true" x14ac:dyDescent="0.25">
      <c r="A19" s="398" t="str">
        <f ca="true">IF(ISBLANK('Data Summary'!A21),"",'Data Summary'!A21)</f>
        <v>CRI_2017_EMIS</v>
      </c>
      <c r="B19" s="126"/>
      <c r="C19" s="6"/>
      <c r="D19" s="45"/>
      <c r="E19" s="67"/>
      <c r="F19" s="67"/>
      <c r="G19" s="67"/>
      <c r="H19" s="67"/>
      <c r="I19" s="68"/>
      <c r="J19" s="11"/>
      <c r="K19" s="11"/>
      <c r="L19" s="126"/>
      <c r="M19" s="6"/>
      <c r="N19" s="45"/>
      <c r="O19" s="67"/>
      <c r="P19" s="67"/>
      <c r="Q19" s="67"/>
      <c r="R19" s="67"/>
      <c r="S19" s="68"/>
      <c r="T19" s="11"/>
      <c r="U19" s="11"/>
      <c r="V19" s="126"/>
      <c r="W19" s="6"/>
      <c r="X19" s="45"/>
      <c r="Y19" s="67"/>
      <c r="Z19" s="67"/>
      <c r="AA19" s="67"/>
      <c r="AB19" s="67"/>
      <c r="AC19" s="68"/>
      <c r="AD19" s="11"/>
      <c r="AE19" s="11"/>
      <c r="AF19" s="126"/>
      <c r="AG19" s="6"/>
      <c r="AH19" s="45"/>
      <c r="AI19" s="67"/>
      <c r="AJ19" s="67"/>
      <c r="AK19" s="67"/>
      <c r="AL19" s="67"/>
      <c r="AM19" s="68"/>
      <c r="AN19" s="11"/>
      <c r="AO19" s="11"/>
      <c r="AP19" s="126"/>
      <c r="AQ19" s="6"/>
      <c r="AR19" s="45"/>
      <c r="AS19" s="67"/>
      <c r="AT19" s="67"/>
      <c r="AU19" s="67"/>
      <c r="AV19" s="67"/>
      <c r="AW19" s="68"/>
      <c r="AX19" s="11"/>
      <c r="AY19" s="11"/>
      <c r="AZ19" s="126"/>
      <c r="BA19" s="6"/>
      <c r="BB19" s="45"/>
      <c r="BC19" s="67"/>
      <c r="BD19" s="67"/>
      <c r="BE19" s="67"/>
      <c r="BF19" s="67"/>
      <c r="BG19" s="68"/>
      <c r="BH19" s="11"/>
      <c r="BI19" s="11"/>
      <c r="BJ19" s="126"/>
      <c r="BK19" s="6"/>
      <c r="BL19" s="45"/>
      <c r="BM19" s="67"/>
      <c r="BN19" s="67"/>
      <c r="BO19" s="67"/>
      <c r="BP19" s="67"/>
      <c r="BQ19" s="68"/>
      <c r="BR19" s="11"/>
      <c r="BS19" s="11"/>
      <c r="BT19" s="126"/>
      <c r="BU19" s="6"/>
      <c r="BV19" s="45"/>
      <c r="BW19" s="67"/>
      <c r="BX19" s="67"/>
      <c r="BY19" s="67"/>
      <c r="BZ19" s="67"/>
      <c r="CA19" s="68"/>
      <c r="CB19" s="11"/>
      <c r="CC19" s="11"/>
      <c r="CD19" s="126"/>
      <c r="CE19" s="6"/>
      <c r="CF19" s="45"/>
      <c r="CG19" s="67"/>
      <c r="CH19" s="67"/>
      <c r="CI19" s="67"/>
      <c r="CJ19" s="67"/>
      <c r="CK19" s="68"/>
      <c r="CL19" s="11"/>
      <c r="CM19" s="11"/>
      <c r="CN19" s="126"/>
      <c r="CO19" s="6"/>
      <c r="CP19" s="45"/>
      <c r="CQ19" s="67"/>
      <c r="CR19" s="67"/>
      <c r="CS19" s="67"/>
      <c r="CT19" s="67"/>
      <c r="CU19" s="68"/>
      <c r="CV19" s="11"/>
      <c r="CW19" s="11"/>
      <c r="CX19" s="126"/>
      <c r="CY19" s="6"/>
      <c r="CZ19" s="45"/>
      <c r="DA19" s="67"/>
      <c r="DB19" s="67"/>
      <c r="DC19" s="67"/>
      <c r="DD19" s="67"/>
      <c r="DE19" s="68"/>
      <c r="DF19" s="11"/>
      <c r="DG19" s="11"/>
      <c r="DH19" s="137" t="s">
        <v>200</v>
      </c>
      <c r="DI19" s="6">
        <v>0.5</v>
      </c>
      <c r="DJ19" s="45">
        <v>6.7074373643716712</v>
      </c>
      <c r="DK19" s="67">
        <v>9.2525399129172712</v>
      </c>
      <c r="DL19" s="67">
        <v>3.6748811067877214</v>
      </c>
      <c r="DM19" s="67">
        <v>0.56818181818181823</v>
      </c>
      <c r="DN19" s="67">
        <v>7.2136836886465048</v>
      </c>
      <c r="DO19" s="68">
        <v>5.5878928987194412</v>
      </c>
      <c r="DP19" s="11"/>
      <c r="DQ19" s="11"/>
      <c r="DR19" s="137" t="s">
        <v>200</v>
      </c>
      <c r="DS19" s="6">
        <v>0.5</v>
      </c>
      <c r="DT19" s="45">
        <v>6.7152422213469869</v>
      </c>
      <c r="DU19" s="67">
        <v>8.9395584509591028</v>
      </c>
      <c r="DV19" s="67">
        <v>4.0604751619870409</v>
      </c>
      <c r="DW19" s="67">
        <v>0.58479532163742687</v>
      </c>
      <c r="DX19" s="67">
        <v>7.2772277227722766</v>
      </c>
      <c r="DY19" s="68">
        <v>5.3056516724336795</v>
      </c>
      <c r="DZ19" s="11"/>
      <c r="EA19" s="11"/>
      <c r="EB19" s="137" t="s">
        <v>200</v>
      </c>
      <c r="EC19" s="6">
        <v>0.5</v>
      </c>
      <c r="ED19" s="45">
        <v>4.962730482542173</v>
      </c>
      <c r="EE19" s="67">
        <v>6.4808110065170155</v>
      </c>
      <c r="EF19" s="67">
        <v>3.1678082191780823</v>
      </c>
      <c r="EG19" s="67"/>
      <c r="EH19" s="67">
        <v>5.2618577075098818</v>
      </c>
      <c r="EI19" s="68">
        <v>4.5402951191827468</v>
      </c>
      <c r="EJ19" s="11"/>
      <c r="EK19" s="11"/>
      <c r="EL19" s="137"/>
      <c r="EM19" s="6"/>
      <c r="EN19" s="45"/>
      <c r="EO19" s="67"/>
      <c r="EP19" s="67"/>
      <c r="EQ19" s="67"/>
      <c r="ER19" s="67"/>
      <c r="ES19" s="68"/>
      <c r="ET19" s="11"/>
      <c r="EU19" s="11"/>
      <c r="EV19" s="137" t="s">
        <v>200</v>
      </c>
      <c r="EW19" s="6">
        <v>0.5</v>
      </c>
      <c r="EX19" s="45">
        <v>6.1103421000593237</v>
      </c>
      <c r="EY19" s="67">
        <v>8.1484176064023277</v>
      </c>
      <c r="EZ19" s="67">
        <v>3.682842287694974</v>
      </c>
      <c r="FA19" s="67"/>
      <c r="FB19" s="67">
        <v>6.5740511039444307</v>
      </c>
      <c r="FC19" s="68">
        <v>4.994324631101021</v>
      </c>
      <c r="FD19" s="11"/>
      <c r="FE19" s="11"/>
      <c r="FF19" s="137"/>
      <c r="FG19" s="6"/>
      <c r="FH19" s="45"/>
      <c r="FI19" s="67"/>
      <c r="FJ19" s="67"/>
      <c r="FK19" s="67"/>
      <c r="FL19" s="67"/>
      <c r="FM19" s="68"/>
      <c r="FN19" s="11"/>
      <c r="FO19" s="11"/>
      <c r="FP19" s="137" t="s">
        <v>200</v>
      </c>
      <c r="FQ19" s="6">
        <v>0.5</v>
      </c>
      <c r="FR19" s="45">
        <v>6.0867857844099742</v>
      </c>
      <c r="FS19" s="67">
        <v>8.4271703596077003</v>
      </c>
      <c r="FT19" s="67">
        <v>3.3333333333333335</v>
      </c>
      <c r="FU19" s="67">
        <v>1.1494252873563218</v>
      </c>
      <c r="FV19" s="67">
        <v>6.4748201438848918</v>
      </c>
      <c r="FW19" s="68">
        <v>5.2927927927927927</v>
      </c>
      <c r="FX19" s="11"/>
      <c r="FY19" s="11"/>
      <c r="FZ19" s="137"/>
      <c r="GA19" s="6"/>
      <c r="GB19" s="45"/>
      <c r="GC19" s="67"/>
      <c r="GD19" s="67"/>
      <c r="GE19" s="67"/>
      <c r="GF19" s="67"/>
      <c r="GG19" s="68"/>
      <c r="GH19" s="11"/>
      <c r="GI19" s="11"/>
      <c r="GJ19" s="137" t="s">
        <v>303</v>
      </c>
      <c r="GK19" s="6">
        <v>1</v>
      </c>
      <c r="GL19" s="45">
        <v>0.17619420516836332</v>
      </c>
      <c r="GM19" s="67">
        <v>0.25426807119505995</v>
      </c>
      <c r="GN19" s="67">
        <v>8.4925690021231431E-2</v>
      </c>
      <c r="GO19" s="67"/>
      <c r="GP19" s="67">
        <v>0.2232142857142857</v>
      </c>
      <c r="GQ19" s="68"/>
      <c r="GR19" s="11"/>
      <c r="GS19" s="11"/>
      <c r="GT19" s="137"/>
      <c r="GU19" s="6"/>
      <c r="GV19" s="45"/>
      <c r="GW19" s="67"/>
      <c r="GX19" s="67"/>
      <c r="GY19" s="67"/>
      <c r="GZ19" s="67"/>
      <c r="HA19" s="68"/>
      <c r="HB19" s="11"/>
      <c r="HC19" s="11"/>
      <c r="HD19" s="137"/>
      <c r="HE19" s="6"/>
      <c r="HF19" s="45"/>
      <c r="HG19" s="67"/>
      <c r="HH19" s="67"/>
      <c r="HI19" s="67"/>
      <c r="HJ19" s="67"/>
      <c r="HK19" s="68"/>
      <c r="HL19" s="11"/>
      <c r="HM19" s="11"/>
      <c r="HN19" s="137" t="s">
        <v>303</v>
      </c>
      <c r="HO19" s="6">
        <v>1</v>
      </c>
      <c r="HP19" s="45">
        <v>0.3103180760279286</v>
      </c>
      <c r="HQ19" s="67">
        <v>0.47221213221939706</v>
      </c>
      <c r="HR19" s="67">
        <v>0.12484394506866417</v>
      </c>
      <c r="HS19" s="67"/>
      <c r="HT19" s="67">
        <v>0.39653035935563818</v>
      </c>
      <c r="HU19" s="68"/>
      <c r="HV19" s="11"/>
      <c r="HW19" s="11"/>
      <c r="HX19" s="137"/>
      <c r="HY19" s="6"/>
      <c r="HZ19" s="45"/>
      <c r="IA19" s="67"/>
      <c r="IB19" s="67"/>
      <c r="IC19" s="67"/>
      <c r="ID19" s="67"/>
      <c r="IE19" s="68"/>
      <c r="IF19" s="11"/>
      <c r="IG19" s="11"/>
      <c r="IH19" s="137" t="s">
        <v>356</v>
      </c>
      <c r="II19" s="6">
        <v>1</v>
      </c>
      <c r="IJ19" s="45">
        <v>5.0427002846685642</v>
      </c>
      <c r="IK19" s="67"/>
      <c r="IL19" s="67"/>
      <c r="IM19" s="67"/>
      <c r="IN19" s="67">
        <v>5.53899652260308</v>
      </c>
      <c r="IO19" s="68">
        <v>2.8026905829596416</v>
      </c>
      <c r="IP19" s="11"/>
      <c r="IQ19" s="11"/>
    </row>
    <row xmlns:x14ac="http://schemas.microsoft.com/office/spreadsheetml/2009/9/ac" r="20" s="2" customFormat="true" x14ac:dyDescent="0.25">
      <c r="A20" s="398" t="str">
        <f ca="true">IF(ISBLANK('Data Summary'!A22),"",'Data Summary'!A22)</f>
        <v>CRI_2017_UIS</v>
      </c>
      <c r="B20" s="126"/>
      <c r="C20" s="6"/>
      <c r="D20" s="67"/>
      <c r="E20" s="67"/>
      <c r="F20" s="67"/>
      <c r="G20" s="67"/>
      <c r="H20" s="67"/>
      <c r="I20" s="69"/>
      <c r="J20" s="11"/>
      <c r="K20" s="11"/>
      <c r="L20" s="126"/>
      <c r="M20" s="6"/>
      <c r="N20" s="67"/>
      <c r="O20" s="67"/>
      <c r="P20" s="67"/>
      <c r="Q20" s="67"/>
      <c r="R20" s="67"/>
      <c r="S20" s="69"/>
      <c r="T20" s="11"/>
      <c r="U20" s="11"/>
      <c r="V20" s="126"/>
      <c r="W20" s="6"/>
      <c r="X20" s="67"/>
      <c r="Y20" s="67"/>
      <c r="Z20" s="67"/>
      <c r="AA20" s="67"/>
      <c r="AB20" s="67"/>
      <c r="AC20" s="69"/>
      <c r="AD20" s="11"/>
      <c r="AE20" s="11"/>
      <c r="AF20" s="126"/>
      <c r="AG20" s="6"/>
      <c r="AH20" s="67"/>
      <c r="AI20" s="67"/>
      <c r="AJ20" s="67"/>
      <c r="AK20" s="67"/>
      <c r="AL20" s="67"/>
      <c r="AM20" s="69"/>
      <c r="AN20" s="11"/>
      <c r="AO20" s="11"/>
      <c r="AP20" s="126"/>
      <c r="AQ20" s="6"/>
      <c r="AR20" s="67"/>
      <c r="AS20" s="67"/>
      <c r="AT20" s="67"/>
      <c r="AU20" s="67"/>
      <c r="AV20" s="67"/>
      <c r="AW20" s="69"/>
      <c r="AX20" s="11"/>
      <c r="AY20" s="11"/>
      <c r="AZ20" s="126"/>
      <c r="BA20" s="6"/>
      <c r="BB20" s="67"/>
      <c r="BC20" s="67"/>
      <c r="BD20" s="67"/>
      <c r="BE20" s="67"/>
      <c r="BF20" s="67"/>
      <c r="BG20" s="69"/>
      <c r="BH20" s="11"/>
      <c r="BI20" s="11"/>
      <c r="BJ20" s="126"/>
      <c r="BK20" s="6"/>
      <c r="BL20" s="67"/>
      <c r="BM20" s="67"/>
      <c r="BN20" s="67"/>
      <c r="BO20" s="67"/>
      <c r="BP20" s="67"/>
      <c r="BQ20" s="69"/>
      <c r="BR20" s="11"/>
      <c r="BS20" s="11"/>
      <c r="BT20" s="126"/>
      <c r="BU20" s="6"/>
      <c r="BV20" s="67"/>
      <c r="BW20" s="67"/>
      <c r="BX20" s="67"/>
      <c r="BY20" s="67"/>
      <c r="BZ20" s="67"/>
      <c r="CA20" s="69"/>
      <c r="CB20" s="11"/>
      <c r="CC20" s="11"/>
      <c r="CD20" s="126"/>
      <c r="CE20" s="6"/>
      <c r="CF20" s="67"/>
      <c r="CG20" s="67"/>
      <c r="CH20" s="67"/>
      <c r="CI20" s="67"/>
      <c r="CJ20" s="67"/>
      <c r="CK20" s="69"/>
      <c r="CL20" s="11"/>
      <c r="CM20" s="11"/>
      <c r="CN20" s="126"/>
      <c r="CO20" s="6"/>
      <c r="CP20" s="67"/>
      <c r="CQ20" s="67"/>
      <c r="CR20" s="67"/>
      <c r="CS20" s="67"/>
      <c r="CT20" s="67"/>
      <c r="CU20" s="69"/>
      <c r="CV20" s="11"/>
      <c r="CW20" s="11"/>
      <c r="CX20" s="126"/>
      <c r="CY20" s="6"/>
      <c r="CZ20" s="67"/>
      <c r="DA20" s="67"/>
      <c r="DB20" s="67"/>
      <c r="DC20" s="67"/>
      <c r="DD20" s="67"/>
      <c r="DE20" s="69"/>
      <c r="DF20" s="11"/>
      <c r="DG20" s="11"/>
      <c r="DH20" s="137" t="s">
        <v>201</v>
      </c>
      <c r="DI20" s="6">
        <v>0</v>
      </c>
      <c r="DJ20" s="45">
        <v>7.4176366147169066</v>
      </c>
      <c r="DK20" s="67">
        <v>11.103047895500726</v>
      </c>
      <c r="DL20" s="67">
        <v>3.0263726761781236</v>
      </c>
      <c r="DM20" s="67"/>
      <c r="DN20" s="67">
        <v>8.8001983143282096</v>
      </c>
      <c r="DO20" s="69">
        <v>2.4447031431897557</v>
      </c>
      <c r="DP20" s="11"/>
      <c r="DQ20" s="11"/>
      <c r="DR20" s="137" t="s">
        <v>251</v>
      </c>
      <c r="DS20" s="6">
        <v>0</v>
      </c>
      <c r="DT20" s="45">
        <v>7.069712485230407</v>
      </c>
      <c r="DU20" s="67">
        <v>10.89395584509591</v>
      </c>
      <c r="DV20" s="67">
        <v>2.5053995680345578</v>
      </c>
      <c r="DW20" s="67"/>
      <c r="DX20" s="67">
        <v>8.4653465346534666</v>
      </c>
      <c r="DY20" s="69">
        <v>1.9607843137254901</v>
      </c>
      <c r="DZ20" s="11"/>
      <c r="EA20" s="11"/>
      <c r="EB20" s="137" t="s">
        <v>251</v>
      </c>
      <c r="EC20" s="6">
        <v>0</v>
      </c>
      <c r="ED20" s="45">
        <v>6.6888976069046686</v>
      </c>
      <c r="EE20" s="67">
        <v>10.137581462708182</v>
      </c>
      <c r="EF20" s="67">
        <v>2.6113013698630132</v>
      </c>
      <c r="EG20" s="67"/>
      <c r="EH20" s="67">
        <v>7.9298418972332012</v>
      </c>
      <c r="EI20" s="69">
        <v>2.2701475595913734</v>
      </c>
      <c r="EJ20" s="11"/>
      <c r="EK20" s="11"/>
      <c r="EL20" s="137"/>
      <c r="EM20" s="6"/>
      <c r="EN20" s="45"/>
      <c r="EO20" s="67"/>
      <c r="EP20" s="67"/>
      <c r="EQ20" s="67"/>
      <c r="ER20" s="67"/>
      <c r="ES20" s="69"/>
      <c r="ET20" s="11"/>
      <c r="EU20" s="11"/>
      <c r="EV20" s="137" t="s">
        <v>251</v>
      </c>
      <c r="EW20" s="6">
        <v>0</v>
      </c>
      <c r="EX20" s="45">
        <v>6.9210994660866128</v>
      </c>
      <c r="EY20" s="67">
        <v>10.512913786831575</v>
      </c>
      <c r="EZ20" s="67">
        <v>2.6429809358752165</v>
      </c>
      <c r="FA20" s="67"/>
      <c r="FB20" s="67">
        <v>8.2857851649714718</v>
      </c>
      <c r="FC20" s="69">
        <v>1.8161180476730987</v>
      </c>
      <c r="FD20" s="11"/>
      <c r="FE20" s="11"/>
      <c r="FF20" s="137"/>
      <c r="FG20" s="6"/>
      <c r="FH20" s="45"/>
      <c r="FI20" s="67"/>
      <c r="FJ20" s="67"/>
      <c r="FK20" s="67"/>
      <c r="FL20" s="67"/>
      <c r="FM20" s="69"/>
      <c r="FN20" s="11"/>
      <c r="FO20" s="11"/>
      <c r="FP20" s="137" t="s">
        <v>251</v>
      </c>
      <c r="FQ20" s="6">
        <v>0</v>
      </c>
      <c r="FR20" s="45">
        <v>7.0488906342038096</v>
      </c>
      <c r="FS20" s="67">
        <v>10.897203051216854</v>
      </c>
      <c r="FT20" s="67">
        <v>2.5213675213675213</v>
      </c>
      <c r="FU20" s="67"/>
      <c r="FV20" s="67">
        <v>8.5338625651203177</v>
      </c>
      <c r="FW20" s="69">
        <v>1.6891891891891893</v>
      </c>
      <c r="FX20" s="11"/>
      <c r="FY20" s="11"/>
      <c r="FZ20" s="137"/>
      <c r="GA20" s="6"/>
      <c r="GB20" s="45"/>
      <c r="GC20" s="67"/>
      <c r="GD20" s="67"/>
      <c r="GE20" s="67"/>
      <c r="GF20" s="67"/>
      <c r="GG20" s="69"/>
      <c r="GH20" s="11"/>
      <c r="GI20" s="11"/>
      <c r="GJ20" s="137" t="s">
        <v>304</v>
      </c>
      <c r="GK20" s="6">
        <v>1</v>
      </c>
      <c r="GL20" s="45">
        <v>5.0313234142521539</v>
      </c>
      <c r="GM20" s="67">
        <v>7.5190701053396296</v>
      </c>
      <c r="GN20" s="67">
        <v>2.1231422505307855</v>
      </c>
      <c r="GO20" s="67">
        <v>0</v>
      </c>
      <c r="GP20" s="67">
        <v>5.5555555555555554</v>
      </c>
      <c r="GQ20" s="69">
        <v>3.7162162162162162</v>
      </c>
      <c r="GR20" s="11"/>
      <c r="GS20" s="11"/>
      <c r="GT20" s="137"/>
      <c r="GU20" s="6"/>
      <c r="GV20" s="45"/>
      <c r="GW20" s="67"/>
      <c r="GX20" s="67"/>
      <c r="GY20" s="67"/>
      <c r="GZ20" s="67"/>
      <c r="HA20" s="69"/>
      <c r="HB20" s="11"/>
      <c r="HC20" s="11"/>
      <c r="HD20" s="137"/>
      <c r="HE20" s="6"/>
      <c r="HF20" s="45"/>
      <c r="HG20" s="67"/>
      <c r="HH20" s="67"/>
      <c r="HI20" s="67"/>
      <c r="HJ20" s="67"/>
      <c r="HK20" s="69"/>
      <c r="HL20" s="11"/>
      <c r="HM20" s="11"/>
      <c r="HN20" s="137" t="s">
        <v>304</v>
      </c>
      <c r="HO20" s="6">
        <v>1</v>
      </c>
      <c r="HP20" s="45">
        <v>4.9650892164468576</v>
      </c>
      <c r="HQ20" s="67">
        <v>7.1921540138031244</v>
      </c>
      <c r="HR20" s="67">
        <v>2.4136496046608404</v>
      </c>
      <c r="HS20" s="67">
        <v>0.46728971962616817</v>
      </c>
      <c r="HT20" s="67">
        <v>5.4275092936802976</v>
      </c>
      <c r="HU20" s="69">
        <v>3.9691289966923926</v>
      </c>
      <c r="HV20" s="11"/>
      <c r="HW20" s="11"/>
      <c r="HX20" s="137"/>
      <c r="HY20" s="6"/>
      <c r="HZ20" s="45"/>
      <c r="IA20" s="67"/>
      <c r="IB20" s="67"/>
      <c r="IC20" s="67"/>
      <c r="ID20" s="67"/>
      <c r="IE20" s="69"/>
      <c r="IF20" s="11"/>
      <c r="IG20" s="11"/>
      <c r="IH20" s="137" t="s">
        <v>305</v>
      </c>
      <c r="II20" s="6">
        <v>0</v>
      </c>
      <c r="IJ20" s="45">
        <v>0.30500203334688897</v>
      </c>
      <c r="IK20" s="67"/>
      <c r="IL20" s="67"/>
      <c r="IM20" s="67"/>
      <c r="IN20" s="67">
        <v>0.24838549428713363</v>
      </c>
      <c r="IO20" s="69">
        <v>0.5605381165919282</v>
      </c>
      <c r="IP20" s="11"/>
      <c r="IQ20" s="11"/>
    </row>
    <row xmlns:x14ac="http://schemas.microsoft.com/office/spreadsheetml/2009/9/ac" r="21" s="2" customFormat="true" x14ac:dyDescent="0.25">
      <c r="A21" s="398" t="str">
        <f ca="true">IF(ISBLANK('Data Summary'!A23),"",'Data Summary'!A23)</f>
        <v>CRI_2018_EMIS</v>
      </c>
      <c r="B21" s="126"/>
      <c r="C21" s="13"/>
      <c r="D21" s="7"/>
      <c r="E21" s="7"/>
      <c r="F21" s="7"/>
      <c r="G21" s="7"/>
      <c r="H21" s="7"/>
      <c r="I21" s="69"/>
      <c r="J21" s="11"/>
      <c r="K21" s="11"/>
      <c r="L21" s="126"/>
      <c r="M21" s="13"/>
      <c r="N21" s="7"/>
      <c r="O21" s="7"/>
      <c r="P21" s="7"/>
      <c r="Q21" s="7"/>
      <c r="R21" s="7"/>
      <c r="S21" s="69"/>
      <c r="T21" s="11"/>
      <c r="U21" s="11"/>
      <c r="V21" s="126"/>
      <c r="W21" s="13"/>
      <c r="X21" s="7"/>
      <c r="Y21" s="7"/>
      <c r="Z21" s="7"/>
      <c r="AA21" s="7"/>
      <c r="AB21" s="7"/>
      <c r="AC21" s="69"/>
      <c r="AD21" s="11"/>
      <c r="AE21" s="11"/>
      <c r="AF21" s="126"/>
      <c r="AG21" s="13"/>
      <c r="AH21" s="7"/>
      <c r="AI21" s="7"/>
      <c r="AJ21" s="7"/>
      <c r="AK21" s="7"/>
      <c r="AL21" s="7"/>
      <c r="AM21" s="69"/>
      <c r="AN21" s="11"/>
      <c r="AO21" s="11"/>
      <c r="AP21" s="126"/>
      <c r="AQ21" s="13"/>
      <c r="AR21" s="7"/>
      <c r="AS21" s="7"/>
      <c r="AT21" s="7"/>
      <c r="AU21" s="7"/>
      <c r="AV21" s="7"/>
      <c r="AW21" s="69"/>
      <c r="AX21" s="11"/>
      <c r="AY21" s="11"/>
      <c r="AZ21" s="126"/>
      <c r="BA21" s="13"/>
      <c r="BB21" s="7"/>
      <c r="BC21" s="7"/>
      <c r="BD21" s="7"/>
      <c r="BE21" s="7"/>
      <c r="BF21" s="7"/>
      <c r="BG21" s="69"/>
      <c r="BH21" s="11"/>
      <c r="BI21" s="11"/>
      <c r="BJ21" s="126"/>
      <c r="BK21" s="13"/>
      <c r="BL21" s="7"/>
      <c r="BM21" s="7"/>
      <c r="BN21" s="7"/>
      <c r="BO21" s="7"/>
      <c r="BP21" s="7"/>
      <c r="BQ21" s="69"/>
      <c r="BR21" s="11"/>
      <c r="BS21" s="11"/>
      <c r="BT21" s="126"/>
      <c r="BU21" s="13"/>
      <c r="BV21" s="7"/>
      <c r="BW21" s="7"/>
      <c r="BX21" s="7"/>
      <c r="BY21" s="7"/>
      <c r="BZ21" s="7"/>
      <c r="CA21" s="69"/>
      <c r="CB21" s="11"/>
      <c r="CC21" s="11"/>
      <c r="CD21" s="126"/>
      <c r="CE21" s="13"/>
      <c r="CF21" s="7"/>
      <c r="CG21" s="7"/>
      <c r="CH21" s="7"/>
      <c r="CI21" s="7"/>
      <c r="CJ21" s="7"/>
      <c r="CK21" s="69"/>
      <c r="CL21" s="11"/>
      <c r="CM21" s="11"/>
      <c r="CN21" s="126"/>
      <c r="CO21" s="13"/>
      <c r="CP21" s="7"/>
      <c r="CQ21" s="7"/>
      <c r="CR21" s="7"/>
      <c r="CS21" s="7"/>
      <c r="CT21" s="7"/>
      <c r="CU21" s="69"/>
      <c r="CV21" s="11"/>
      <c r="CW21" s="11"/>
      <c r="CX21" s="126"/>
      <c r="CY21" s="13"/>
      <c r="CZ21" s="7"/>
      <c r="DA21" s="7"/>
      <c r="DB21" s="7"/>
      <c r="DC21" s="7"/>
      <c r="DD21" s="7"/>
      <c r="DE21" s="69"/>
      <c r="DF21" s="11"/>
      <c r="DG21" s="11"/>
      <c r="DH21" s="137" t="s">
        <v>202</v>
      </c>
      <c r="DI21" s="13">
        <v>0.5</v>
      </c>
      <c r="DJ21" s="45">
        <v>0.71019925034523579</v>
      </c>
      <c r="DK21" s="7">
        <v>1.0522496371552976</v>
      </c>
      <c r="DL21" s="7">
        <v>0.30263726761781234</v>
      </c>
      <c r="DM21" s="7"/>
      <c r="DN21" s="7">
        <v>0.84283589489340605</v>
      </c>
      <c r="DO21" s="69">
        <v>0.23282887077997672</v>
      </c>
      <c r="DP21" s="11"/>
      <c r="DQ21" s="11"/>
      <c r="DR21" s="137" t="s">
        <v>202</v>
      </c>
      <c r="DS21" s="13">
        <v>0.5</v>
      </c>
      <c r="DT21" s="45">
        <v>0.64986215045293427</v>
      </c>
      <c r="DU21" s="7">
        <v>1.0495837857401378</v>
      </c>
      <c r="DV21" s="7">
        <v>0.1727861771058315</v>
      </c>
      <c r="DW21" s="7"/>
      <c r="DX21" s="7">
        <v>0.74257425742574257</v>
      </c>
      <c r="DY21" s="69">
        <v>0.34602076124567477</v>
      </c>
      <c r="DZ21" s="11"/>
      <c r="EA21" s="11"/>
      <c r="EB21" s="137" t="s">
        <v>202</v>
      </c>
      <c r="EC21" s="13">
        <v>0.5</v>
      </c>
      <c r="ED21" s="45">
        <v>0.60808160062769712</v>
      </c>
      <c r="EE21" s="7">
        <v>0.83272990586531503</v>
      </c>
      <c r="EF21" s="7">
        <v>0.34246575342465746</v>
      </c>
      <c r="EG21" s="7"/>
      <c r="EH21" s="7">
        <v>0.71640316205533594</v>
      </c>
      <c r="EI21" s="69">
        <v>0.22701475595913734</v>
      </c>
      <c r="EJ21" s="11"/>
      <c r="EK21" s="11"/>
      <c r="EL21" s="137"/>
      <c r="EM21" s="13"/>
      <c r="EN21" s="45"/>
      <c r="EO21" s="7"/>
      <c r="EP21" s="7"/>
      <c r="EQ21" s="7"/>
      <c r="ER21" s="7"/>
      <c r="ES21" s="69"/>
      <c r="ET21" s="11"/>
      <c r="EU21" s="11"/>
      <c r="EV21" s="137" t="s">
        <v>202</v>
      </c>
      <c r="EW21" s="13">
        <v>0.5</v>
      </c>
      <c r="EX21" s="45">
        <v>0.71188451651176587</v>
      </c>
      <c r="EY21" s="7">
        <v>1.018552200800291</v>
      </c>
      <c r="EZ21" s="7">
        <v>0.34662045060658581</v>
      </c>
      <c r="FA21" s="7"/>
      <c r="FB21" s="7">
        <v>0.76903994046142399</v>
      </c>
      <c r="FC21" s="69">
        <v>0.56753688989784334</v>
      </c>
      <c r="FD21" s="11"/>
      <c r="FE21" s="11"/>
      <c r="FF21" s="137"/>
      <c r="FG21" s="13"/>
      <c r="FH21" s="45"/>
      <c r="FI21" s="7"/>
      <c r="FJ21" s="7"/>
      <c r="FK21" s="7"/>
      <c r="FL21" s="7"/>
      <c r="FM21" s="69"/>
      <c r="FN21" s="11"/>
      <c r="FO21" s="11"/>
      <c r="FP21" s="137" t="s">
        <v>202</v>
      </c>
      <c r="FQ21" s="13">
        <v>0.5</v>
      </c>
      <c r="FR21" s="45">
        <v>0.53013940702925588</v>
      </c>
      <c r="FS21" s="7">
        <v>0.72648020341445696</v>
      </c>
      <c r="FT21" s="7">
        <v>0.29914529914529914</v>
      </c>
      <c r="FU21" s="7"/>
      <c r="FV21" s="7">
        <v>0.62019350037211607</v>
      </c>
      <c r="FW21" s="69">
        <v>0.22522522522522523</v>
      </c>
      <c r="FX21" s="11"/>
      <c r="FY21" s="11"/>
      <c r="FZ21" s="137"/>
      <c r="GA21" s="13"/>
      <c r="GB21" s="45"/>
      <c r="GC21" s="7"/>
      <c r="GD21" s="7"/>
      <c r="GE21" s="7"/>
      <c r="GF21" s="7"/>
      <c r="GG21" s="69"/>
      <c r="GH21" s="11"/>
      <c r="GI21" s="11"/>
      <c r="GJ21" s="137" t="s">
        <v>200</v>
      </c>
      <c r="GK21" s="13">
        <v>0.5</v>
      </c>
      <c r="GL21" s="45">
        <v>0</v>
      </c>
      <c r="GM21" s="7">
        <v>0</v>
      </c>
      <c r="GN21" s="7">
        <v>0</v>
      </c>
      <c r="GO21" s="7">
        <v>0</v>
      </c>
      <c r="GP21" s="7">
        <v>0</v>
      </c>
      <c r="GQ21" s="69">
        <v>0</v>
      </c>
      <c r="GR21" s="11"/>
      <c r="GS21" s="11"/>
      <c r="GT21" s="137"/>
      <c r="GU21" s="13"/>
      <c r="GV21" s="45"/>
      <c r="GW21" s="7"/>
      <c r="GX21" s="7"/>
      <c r="GY21" s="7"/>
      <c r="GZ21" s="7"/>
      <c r="HA21" s="69"/>
      <c r="HB21" s="11"/>
      <c r="HC21" s="11"/>
      <c r="HD21" s="137"/>
      <c r="HE21" s="13"/>
      <c r="HF21" s="45"/>
      <c r="HG21" s="7"/>
      <c r="HH21" s="7"/>
      <c r="HI21" s="7"/>
      <c r="HJ21" s="7"/>
      <c r="HK21" s="69"/>
      <c r="HL21" s="11"/>
      <c r="HM21" s="11"/>
      <c r="HN21" s="137" t="s">
        <v>200</v>
      </c>
      <c r="HO21" s="13">
        <v>0.5</v>
      </c>
      <c r="HP21" s="45">
        <v>0</v>
      </c>
      <c r="HQ21" s="7">
        <v>0</v>
      </c>
      <c r="HR21" s="7">
        <v>0</v>
      </c>
      <c r="HS21" s="7">
        <v>0</v>
      </c>
      <c r="HT21" s="7">
        <v>0</v>
      </c>
      <c r="HU21" s="69">
        <v>0</v>
      </c>
      <c r="HV21" s="11"/>
      <c r="HW21" s="11"/>
      <c r="HX21" s="137"/>
      <c r="HY21" s="13"/>
      <c r="HZ21" s="45"/>
      <c r="IA21" s="7"/>
      <c r="IB21" s="7"/>
      <c r="IC21" s="7"/>
      <c r="ID21" s="7"/>
      <c r="IE21" s="69"/>
      <c r="IF21" s="11"/>
      <c r="IG21" s="11"/>
      <c r="IH21" s="137" t="s">
        <v>303</v>
      </c>
      <c r="II21" s="13">
        <v>1</v>
      </c>
      <c r="IJ21" s="45">
        <v>0.26433509556730378</v>
      </c>
      <c r="IK21" s="7"/>
      <c r="IL21" s="7"/>
      <c r="IM21" s="7"/>
      <c r="IN21" s="7">
        <v>0.32290114257327374</v>
      </c>
      <c r="IO21" s="69">
        <v>0</v>
      </c>
      <c r="IP21" s="11"/>
      <c r="IQ21" s="11"/>
    </row>
    <row xmlns:x14ac="http://schemas.microsoft.com/office/spreadsheetml/2009/9/ac" r="22" s="2" customFormat="true" x14ac:dyDescent="0.25">
      <c r="A22" s="398" t="str">
        <f ca="true">IF(ISBLANK('Data Summary'!A24),"",'Data Summary'!A24)</f>
        <v>CRI_2018_UIS</v>
      </c>
      <c r="B22" s="126"/>
      <c r="C22" s="13"/>
      <c r="D22" s="7"/>
      <c r="E22" s="7"/>
      <c r="F22" s="7"/>
      <c r="G22" s="7"/>
      <c r="H22" s="7"/>
      <c r="I22" s="26"/>
      <c r="J22" s="11"/>
      <c r="K22" s="11"/>
      <c r="L22" s="126"/>
      <c r="M22" s="13"/>
      <c r="N22" s="7"/>
      <c r="O22" s="7"/>
      <c r="P22" s="7"/>
      <c r="Q22" s="7"/>
      <c r="R22" s="7"/>
      <c r="S22" s="26"/>
      <c r="T22" s="11"/>
      <c r="U22" s="11"/>
      <c r="V22" s="126"/>
      <c r="W22" s="13"/>
      <c r="X22" s="7"/>
      <c r="Y22" s="7"/>
      <c r="Z22" s="7"/>
      <c r="AA22" s="7"/>
      <c r="AB22" s="7"/>
      <c r="AC22" s="26"/>
      <c r="AD22" s="11"/>
      <c r="AE22" s="11"/>
      <c r="AF22" s="126"/>
      <c r="AG22" s="13"/>
      <c r="AH22" s="7"/>
      <c r="AI22" s="7"/>
      <c r="AJ22" s="7"/>
      <c r="AK22" s="7"/>
      <c r="AL22" s="7"/>
      <c r="AM22" s="26"/>
      <c r="AN22" s="11"/>
      <c r="AO22" s="11"/>
      <c r="AP22" s="126"/>
      <c r="AQ22" s="13"/>
      <c r="AR22" s="7"/>
      <c r="AS22" s="7"/>
      <c r="AT22" s="7"/>
      <c r="AU22" s="7"/>
      <c r="AV22" s="7"/>
      <c r="AW22" s="26"/>
      <c r="AX22" s="11"/>
      <c r="AY22" s="11"/>
      <c r="AZ22" s="126"/>
      <c r="BA22" s="13"/>
      <c r="BB22" s="7"/>
      <c r="BC22" s="7"/>
      <c r="BD22" s="7"/>
      <c r="BE22" s="7"/>
      <c r="BF22" s="7"/>
      <c r="BG22" s="26"/>
      <c r="BH22" s="11"/>
      <c r="BI22" s="11"/>
      <c r="BJ22" s="126"/>
      <c r="BK22" s="13"/>
      <c r="BL22" s="7"/>
      <c r="BM22" s="7"/>
      <c r="BN22" s="7"/>
      <c r="BO22" s="7"/>
      <c r="BP22" s="7"/>
      <c r="BQ22" s="26"/>
      <c r="BR22" s="11"/>
      <c r="BS22" s="11"/>
      <c r="BT22" s="126"/>
      <c r="BU22" s="13"/>
      <c r="BV22" s="7"/>
      <c r="BW22" s="7"/>
      <c r="BX22" s="7"/>
      <c r="BY22" s="7"/>
      <c r="BZ22" s="7"/>
      <c r="CA22" s="26"/>
      <c r="CB22" s="11"/>
      <c r="CC22" s="11"/>
      <c r="CD22" s="126"/>
      <c r="CE22" s="13"/>
      <c r="CF22" s="7"/>
      <c r="CG22" s="7"/>
      <c r="CH22" s="7"/>
      <c r="CI22" s="7"/>
      <c r="CJ22" s="7"/>
      <c r="CK22" s="26"/>
      <c r="CL22" s="11"/>
      <c r="CM22" s="11"/>
      <c r="CN22" s="126"/>
      <c r="CO22" s="13"/>
      <c r="CP22" s="7"/>
      <c r="CQ22" s="7"/>
      <c r="CR22" s="7"/>
      <c r="CS22" s="7"/>
      <c r="CT22" s="7"/>
      <c r="CU22" s="26"/>
      <c r="CV22" s="11"/>
      <c r="CW22" s="11"/>
      <c r="CX22" s="126"/>
      <c r="CY22" s="13"/>
      <c r="CZ22" s="7"/>
      <c r="DA22" s="7"/>
      <c r="DB22" s="7"/>
      <c r="DC22" s="7"/>
      <c r="DD22" s="7"/>
      <c r="DE22" s="26"/>
      <c r="DF22" s="11"/>
      <c r="DG22" s="11"/>
      <c r="DH22" s="137"/>
      <c r="DI22" s="13"/>
      <c r="DJ22" s="7"/>
      <c r="DK22" s="7"/>
      <c r="DL22" s="7"/>
      <c r="DM22" s="7"/>
      <c r="DN22" s="7"/>
      <c r="DO22" s="26"/>
      <c r="DP22" s="11"/>
      <c r="DQ22" s="11"/>
      <c r="DR22" s="137"/>
      <c r="DS22" s="13"/>
      <c r="DT22" s="7"/>
      <c r="DU22" s="7"/>
      <c r="DV22" s="7"/>
      <c r="DW22" s="7"/>
      <c r="DX22" s="7"/>
      <c r="DY22" s="26"/>
      <c r="DZ22" s="11"/>
      <c r="EA22" s="11"/>
      <c r="EB22" s="137"/>
      <c r="EC22" s="13"/>
      <c r="ED22" s="7"/>
      <c r="EE22" s="7"/>
      <c r="EF22" s="7"/>
      <c r="EG22" s="7"/>
      <c r="EH22" s="7"/>
      <c r="EI22" s="26"/>
      <c r="EJ22" s="11"/>
      <c r="EK22" s="11"/>
      <c r="EL22" s="137"/>
      <c r="EM22" s="13"/>
      <c r="EN22" s="7"/>
      <c r="EO22" s="7"/>
      <c r="EP22" s="7"/>
      <c r="EQ22" s="7"/>
      <c r="ER22" s="7"/>
      <c r="ES22" s="26"/>
      <c r="ET22" s="11"/>
      <c r="EU22" s="11"/>
      <c r="EV22" s="137"/>
      <c r="EW22" s="13"/>
      <c r="EX22" s="7"/>
      <c r="EY22" s="7"/>
      <c r="EZ22" s="7"/>
      <c r="FA22" s="7"/>
      <c r="FB22" s="7"/>
      <c r="FC22" s="26"/>
      <c r="FD22" s="11"/>
      <c r="FE22" s="11"/>
      <c r="FF22" s="137"/>
      <c r="FG22" s="13"/>
      <c r="FH22" s="7"/>
      <c r="FI22" s="7"/>
      <c r="FJ22" s="7"/>
      <c r="FK22" s="7"/>
      <c r="FL22" s="7"/>
      <c r="FM22" s="26"/>
      <c r="FN22" s="11"/>
      <c r="FO22" s="11"/>
      <c r="FP22" s="137"/>
      <c r="FQ22" s="13"/>
      <c r="FR22" s="7"/>
      <c r="FS22" s="7"/>
      <c r="FT22" s="7"/>
      <c r="FU22" s="7"/>
      <c r="FV22" s="7"/>
      <c r="FW22" s="26"/>
      <c r="FX22" s="11"/>
      <c r="FY22" s="11"/>
      <c r="FZ22" s="137"/>
      <c r="GA22" s="13"/>
      <c r="GB22" s="7"/>
      <c r="GC22" s="7"/>
      <c r="GD22" s="7"/>
      <c r="GE22" s="7"/>
      <c r="GF22" s="7"/>
      <c r="GG22" s="26"/>
      <c r="GH22" s="11"/>
      <c r="GI22" s="11"/>
      <c r="GJ22" s="137" t="s">
        <v>202</v>
      </c>
      <c r="GK22" s="13">
        <v>0.5</v>
      </c>
      <c r="GL22" s="7">
        <v>5.9122944400939703</v>
      </c>
      <c r="GM22" s="7">
        <v>9.0083545223392658</v>
      </c>
      <c r="GN22" s="7">
        <v>2.2929936305732483</v>
      </c>
      <c r="GO22" s="7"/>
      <c r="GP22" s="7">
        <v>7.4900793650793647</v>
      </c>
      <c r="GQ22" s="26">
        <v>0</v>
      </c>
      <c r="GR22" s="11"/>
      <c r="GS22" s="11"/>
      <c r="GT22" s="137"/>
      <c r="GU22" s="13"/>
      <c r="GV22" s="7"/>
      <c r="GW22" s="7"/>
      <c r="GX22" s="7"/>
      <c r="GY22" s="7"/>
      <c r="GZ22" s="7"/>
      <c r="HA22" s="26"/>
      <c r="HB22" s="11"/>
      <c r="HC22" s="11"/>
      <c r="HD22" s="137"/>
      <c r="HE22" s="13"/>
      <c r="HF22" s="7"/>
      <c r="HG22" s="7"/>
      <c r="HH22" s="7"/>
      <c r="HI22" s="7"/>
      <c r="HJ22" s="7"/>
      <c r="HK22" s="26"/>
      <c r="HL22" s="11"/>
      <c r="HM22" s="11"/>
      <c r="HN22" s="137" t="s">
        <v>202</v>
      </c>
      <c r="HO22" s="13">
        <v>0.5</v>
      </c>
      <c r="HP22" s="7">
        <v>0.89216446858029463</v>
      </c>
      <c r="HQ22" s="7">
        <v>1.4892844169996369</v>
      </c>
      <c r="HR22" s="7">
        <v>0.20807324178110698</v>
      </c>
      <c r="HS22" s="7"/>
      <c r="HT22" s="7">
        <v>1.04089219330855</v>
      </c>
      <c r="HU22" s="26">
        <v>0.44101433296582138</v>
      </c>
      <c r="HV22" s="11"/>
      <c r="HW22" s="11"/>
      <c r="HX22" s="137"/>
      <c r="HY22" s="13"/>
      <c r="HZ22" s="7"/>
      <c r="IA22" s="7"/>
      <c r="IB22" s="7"/>
      <c r="IC22" s="7"/>
      <c r="ID22" s="7"/>
      <c r="IE22" s="26"/>
      <c r="IF22" s="11"/>
      <c r="IG22" s="11"/>
      <c r="IH22" s="137" t="s">
        <v>357</v>
      </c>
      <c r="II22" s="13">
        <v>1</v>
      </c>
      <c r="IJ22" s="7">
        <v>2.0333468889792598E-2</v>
      </c>
      <c r="IK22" s="7"/>
      <c r="IL22" s="7"/>
      <c r="IM22" s="7"/>
      <c r="IN22" s="7">
        <v>2.4838549428713365E-2</v>
      </c>
      <c r="IO22" s="26">
        <v>0</v>
      </c>
      <c r="IP22" s="11"/>
      <c r="IQ22" s="11"/>
    </row>
    <row xmlns:x14ac="http://schemas.microsoft.com/office/spreadsheetml/2009/9/ac" r="23" s="2" customFormat="true" x14ac:dyDescent="0.25">
      <c r="A23" s="398" t="str">
        <f ca="true">IF(ISBLANK('Data Summary'!A25),"",'Data Summary'!A25)</f>
        <v>CRI_2019_EMIS</v>
      </c>
      <c r="B23" s="126"/>
      <c r="C23" s="13"/>
      <c r="D23" s="7"/>
      <c r="E23" s="7"/>
      <c r="F23" s="7"/>
      <c r="G23" s="7"/>
      <c r="H23" s="7"/>
      <c r="I23" s="26"/>
      <c r="J23" s="11"/>
      <c r="K23" s="11"/>
      <c r="L23" s="126"/>
      <c r="M23" s="13"/>
      <c r="N23" s="7"/>
      <c r="O23" s="7"/>
      <c r="P23" s="7"/>
      <c r="Q23" s="7"/>
      <c r="R23" s="7"/>
      <c r="S23" s="26"/>
      <c r="T23" s="11"/>
      <c r="U23" s="11"/>
      <c r="V23" s="126"/>
      <c r="W23" s="13"/>
      <c r="X23" s="7"/>
      <c r="Y23" s="7"/>
      <c r="Z23" s="7"/>
      <c r="AA23" s="7"/>
      <c r="AB23" s="7"/>
      <c r="AC23" s="26"/>
      <c r="AD23" s="11"/>
      <c r="AE23" s="11"/>
      <c r="AF23" s="126"/>
      <c r="AG23" s="13"/>
      <c r="AH23" s="7"/>
      <c r="AI23" s="7"/>
      <c r="AJ23" s="7"/>
      <c r="AK23" s="7"/>
      <c r="AL23" s="7"/>
      <c r="AM23" s="26"/>
      <c r="AN23" s="11"/>
      <c r="AO23" s="11"/>
      <c r="AP23" s="126"/>
      <c r="AQ23" s="13"/>
      <c r="AR23" s="7"/>
      <c r="AS23" s="7"/>
      <c r="AT23" s="7"/>
      <c r="AU23" s="7"/>
      <c r="AV23" s="7"/>
      <c r="AW23" s="26"/>
      <c r="AX23" s="11"/>
      <c r="AY23" s="11"/>
      <c r="AZ23" s="126"/>
      <c r="BA23" s="13"/>
      <c r="BB23" s="7"/>
      <c r="BC23" s="7"/>
      <c r="BD23" s="7"/>
      <c r="BE23" s="7"/>
      <c r="BF23" s="7"/>
      <c r="BG23" s="26"/>
      <c r="BH23" s="11"/>
      <c r="BI23" s="11"/>
      <c r="BJ23" s="126"/>
      <c r="BK23" s="13"/>
      <c r="BL23" s="7"/>
      <c r="BM23" s="7"/>
      <c r="BN23" s="7"/>
      <c r="BO23" s="7"/>
      <c r="BP23" s="7"/>
      <c r="BQ23" s="26"/>
      <c r="BR23" s="11"/>
      <c r="BS23" s="11"/>
      <c r="BT23" s="126"/>
      <c r="BU23" s="13"/>
      <c r="BV23" s="7"/>
      <c r="BW23" s="7"/>
      <c r="BX23" s="7"/>
      <c r="BY23" s="7"/>
      <c r="BZ23" s="7"/>
      <c r="CA23" s="26"/>
      <c r="CB23" s="11"/>
      <c r="CC23" s="11"/>
      <c r="CD23" s="126"/>
      <c r="CE23" s="13"/>
      <c r="CF23" s="7"/>
      <c r="CG23" s="7"/>
      <c r="CH23" s="7"/>
      <c r="CI23" s="7"/>
      <c r="CJ23" s="7"/>
      <c r="CK23" s="26"/>
      <c r="CL23" s="11"/>
      <c r="CM23" s="11"/>
      <c r="CN23" s="126"/>
      <c r="CO23" s="13"/>
      <c r="CP23" s="7"/>
      <c r="CQ23" s="7"/>
      <c r="CR23" s="7"/>
      <c r="CS23" s="7"/>
      <c r="CT23" s="7"/>
      <c r="CU23" s="26"/>
      <c r="CV23" s="11"/>
      <c r="CW23" s="11"/>
      <c r="CX23" s="126"/>
      <c r="CY23" s="13"/>
      <c r="CZ23" s="7"/>
      <c r="DA23" s="7"/>
      <c r="DB23" s="7"/>
      <c r="DC23" s="7"/>
      <c r="DD23" s="7"/>
      <c r="DE23" s="26"/>
      <c r="DF23" s="11"/>
      <c r="DG23" s="11"/>
      <c r="DH23" s="137"/>
      <c r="DI23" s="13"/>
      <c r="DJ23" s="7"/>
      <c r="DK23" s="7"/>
      <c r="DL23" s="7"/>
      <c r="DM23" s="7"/>
      <c r="DN23" s="7"/>
      <c r="DO23" s="26"/>
      <c r="DP23" s="11"/>
      <c r="DQ23" s="11"/>
      <c r="DR23" s="137"/>
      <c r="DS23" s="13"/>
      <c r="DT23" s="7"/>
      <c r="DU23" s="7"/>
      <c r="DV23" s="7"/>
      <c r="DW23" s="7"/>
      <c r="DX23" s="7"/>
      <c r="DY23" s="26"/>
      <c r="DZ23" s="11"/>
      <c r="EA23" s="11"/>
      <c r="EB23" s="137"/>
      <c r="EC23" s="13"/>
      <c r="ED23" s="7"/>
      <c r="EE23" s="7"/>
      <c r="EF23" s="7"/>
      <c r="EG23" s="7"/>
      <c r="EH23" s="7"/>
      <c r="EI23" s="26"/>
      <c r="EJ23" s="11"/>
      <c r="EK23" s="11"/>
      <c r="EL23" s="137"/>
      <c r="EM23" s="13"/>
      <c r="EN23" s="7"/>
      <c r="EO23" s="7"/>
      <c r="EP23" s="7"/>
      <c r="EQ23" s="7"/>
      <c r="ER23" s="7"/>
      <c r="ES23" s="26"/>
      <c r="ET23" s="11"/>
      <c r="EU23" s="11"/>
      <c r="EV23" s="137"/>
      <c r="EW23" s="13"/>
      <c r="EX23" s="7"/>
      <c r="EY23" s="7"/>
      <c r="EZ23" s="7"/>
      <c r="FA23" s="7"/>
      <c r="FB23" s="7"/>
      <c r="FC23" s="26"/>
      <c r="FD23" s="11"/>
      <c r="FE23" s="11"/>
      <c r="FF23" s="137"/>
      <c r="FG23" s="13"/>
      <c r="FH23" s="7"/>
      <c r="FI23" s="7"/>
      <c r="FJ23" s="7"/>
      <c r="FK23" s="7"/>
      <c r="FL23" s="7"/>
      <c r="FM23" s="26"/>
      <c r="FN23" s="11"/>
      <c r="FO23" s="11"/>
      <c r="FP23" s="137"/>
      <c r="FQ23" s="13"/>
      <c r="FR23" s="7"/>
      <c r="FS23" s="7"/>
      <c r="FT23" s="7"/>
      <c r="FU23" s="7"/>
      <c r="FV23" s="7"/>
      <c r="FW23" s="26"/>
      <c r="FX23" s="11"/>
      <c r="FY23" s="11"/>
      <c r="FZ23" s="137"/>
      <c r="GA23" s="13"/>
      <c r="GB23" s="7"/>
      <c r="GC23" s="7"/>
      <c r="GD23" s="7"/>
      <c r="GE23" s="7"/>
      <c r="GF23" s="7"/>
      <c r="GG23" s="26"/>
      <c r="GH23" s="11"/>
      <c r="GI23" s="11"/>
      <c r="GJ23" s="137" t="s">
        <v>305</v>
      </c>
      <c r="GK23" s="13">
        <v>0</v>
      </c>
      <c r="GL23" s="7">
        <v>0.58731401722787779</v>
      </c>
      <c r="GM23" s="7">
        <v>0.69015619324373412</v>
      </c>
      <c r="GN23" s="7">
        <v>0.46709129511677283</v>
      </c>
      <c r="GO23" s="7"/>
      <c r="GP23" s="7">
        <v>0.54563492063492058</v>
      </c>
      <c r="GQ23" s="26">
        <v>0.90090090090090091</v>
      </c>
      <c r="GR23" s="11"/>
      <c r="GS23" s="11"/>
      <c r="GT23" s="137"/>
      <c r="GU23" s="13"/>
      <c r="GV23" s="7"/>
      <c r="GW23" s="7"/>
      <c r="GX23" s="7"/>
      <c r="GY23" s="7"/>
      <c r="GZ23" s="7"/>
      <c r="HA23" s="26"/>
      <c r="HB23" s="11"/>
      <c r="HC23" s="11"/>
      <c r="HD23" s="137"/>
      <c r="HE23" s="13"/>
      <c r="HF23" s="7"/>
      <c r="HG23" s="7"/>
      <c r="HH23" s="7"/>
      <c r="HI23" s="7"/>
      <c r="HJ23" s="7"/>
      <c r="HK23" s="26"/>
      <c r="HL23" s="11"/>
      <c r="HM23" s="11"/>
      <c r="HN23" s="137" t="s">
        <v>305</v>
      </c>
      <c r="HO23" s="13">
        <v>0</v>
      </c>
      <c r="HP23" s="7">
        <v>0.46547711404189296</v>
      </c>
      <c r="HQ23" s="7">
        <v>0.58118416273156559</v>
      </c>
      <c r="HR23" s="7">
        <v>0.33291718684977112</v>
      </c>
      <c r="HS23" s="7"/>
      <c r="HT23" s="7">
        <v>0.57001239157372985</v>
      </c>
      <c r="HU23" s="26">
        <v>0.11025358324145534</v>
      </c>
      <c r="HV23" s="11"/>
      <c r="HW23" s="11"/>
      <c r="HX23" s="137"/>
      <c r="HY23" s="13"/>
      <c r="HZ23" s="7"/>
      <c r="IA23" s="7"/>
      <c r="IB23" s="7"/>
      <c r="IC23" s="7"/>
      <c r="ID23" s="7"/>
      <c r="IE23" s="26"/>
      <c r="IF23" s="11"/>
      <c r="IG23" s="11"/>
      <c r="IH23" s="137" t="s">
        <v>358</v>
      </c>
      <c r="II23" s="13">
        <v>0</v>
      </c>
      <c r="IJ23" s="7">
        <v>7.726718178121188</v>
      </c>
      <c r="IK23" s="7"/>
      <c r="IL23" s="7"/>
      <c r="IM23" s="7"/>
      <c r="IN23" s="7">
        <v>8.9170392449080964</v>
      </c>
      <c r="IO23" s="26">
        <v>2.3542600896860986</v>
      </c>
      <c r="IP23" s="11"/>
      <c r="IQ23" s="11"/>
    </row>
    <row xmlns:x14ac="http://schemas.microsoft.com/office/spreadsheetml/2009/9/ac" r="24" s="2" customFormat="true" x14ac:dyDescent="0.25">
      <c r="A24" s="398" t="str">
        <f ca="true">IF(ISBLANK('Data Summary'!A26),"",'Data Summary'!A26)</f>
        <v>CRI_2019_UIS</v>
      </c>
      <c r="B24" s="126"/>
      <c r="C24" s="13"/>
      <c r="D24" s="7"/>
      <c r="E24" s="7"/>
      <c r="F24" s="7"/>
      <c r="G24" s="7"/>
      <c r="H24" s="7"/>
      <c r="I24" s="26"/>
      <c r="J24" s="11"/>
      <c r="K24" s="11"/>
      <c r="L24" s="126"/>
      <c r="M24" s="13"/>
      <c r="N24" s="7"/>
      <c r="O24" s="7"/>
      <c r="P24" s="7"/>
      <c r="Q24" s="7"/>
      <c r="R24" s="7"/>
      <c r="S24" s="26"/>
      <c r="T24" s="11"/>
      <c r="U24" s="11"/>
      <c r="V24" s="126"/>
      <c r="W24" s="13"/>
      <c r="X24" s="7"/>
      <c r="Y24" s="7"/>
      <c r="Z24" s="7"/>
      <c r="AA24" s="7"/>
      <c r="AB24" s="7"/>
      <c r="AC24" s="26"/>
      <c r="AD24" s="11"/>
      <c r="AE24" s="11"/>
      <c r="AF24" s="126"/>
      <c r="AG24" s="13"/>
      <c r="AH24" s="7"/>
      <c r="AI24" s="7"/>
      <c r="AJ24" s="7"/>
      <c r="AK24" s="7"/>
      <c r="AL24" s="7"/>
      <c r="AM24" s="26"/>
      <c r="AN24" s="11"/>
      <c r="AO24" s="11"/>
      <c r="AP24" s="126"/>
      <c r="AQ24" s="13"/>
      <c r="AR24" s="7"/>
      <c r="AS24" s="7"/>
      <c r="AT24" s="7"/>
      <c r="AU24" s="7"/>
      <c r="AV24" s="7"/>
      <c r="AW24" s="26"/>
      <c r="AX24" s="11"/>
      <c r="AY24" s="11"/>
      <c r="AZ24" s="126"/>
      <c r="BA24" s="13"/>
      <c r="BB24" s="7"/>
      <c r="BC24" s="7"/>
      <c r="BD24" s="7"/>
      <c r="BE24" s="7"/>
      <c r="BF24" s="7"/>
      <c r="BG24" s="26"/>
      <c r="BH24" s="11"/>
      <c r="BI24" s="11"/>
      <c r="BJ24" s="126"/>
      <c r="BK24" s="13"/>
      <c r="BL24" s="7"/>
      <c r="BM24" s="7"/>
      <c r="BN24" s="7"/>
      <c r="BO24" s="7"/>
      <c r="BP24" s="7"/>
      <c r="BQ24" s="26"/>
      <c r="BR24" s="11"/>
      <c r="BS24" s="11"/>
      <c r="BT24" s="126"/>
      <c r="BU24" s="13"/>
      <c r="BV24" s="7"/>
      <c r="BW24" s="7"/>
      <c r="BX24" s="7"/>
      <c r="BY24" s="7"/>
      <c r="BZ24" s="7"/>
      <c r="CA24" s="26"/>
      <c r="CB24" s="11"/>
      <c r="CC24" s="11"/>
      <c r="CD24" s="126"/>
      <c r="CE24" s="13"/>
      <c r="CF24" s="7"/>
      <c r="CG24" s="7"/>
      <c r="CH24" s="7"/>
      <c r="CI24" s="7"/>
      <c r="CJ24" s="7"/>
      <c r="CK24" s="26"/>
      <c r="CL24" s="11"/>
      <c r="CM24" s="11"/>
      <c r="CN24" s="126"/>
      <c r="CO24" s="13"/>
      <c r="CP24" s="7"/>
      <c r="CQ24" s="7"/>
      <c r="CR24" s="7"/>
      <c r="CS24" s="7"/>
      <c r="CT24" s="7"/>
      <c r="CU24" s="26"/>
      <c r="CV24" s="11"/>
      <c r="CW24" s="11"/>
      <c r="CX24" s="126"/>
      <c r="CY24" s="13"/>
      <c r="CZ24" s="7"/>
      <c r="DA24" s="7"/>
      <c r="DB24" s="7"/>
      <c r="DC24" s="7"/>
      <c r="DD24" s="7"/>
      <c r="DE24" s="26"/>
      <c r="DF24" s="11"/>
      <c r="DG24" s="11"/>
      <c r="DH24" s="126"/>
      <c r="DI24" s="13"/>
      <c r="DJ24" s="7"/>
      <c r="DK24" s="7"/>
      <c r="DL24" s="7"/>
      <c r="DM24" s="7"/>
      <c r="DN24" s="7"/>
      <c r="DO24" s="26"/>
      <c r="DP24" s="11"/>
      <c r="DQ24" s="11"/>
      <c r="DR24" s="126"/>
      <c r="DS24" s="13"/>
      <c r="DT24" s="7"/>
      <c r="DU24" s="7"/>
      <c r="DV24" s="7"/>
      <c r="DW24" s="7"/>
      <c r="DX24" s="7"/>
      <c r="DY24" s="26"/>
      <c r="DZ24" s="11"/>
      <c r="EA24" s="11"/>
      <c r="EB24" s="126"/>
      <c r="EC24" s="13"/>
      <c r="ED24" s="7"/>
      <c r="EE24" s="7"/>
      <c r="EF24" s="7"/>
      <c r="EG24" s="7"/>
      <c r="EH24" s="7"/>
      <c r="EI24" s="26"/>
      <c r="EJ24" s="11"/>
      <c r="EK24" s="11"/>
      <c r="EL24" s="126"/>
      <c r="EM24" s="13"/>
      <c r="EN24" s="7"/>
      <c r="EO24" s="7"/>
      <c r="EP24" s="7"/>
      <c r="EQ24" s="7"/>
      <c r="ER24" s="7"/>
      <c r="ES24" s="26"/>
      <c r="ET24" s="11"/>
      <c r="EU24" s="11"/>
      <c r="EV24" s="126"/>
      <c r="EW24" s="13"/>
      <c r="EX24" s="7"/>
      <c r="EY24" s="7"/>
      <c r="EZ24" s="7"/>
      <c r="FA24" s="7"/>
      <c r="FB24" s="7"/>
      <c r="FC24" s="26"/>
      <c r="FD24" s="11"/>
      <c r="FE24" s="11"/>
      <c r="FF24" s="126"/>
      <c r="FG24" s="13"/>
      <c r="FH24" s="7"/>
      <c r="FI24" s="7"/>
      <c r="FJ24" s="7"/>
      <c r="FK24" s="7"/>
      <c r="FL24" s="7"/>
      <c r="FM24" s="26"/>
      <c r="FN24" s="11"/>
      <c r="FO24" s="11"/>
      <c r="FP24" s="126"/>
      <c r="FQ24" s="13"/>
      <c r="FR24" s="7"/>
      <c r="FS24" s="7"/>
      <c r="FT24" s="7"/>
      <c r="FU24" s="7"/>
      <c r="FV24" s="7"/>
      <c r="FW24" s="26"/>
      <c r="FX24" s="11"/>
      <c r="FY24" s="11"/>
      <c r="FZ24" s="126"/>
      <c r="GA24" s="13"/>
      <c r="GB24" s="7"/>
      <c r="GC24" s="7"/>
      <c r="GD24" s="7"/>
      <c r="GE24" s="7"/>
      <c r="GF24" s="7"/>
      <c r="GG24" s="26"/>
      <c r="GH24" s="11"/>
      <c r="GI24" s="11"/>
      <c r="GJ24" s="126" t="s">
        <v>306</v>
      </c>
      <c r="GK24" s="13">
        <v>0</v>
      </c>
      <c r="GL24" s="7">
        <v>1.1746280344557556</v>
      </c>
      <c r="GM24" s="7">
        <v>1.7072284780239737</v>
      </c>
      <c r="GN24" s="7">
        <v>0.55201698513800423</v>
      </c>
      <c r="GO24" s="7"/>
      <c r="GP24" s="7">
        <v>1.1408730158730158</v>
      </c>
      <c r="GQ24" s="26">
        <v>1.5765765765765765</v>
      </c>
      <c r="GR24" s="11"/>
      <c r="GS24" s="11"/>
      <c r="GT24" s="126"/>
      <c r="GU24" s="13"/>
      <c r="GV24" s="7"/>
      <c r="GW24" s="7"/>
      <c r="GX24" s="7"/>
      <c r="GY24" s="7"/>
      <c r="GZ24" s="7"/>
      <c r="HA24" s="26"/>
      <c r="HB24" s="11"/>
      <c r="HC24" s="11"/>
      <c r="HD24" s="126"/>
      <c r="HE24" s="13"/>
      <c r="HF24" s="7"/>
      <c r="HG24" s="7"/>
      <c r="HH24" s="7"/>
      <c r="HI24" s="7"/>
      <c r="HJ24" s="7"/>
      <c r="HK24" s="26"/>
      <c r="HL24" s="11"/>
      <c r="HM24" s="11"/>
      <c r="HN24" s="126" t="s">
        <v>306</v>
      </c>
      <c r="HO24" s="13">
        <v>0</v>
      </c>
      <c r="HP24" s="7">
        <v>5.9348332040341347</v>
      </c>
      <c r="HQ24" s="7">
        <v>8.9357065019978208</v>
      </c>
      <c r="HR24" s="7">
        <v>2.4968789013732833</v>
      </c>
      <c r="HS24" s="7"/>
      <c r="HT24" s="7">
        <v>7.2614622057001244</v>
      </c>
      <c r="HU24" s="26">
        <v>1.4332965821389196</v>
      </c>
      <c r="HV24" s="11"/>
      <c r="HW24" s="11"/>
      <c r="HX24" s="126"/>
      <c r="HY24" s="13"/>
      <c r="HZ24" s="7"/>
      <c r="IA24" s="7"/>
      <c r="IB24" s="7"/>
      <c r="IC24" s="7"/>
      <c r="ID24" s="7"/>
      <c r="IE24" s="26"/>
      <c r="IF24" s="11"/>
      <c r="IG24" s="11"/>
      <c r="IH24" s="126" t="s">
        <v>359</v>
      </c>
      <c r="II24" s="13">
        <v>0.5</v>
      </c>
      <c r="IJ24" s="7">
        <v>0.24400162667751116</v>
      </c>
      <c r="IK24" s="7"/>
      <c r="IL24" s="7"/>
      <c r="IM24" s="7"/>
      <c r="IN24" s="7">
        <v>0.24838549428713363</v>
      </c>
      <c r="IO24" s="26">
        <v>0.22421524663677131</v>
      </c>
      <c r="IP24" s="11"/>
      <c r="IQ24" s="11"/>
    </row>
    <row xmlns:x14ac="http://schemas.microsoft.com/office/spreadsheetml/2009/9/ac" r="25" s="2" customFormat="true" x14ac:dyDescent="0.25">
      <c r="A25" s="398" t="str">
        <f ca="true">IF(ISBLANK('Data Summary'!A27),"",'Data Summary'!A27)</f>
        <v>CRI_2019_LLECE</v>
      </c>
      <c r="B25" s="126"/>
      <c r="C25" s="13"/>
      <c r="D25" s="7"/>
      <c r="E25" s="7"/>
      <c r="F25" s="7"/>
      <c r="G25" s="7"/>
      <c r="H25" s="7"/>
      <c r="I25" s="26"/>
      <c r="J25" s="11"/>
      <c r="K25" s="11"/>
      <c r="L25" s="126"/>
      <c r="M25" s="13"/>
      <c r="N25" s="7"/>
      <c r="O25" s="7"/>
      <c r="P25" s="7"/>
      <c r="Q25" s="7"/>
      <c r="R25" s="7"/>
      <c r="S25" s="26"/>
      <c r="T25" s="11"/>
      <c r="U25" s="11"/>
      <c r="V25" s="126"/>
      <c r="W25" s="13"/>
      <c r="X25" s="7"/>
      <c r="Y25" s="7"/>
      <c r="Z25" s="7"/>
      <c r="AA25" s="7"/>
      <c r="AB25" s="7"/>
      <c r="AC25" s="26"/>
      <c r="AD25" s="11"/>
      <c r="AE25" s="11"/>
      <c r="AF25" s="126"/>
      <c r="AG25" s="13"/>
      <c r="AH25" s="7"/>
      <c r="AI25" s="7"/>
      <c r="AJ25" s="7"/>
      <c r="AK25" s="7"/>
      <c r="AL25" s="7"/>
      <c r="AM25" s="26"/>
      <c r="AN25" s="11"/>
      <c r="AO25" s="11"/>
      <c r="AP25" s="126"/>
      <c r="AQ25" s="13"/>
      <c r="AR25" s="7"/>
      <c r="AS25" s="7"/>
      <c r="AT25" s="7"/>
      <c r="AU25" s="7"/>
      <c r="AV25" s="7"/>
      <c r="AW25" s="26"/>
      <c r="AX25" s="11"/>
      <c r="AY25" s="11"/>
      <c r="AZ25" s="126"/>
      <c r="BA25" s="13"/>
      <c r="BB25" s="7"/>
      <c r="BC25" s="7"/>
      <c r="BD25" s="7"/>
      <c r="BE25" s="7"/>
      <c r="BF25" s="7"/>
      <c r="BG25" s="26"/>
      <c r="BH25" s="11"/>
      <c r="BI25" s="11"/>
      <c r="BJ25" s="126"/>
      <c r="BK25" s="13"/>
      <c r="BL25" s="7"/>
      <c r="BM25" s="7"/>
      <c r="BN25" s="7"/>
      <c r="BO25" s="7"/>
      <c r="BP25" s="7"/>
      <c r="BQ25" s="26"/>
      <c r="BR25" s="11"/>
      <c r="BS25" s="11"/>
      <c r="BT25" s="126"/>
      <c r="BU25" s="13"/>
      <c r="BV25" s="7"/>
      <c r="BW25" s="7"/>
      <c r="BX25" s="7"/>
      <c r="BY25" s="7"/>
      <c r="BZ25" s="7"/>
      <c r="CA25" s="26"/>
      <c r="CB25" s="11"/>
      <c r="CC25" s="11"/>
      <c r="CD25" s="126"/>
      <c r="CE25" s="13"/>
      <c r="CF25" s="7"/>
      <c r="CG25" s="7"/>
      <c r="CH25" s="7"/>
      <c r="CI25" s="7"/>
      <c r="CJ25" s="7"/>
      <c r="CK25" s="26"/>
      <c r="CL25" s="11"/>
      <c r="CM25" s="11"/>
      <c r="CN25" s="126"/>
      <c r="CO25" s="13"/>
      <c r="CP25" s="7"/>
      <c r="CQ25" s="7"/>
      <c r="CR25" s="7"/>
      <c r="CS25" s="7"/>
      <c r="CT25" s="7"/>
      <c r="CU25" s="26"/>
      <c r="CV25" s="11"/>
      <c r="CW25" s="11"/>
      <c r="CX25" s="126"/>
      <c r="CY25" s="13"/>
      <c r="CZ25" s="7"/>
      <c r="DA25" s="7"/>
      <c r="DB25" s="7"/>
      <c r="DC25" s="7"/>
      <c r="DD25" s="7"/>
      <c r="DE25" s="26"/>
      <c r="DF25" s="11"/>
      <c r="DG25" s="11"/>
      <c r="DH25" s="126"/>
      <c r="DI25" s="13"/>
      <c r="DJ25" s="7"/>
      <c r="DK25" s="7"/>
      <c r="DL25" s="7"/>
      <c r="DM25" s="7"/>
      <c r="DN25" s="7"/>
      <c r="DO25" s="26"/>
      <c r="DP25" s="11"/>
      <c r="DQ25" s="11"/>
      <c r="DR25" s="126"/>
      <c r="DS25" s="13"/>
      <c r="DT25" s="7"/>
      <c r="DU25" s="7"/>
      <c r="DV25" s="7"/>
      <c r="DW25" s="7"/>
      <c r="DX25" s="7"/>
      <c r="DY25" s="26"/>
      <c r="DZ25" s="11"/>
      <c r="EA25" s="11"/>
      <c r="EB25" s="126"/>
      <c r="EC25" s="13"/>
      <c r="ED25" s="7"/>
      <c r="EE25" s="7"/>
      <c r="EF25" s="7"/>
      <c r="EG25" s="7"/>
      <c r="EH25" s="7"/>
      <c r="EI25" s="26"/>
      <c r="EJ25" s="11"/>
      <c r="EK25" s="11"/>
      <c r="EL25" s="126"/>
      <c r="EM25" s="13"/>
      <c r="EN25" s="7"/>
      <c r="EO25" s="7"/>
      <c r="EP25" s="7"/>
      <c r="EQ25" s="7"/>
      <c r="ER25" s="7"/>
      <c r="ES25" s="26"/>
      <c r="ET25" s="11"/>
      <c r="EU25" s="11"/>
      <c r="EV25" s="126"/>
      <c r="EW25" s="13"/>
      <c r="EX25" s="7"/>
      <c r="EY25" s="7"/>
      <c r="EZ25" s="7"/>
      <c r="FA25" s="7"/>
      <c r="FB25" s="7"/>
      <c r="FC25" s="26"/>
      <c r="FD25" s="11"/>
      <c r="FE25" s="11"/>
      <c r="FF25" s="126"/>
      <c r="FG25" s="13"/>
      <c r="FH25" s="7"/>
      <c r="FI25" s="7"/>
      <c r="FJ25" s="7"/>
      <c r="FK25" s="7"/>
      <c r="FL25" s="7"/>
      <c r="FM25" s="26"/>
      <c r="FN25" s="11"/>
      <c r="FO25" s="11"/>
      <c r="FP25" s="126"/>
      <c r="FQ25" s="13"/>
      <c r="FR25" s="7"/>
      <c r="FS25" s="7"/>
      <c r="FT25" s="7"/>
      <c r="FU25" s="7"/>
      <c r="FV25" s="7"/>
      <c r="FW25" s="26"/>
      <c r="FX25" s="11"/>
      <c r="FY25" s="11"/>
      <c r="FZ25" s="126"/>
      <c r="GA25" s="13"/>
      <c r="GB25" s="7"/>
      <c r="GC25" s="7"/>
      <c r="GD25" s="7"/>
      <c r="GE25" s="7"/>
      <c r="GF25" s="7"/>
      <c r="GG25" s="26"/>
      <c r="GH25" s="11"/>
      <c r="GI25" s="11"/>
      <c r="GJ25" s="126"/>
      <c r="GK25" s="13"/>
      <c r="GL25" s="7"/>
      <c r="GM25" s="7"/>
      <c r="GN25" s="7"/>
      <c r="GO25" s="7"/>
      <c r="GP25" s="7"/>
      <c r="GQ25" s="26"/>
      <c r="GR25" s="11"/>
      <c r="GS25" s="11"/>
      <c r="GT25" s="126"/>
      <c r="GU25" s="13"/>
      <c r="GV25" s="7"/>
      <c r="GW25" s="7"/>
      <c r="GX25" s="7"/>
      <c r="GY25" s="7"/>
      <c r="GZ25" s="7"/>
      <c r="HA25" s="26"/>
      <c r="HB25" s="11"/>
      <c r="HC25" s="11"/>
      <c r="HD25" s="126"/>
      <c r="HE25" s="13"/>
      <c r="HF25" s="7"/>
      <c r="HG25" s="7"/>
      <c r="HH25" s="7"/>
      <c r="HI25" s="7"/>
      <c r="HJ25" s="7"/>
      <c r="HK25" s="26"/>
      <c r="HL25" s="11"/>
      <c r="HM25" s="11"/>
      <c r="HN25" s="126"/>
      <c r="HO25" s="13"/>
      <c r="HP25" s="7"/>
      <c r="HQ25" s="7"/>
      <c r="HR25" s="7"/>
      <c r="HS25" s="7"/>
      <c r="HT25" s="7"/>
      <c r="HU25" s="26"/>
      <c r="HV25" s="11"/>
      <c r="HW25" s="11"/>
      <c r="HX25" s="126"/>
      <c r="HY25" s="13"/>
      <c r="HZ25" s="7"/>
      <c r="IA25" s="7"/>
      <c r="IB25" s="7"/>
      <c r="IC25" s="7"/>
      <c r="ID25" s="7"/>
      <c r="IE25" s="26"/>
      <c r="IF25" s="11"/>
      <c r="IG25" s="11"/>
      <c r="IH25" s="126"/>
      <c r="II25" s="13"/>
      <c r="IJ25" s="7"/>
      <c r="IK25" s="7"/>
      <c r="IL25" s="7"/>
      <c r="IM25" s="7"/>
      <c r="IN25" s="7"/>
      <c r="IO25" s="26"/>
      <c r="IP25" s="11"/>
      <c r="IQ25" s="11"/>
    </row>
    <row xmlns:x14ac="http://schemas.microsoft.com/office/spreadsheetml/2009/9/ac" r="26" s="2" customFormat="true" ht="83.25" customHeight="true" x14ac:dyDescent="0.25">
      <c r="A26" s="398" t="str">
        <f ca="true">IF(ISBLANK('Data Summary'!A28),"",'Data Summary'!A28)</f>
        <v>CRI_2020_EMIS</v>
      </c>
      <c r="B26" s="127" t="s">
        <v>12</v>
      </c>
      <c r="C26" s="585" t="s">
        <v>165</v>
      </c>
      <c r="D26" s="585"/>
      <c r="E26" s="585"/>
      <c r="F26" s="585"/>
      <c r="G26" s="585"/>
      <c r="H26" s="585"/>
      <c r="I26" s="588"/>
      <c r="J26" s="11"/>
      <c r="K26" s="11"/>
      <c r="L26" s="127" t="s">
        <v>12</v>
      </c>
      <c r="M26" s="585" t="s">
        <v>165</v>
      </c>
      <c r="N26" s="585"/>
      <c r="O26" s="585"/>
      <c r="P26" s="585"/>
      <c r="Q26" s="585"/>
      <c r="R26" s="585"/>
      <c r="S26" s="588"/>
      <c r="T26" s="11"/>
      <c r="U26" s="11"/>
      <c r="V26" s="127" t="s">
        <v>12</v>
      </c>
      <c r="W26" s="585" t="s">
        <v>165</v>
      </c>
      <c r="X26" s="585"/>
      <c r="Y26" s="585"/>
      <c r="Z26" s="585"/>
      <c r="AA26" s="585"/>
      <c r="AB26" s="585"/>
      <c r="AC26" s="588"/>
      <c r="AD26" s="11"/>
      <c r="AE26" s="11"/>
      <c r="AF26" s="127" t="s">
        <v>12</v>
      </c>
      <c r="AG26" s="585" t="s">
        <v>165</v>
      </c>
      <c r="AH26" s="585"/>
      <c r="AI26" s="585"/>
      <c r="AJ26" s="585"/>
      <c r="AK26" s="585"/>
      <c r="AL26" s="585"/>
      <c r="AM26" s="588"/>
      <c r="AN26" s="11"/>
      <c r="AO26" s="11"/>
      <c r="AP26" s="127" t="s">
        <v>12</v>
      </c>
      <c r="AQ26" s="582" t="s">
        <v>166</v>
      </c>
      <c r="AR26" s="583"/>
      <c r="AS26" s="583"/>
      <c r="AT26" s="583"/>
      <c r="AU26" s="583"/>
      <c r="AV26" s="583"/>
      <c r="AW26" s="584"/>
      <c r="AX26" s="11"/>
      <c r="AY26" s="11"/>
      <c r="AZ26" s="127" t="s">
        <v>12</v>
      </c>
      <c r="BA26" s="582" t="s">
        <v>165</v>
      </c>
      <c r="BB26" s="583"/>
      <c r="BC26" s="583"/>
      <c r="BD26" s="583"/>
      <c r="BE26" s="583"/>
      <c r="BF26" s="583"/>
      <c r="BG26" s="584"/>
      <c r="BH26" s="11"/>
      <c r="BI26" s="11"/>
      <c r="BJ26" s="127" t="s">
        <v>12</v>
      </c>
      <c r="BK26" s="585" t="s">
        <v>165</v>
      </c>
      <c r="BL26" s="585"/>
      <c r="BM26" s="585"/>
      <c r="BN26" s="585"/>
      <c r="BO26" s="585"/>
      <c r="BP26" s="585"/>
      <c r="BQ26" s="588"/>
      <c r="BR26" s="11"/>
      <c r="BS26" s="11"/>
      <c r="BT26" s="127" t="s">
        <v>12</v>
      </c>
      <c r="BU26" s="585" t="s">
        <v>165</v>
      </c>
      <c r="BV26" s="585"/>
      <c r="BW26" s="585"/>
      <c r="BX26" s="585"/>
      <c r="BY26" s="585"/>
      <c r="BZ26" s="585"/>
      <c r="CA26" s="588"/>
      <c r="CB26" s="11"/>
      <c r="CC26" s="11"/>
      <c r="CD26" s="127" t="s">
        <v>12</v>
      </c>
      <c r="CE26" s="585" t="s">
        <v>165</v>
      </c>
      <c r="CF26" s="585"/>
      <c r="CG26" s="585"/>
      <c r="CH26" s="585"/>
      <c r="CI26" s="585"/>
      <c r="CJ26" s="585"/>
      <c r="CK26" s="588"/>
      <c r="CL26" s="11"/>
      <c r="CM26" s="11"/>
      <c r="CN26" s="127" t="s">
        <v>12</v>
      </c>
      <c r="CO26" s="585" t="s">
        <v>165</v>
      </c>
      <c r="CP26" s="585"/>
      <c r="CQ26" s="585"/>
      <c r="CR26" s="585"/>
      <c r="CS26" s="585"/>
      <c r="CT26" s="585"/>
      <c r="CU26" s="588"/>
      <c r="CV26" s="11"/>
      <c r="CW26" s="11"/>
      <c r="CX26" s="127" t="s">
        <v>12</v>
      </c>
      <c r="CY26" s="585" t="s">
        <v>167</v>
      </c>
      <c r="CZ26" s="586"/>
      <c r="DA26" s="586"/>
      <c r="DB26" s="586"/>
      <c r="DC26" s="586"/>
      <c r="DD26" s="586"/>
      <c r="DE26" s="587"/>
      <c r="DF26" s="11"/>
      <c r="DG26" s="11"/>
      <c r="DH26" s="127" t="s">
        <v>12</v>
      </c>
      <c r="DI26" s="585"/>
      <c r="DJ26" s="586"/>
      <c r="DK26" s="586"/>
      <c r="DL26" s="586"/>
      <c r="DM26" s="586"/>
      <c r="DN26" s="586"/>
      <c r="DO26" s="587"/>
      <c r="DP26" s="11"/>
      <c r="DQ26" s="11"/>
      <c r="DR26" s="127" t="s">
        <v>12</v>
      </c>
      <c r="DS26" s="585"/>
      <c r="DT26" s="586"/>
      <c r="DU26" s="586"/>
      <c r="DV26" s="586"/>
      <c r="DW26" s="586"/>
      <c r="DX26" s="586"/>
      <c r="DY26" s="587"/>
      <c r="DZ26" s="11"/>
      <c r="EA26" s="11"/>
      <c r="EB26" s="127" t="s">
        <v>12</v>
      </c>
      <c r="EC26" s="585"/>
      <c r="ED26" s="586"/>
      <c r="EE26" s="586"/>
      <c r="EF26" s="586"/>
      <c r="EG26" s="586"/>
      <c r="EH26" s="586"/>
      <c r="EI26" s="587"/>
      <c r="EJ26" s="11"/>
      <c r="EK26" s="11"/>
      <c r="EL26" s="127" t="s">
        <v>12</v>
      </c>
      <c r="EM26" s="582" t="s">
        <v>257</v>
      </c>
      <c r="EN26" s="583"/>
      <c r="EO26" s="583"/>
      <c r="EP26" s="583"/>
      <c r="EQ26" s="583"/>
      <c r="ER26" s="583"/>
      <c r="ES26" s="584"/>
      <c r="ET26" s="11"/>
      <c r="EU26" s="11"/>
      <c r="EV26" s="127" t="s">
        <v>12</v>
      </c>
      <c r="EW26" s="585"/>
      <c r="EX26" s="586"/>
      <c r="EY26" s="586"/>
      <c r="EZ26" s="586"/>
      <c r="FA26" s="586"/>
      <c r="FB26" s="586"/>
      <c r="FC26" s="587"/>
      <c r="FD26" s="11"/>
      <c r="FE26" s="11"/>
      <c r="FF26" s="127" t="s">
        <v>12</v>
      </c>
      <c r="FG26" s="582" t="s">
        <v>261</v>
      </c>
      <c r="FH26" s="583"/>
      <c r="FI26" s="583"/>
      <c r="FJ26" s="583"/>
      <c r="FK26" s="583"/>
      <c r="FL26" s="583"/>
      <c r="FM26" s="584"/>
      <c r="FN26" s="11"/>
      <c r="FO26" s="11"/>
      <c r="FP26" s="127" t="s">
        <v>12</v>
      </c>
      <c r="FQ26" s="585"/>
      <c r="FR26" s="586"/>
      <c r="FS26" s="586"/>
      <c r="FT26" s="586"/>
      <c r="FU26" s="586"/>
      <c r="FV26" s="586"/>
      <c r="FW26" s="587"/>
      <c r="FX26" s="11"/>
      <c r="FY26" s="11"/>
      <c r="FZ26" s="127" t="s">
        <v>12</v>
      </c>
      <c r="GA26" s="582" t="s">
        <v>256</v>
      </c>
      <c r="GB26" s="583"/>
      <c r="GC26" s="583"/>
      <c r="GD26" s="583"/>
      <c r="GE26" s="583"/>
      <c r="GF26" s="583"/>
      <c r="GG26" s="584"/>
      <c r="GH26" s="11"/>
      <c r="GI26" s="11"/>
      <c r="GJ26" s="127" t="s">
        <v>12</v>
      </c>
      <c r="GK26" s="582"/>
      <c r="GL26" s="583"/>
      <c r="GM26" s="583"/>
      <c r="GN26" s="583"/>
      <c r="GO26" s="583"/>
      <c r="GP26" s="583"/>
      <c r="GQ26" s="584"/>
      <c r="GR26" s="11"/>
      <c r="GS26" s="11"/>
      <c r="GT26" s="127" t="s">
        <v>12</v>
      </c>
      <c r="GU26" s="582" t="s">
        <v>335</v>
      </c>
      <c r="GV26" s="583"/>
      <c r="GW26" s="583"/>
      <c r="GX26" s="583"/>
      <c r="GY26" s="583"/>
      <c r="GZ26" s="583"/>
      <c r="HA26" s="584"/>
      <c r="HB26" s="11"/>
      <c r="HC26" s="11"/>
      <c r="HD26" s="127" t="s">
        <v>12</v>
      </c>
      <c r="HE26" s="582" t="s">
        <v>345</v>
      </c>
      <c r="HF26" s="583"/>
      <c r="HG26" s="583"/>
      <c r="HH26" s="583"/>
      <c r="HI26" s="583"/>
      <c r="HJ26" s="583"/>
      <c r="HK26" s="584"/>
      <c r="HL26" s="11"/>
      <c r="HM26" s="11"/>
      <c r="HN26" s="127" t="s">
        <v>12</v>
      </c>
      <c r="HO26" s="582" t="s">
        <v>327</v>
      </c>
      <c r="HP26" s="583"/>
      <c r="HQ26" s="583"/>
      <c r="HR26" s="583"/>
      <c r="HS26" s="583"/>
      <c r="HT26" s="583"/>
      <c r="HU26" s="584"/>
      <c r="HV26" s="11"/>
      <c r="HW26" s="11"/>
      <c r="HX26" s="127" t="s">
        <v>12</v>
      </c>
      <c r="HY26" s="582" t="s">
        <v>334</v>
      </c>
      <c r="HZ26" s="583"/>
      <c r="IA26" s="583"/>
      <c r="IB26" s="583"/>
      <c r="IC26" s="583"/>
      <c r="ID26" s="583"/>
      <c r="IE26" s="584"/>
      <c r="IF26" s="11"/>
      <c r="IG26" s="11"/>
      <c r="IH26" s="127" t="s">
        <v>12</v>
      </c>
      <c r="II26" s="582"/>
      <c r="IJ26" s="583"/>
      <c r="IK26" s="583"/>
      <c r="IL26" s="583"/>
      <c r="IM26" s="583"/>
      <c r="IN26" s="583"/>
      <c r="IO26" s="584"/>
      <c r="IP26" s="11"/>
      <c r="IQ26" s="11"/>
    </row>
    <row xmlns:x14ac="http://schemas.microsoft.com/office/spreadsheetml/2009/9/ac" r="27" s="2" customFormat="true" ht="15.75" customHeight="true" x14ac:dyDescent="0.25">
      <c r="A27" s="398" t="str">
        <f ca="true">IF(ISBLANK('Data Summary'!A29),"",'Data Summary'!A29)</f>
        <v>CRI_2020_UIS</v>
      </c>
      <c r="B27" s="127"/>
      <c r="C27" s="64" t="s">
        <v>120</v>
      </c>
      <c r="D27" s="106"/>
      <c r="E27" s="106"/>
      <c r="F27" s="106"/>
      <c r="G27" s="106"/>
      <c r="H27" s="106"/>
      <c r="I27" s="103"/>
      <c r="J27" s="11"/>
      <c r="K27" s="11"/>
      <c r="L27" s="127"/>
      <c r="M27" s="64" t="s">
        <v>120</v>
      </c>
      <c r="N27" s="106"/>
      <c r="O27" s="106"/>
      <c r="P27" s="106"/>
      <c r="Q27" s="106"/>
      <c r="R27" s="106"/>
      <c r="S27" s="103"/>
      <c r="T27" s="11"/>
      <c r="U27" s="11"/>
      <c r="V27" s="127"/>
      <c r="W27" s="64" t="s">
        <v>120</v>
      </c>
      <c r="X27" s="106"/>
      <c r="Y27" s="106"/>
      <c r="Z27" s="106"/>
      <c r="AA27" s="106"/>
      <c r="AB27" s="106"/>
      <c r="AC27" s="103"/>
      <c r="AD27" s="11"/>
      <c r="AE27" s="11"/>
      <c r="AF27" s="127"/>
      <c r="AG27" s="64" t="s">
        <v>120</v>
      </c>
      <c r="AH27" s="106"/>
      <c r="AI27" s="106"/>
      <c r="AJ27" s="106"/>
      <c r="AK27" s="106"/>
      <c r="AL27" s="106"/>
      <c r="AM27" s="103"/>
      <c r="AN27" s="11"/>
      <c r="AO27" s="11"/>
      <c r="AP27" s="127"/>
      <c r="AQ27" s="64" t="s">
        <v>120</v>
      </c>
      <c r="AR27" s="102"/>
      <c r="AS27" s="102"/>
      <c r="AT27" s="102"/>
      <c r="AU27" s="102"/>
      <c r="AV27" s="102"/>
      <c r="AW27" s="101"/>
      <c r="AX27" s="11"/>
      <c r="AY27" s="11"/>
      <c r="AZ27" s="127"/>
      <c r="BA27" s="64" t="s">
        <v>120</v>
      </c>
      <c r="BB27" s="52"/>
      <c r="BC27" s="52"/>
      <c r="BD27" s="52"/>
      <c r="BE27" s="52"/>
      <c r="BF27" s="52"/>
      <c r="BG27" s="100"/>
      <c r="BH27" s="11"/>
      <c r="BI27" s="11"/>
      <c r="BJ27" s="127"/>
      <c r="BK27" s="64" t="s">
        <v>120</v>
      </c>
      <c r="BL27" s="106"/>
      <c r="BM27" s="106"/>
      <c r="BN27" s="106"/>
      <c r="BO27" s="106"/>
      <c r="BP27" s="106"/>
      <c r="BQ27" s="103"/>
      <c r="BR27" s="11"/>
      <c r="BS27" s="11"/>
      <c r="BT27" s="127"/>
      <c r="BU27" s="64" t="s">
        <v>120</v>
      </c>
      <c r="BV27" s="106"/>
      <c r="BW27" s="106"/>
      <c r="BX27" s="106"/>
      <c r="BY27" s="106"/>
      <c r="BZ27" s="106"/>
      <c r="CA27" s="103"/>
      <c r="CB27" s="11"/>
      <c r="CC27" s="11"/>
      <c r="CD27" s="127"/>
      <c r="CE27" s="64" t="s">
        <v>120</v>
      </c>
      <c r="CF27" s="106"/>
      <c r="CG27" s="106"/>
      <c r="CH27" s="106"/>
      <c r="CI27" s="106"/>
      <c r="CJ27" s="106"/>
      <c r="CK27" s="103"/>
      <c r="CL27" s="11"/>
      <c r="CM27" s="11"/>
      <c r="CN27" s="127"/>
      <c r="CO27" s="64" t="s">
        <v>120</v>
      </c>
      <c r="CP27" s="106"/>
      <c r="CQ27" s="106"/>
      <c r="CR27" s="106"/>
      <c r="CS27" s="106"/>
      <c r="CT27" s="106"/>
      <c r="CU27" s="103"/>
      <c r="CV27" s="11"/>
      <c r="CW27" s="11"/>
      <c r="CX27" s="127"/>
      <c r="CY27" s="64" t="s">
        <v>120</v>
      </c>
      <c r="CZ27" s="107"/>
      <c r="DA27" s="107"/>
      <c r="DB27" s="107"/>
      <c r="DC27" s="107"/>
      <c r="DD27" s="107"/>
      <c r="DE27" s="108"/>
      <c r="DF27" s="11"/>
      <c r="DG27" s="11"/>
      <c r="DH27" s="127"/>
      <c r="DI27" s="64" t="s">
        <v>120</v>
      </c>
      <c r="DJ27" s="52" t="s">
        <v>168</v>
      </c>
      <c r="DK27" s="52" t="s">
        <v>168</v>
      </c>
      <c r="DL27" s="52" t="s">
        <v>168</v>
      </c>
      <c r="DM27" s="52"/>
      <c r="DN27" s="52" t="s">
        <v>168</v>
      </c>
      <c r="DO27" s="100" t="s">
        <v>168</v>
      </c>
      <c r="DP27" s="11"/>
      <c r="DQ27" s="11"/>
      <c r="DR27" s="127"/>
      <c r="DS27" s="64" t="s">
        <v>120</v>
      </c>
      <c r="DT27" s="52" t="s">
        <v>168</v>
      </c>
      <c r="DU27" s="52" t="s">
        <v>168</v>
      </c>
      <c r="DV27" s="52" t="s">
        <v>168</v>
      </c>
      <c r="DW27" s="52"/>
      <c r="DX27" s="52" t="s">
        <v>168</v>
      </c>
      <c r="DY27" s="100" t="s">
        <v>168</v>
      </c>
      <c r="DZ27" s="11"/>
      <c r="EA27" s="11"/>
      <c r="EB27" s="127"/>
      <c r="EC27" s="64" t="s">
        <v>120</v>
      </c>
      <c r="ED27" s="52" t="s">
        <v>168</v>
      </c>
      <c r="EE27" s="52" t="s">
        <v>168</v>
      </c>
      <c r="EF27" s="52" t="s">
        <v>168</v>
      </c>
      <c r="EG27" s="52"/>
      <c r="EH27" s="52" t="s">
        <v>168</v>
      </c>
      <c r="EI27" s="100" t="s">
        <v>168</v>
      </c>
      <c r="EJ27" s="11"/>
      <c r="EK27" s="11"/>
      <c r="EL27" s="127"/>
      <c r="EM27" s="64" t="s">
        <v>120</v>
      </c>
      <c r="EN27" s="52"/>
      <c r="EO27" s="52"/>
      <c r="EP27" s="52"/>
      <c r="EQ27" s="52"/>
      <c r="ER27" s="52"/>
      <c r="ES27" s="100"/>
      <c r="ET27" s="11"/>
      <c r="EU27" s="11"/>
      <c r="EV27" s="127"/>
      <c r="EW27" s="64" t="s">
        <v>120</v>
      </c>
      <c r="EX27" s="52" t="s">
        <v>168</v>
      </c>
      <c r="EY27" s="52" t="s">
        <v>168</v>
      </c>
      <c r="EZ27" s="52" t="s">
        <v>168</v>
      </c>
      <c r="FA27" s="52"/>
      <c r="FB27" s="52" t="s">
        <v>168</v>
      </c>
      <c r="FC27" s="100" t="s">
        <v>168</v>
      </c>
      <c r="FD27" s="11"/>
      <c r="FE27" s="11"/>
      <c r="FF27" s="127"/>
      <c r="FG27" s="64" t="s">
        <v>120</v>
      </c>
      <c r="FH27" s="52"/>
      <c r="FI27" s="52"/>
      <c r="FJ27" s="52"/>
      <c r="FK27" s="52"/>
      <c r="FL27" s="52"/>
      <c r="FM27" s="100"/>
      <c r="FN27" s="11"/>
      <c r="FO27" s="11"/>
      <c r="FP27" s="127"/>
      <c r="FQ27" s="64" t="s">
        <v>120</v>
      </c>
      <c r="FR27" s="52" t="s">
        <v>168</v>
      </c>
      <c r="FS27" s="52" t="s">
        <v>168</v>
      </c>
      <c r="FT27" s="52" t="s">
        <v>168</v>
      </c>
      <c r="FU27" s="52"/>
      <c r="FV27" s="52" t="s">
        <v>168</v>
      </c>
      <c r="FW27" s="100" t="s">
        <v>168</v>
      </c>
      <c r="FX27" s="11"/>
      <c r="FY27" s="11"/>
      <c r="FZ27" s="127"/>
      <c r="GA27" s="64" t="s">
        <v>120</v>
      </c>
      <c r="GB27" s="52"/>
      <c r="GC27" s="52"/>
      <c r="GD27" s="52"/>
      <c r="GE27" s="52"/>
      <c r="GF27" s="52"/>
      <c r="GG27" s="100"/>
      <c r="GH27" s="11"/>
      <c r="GI27" s="11"/>
      <c r="GJ27" s="127"/>
      <c r="GK27" s="64" t="s">
        <v>120</v>
      </c>
      <c r="GL27" s="52" t="s">
        <v>168</v>
      </c>
      <c r="GM27" s="52" t="s">
        <v>168</v>
      </c>
      <c r="GN27" s="52" t="s">
        <v>168</v>
      </c>
      <c r="GO27" s="52"/>
      <c r="GP27" s="52" t="s">
        <v>168</v>
      </c>
      <c r="GQ27" s="100" t="s">
        <v>168</v>
      </c>
      <c r="GR27" s="11"/>
      <c r="GS27" s="11"/>
      <c r="GT27" s="127"/>
      <c r="GU27" s="64" t="s">
        <v>120</v>
      </c>
      <c r="GV27" s="52"/>
      <c r="GW27" s="52"/>
      <c r="GX27" s="52"/>
      <c r="GY27" s="52"/>
      <c r="GZ27" s="52"/>
      <c r="HA27" s="100"/>
      <c r="HB27" s="11"/>
      <c r="HC27" s="11"/>
      <c r="HD27" s="127"/>
      <c r="HE27" s="64" t="s">
        <v>120</v>
      </c>
      <c r="HF27" s="52"/>
      <c r="HG27" s="52"/>
      <c r="HH27" s="52"/>
      <c r="HI27" s="52"/>
      <c r="HJ27" s="52"/>
      <c r="HK27" s="100"/>
      <c r="HL27" s="11"/>
      <c r="HM27" s="11"/>
      <c r="HN27" s="127"/>
      <c r="HO27" s="64" t="s">
        <v>120</v>
      </c>
      <c r="HP27" s="52" t="s">
        <v>168</v>
      </c>
      <c r="HQ27" s="52" t="s">
        <v>168</v>
      </c>
      <c r="HR27" s="52" t="s">
        <v>168</v>
      </c>
      <c r="HS27" s="52"/>
      <c r="HT27" s="52" t="s">
        <v>168</v>
      </c>
      <c r="HU27" s="100" t="s">
        <v>168</v>
      </c>
      <c r="HV27" s="11"/>
      <c r="HW27" s="11"/>
      <c r="HX27" s="127"/>
      <c r="HY27" s="64" t="s">
        <v>120</v>
      </c>
      <c r="HZ27" s="52"/>
      <c r="IA27" s="52"/>
      <c r="IB27" s="52"/>
      <c r="IC27" s="52"/>
      <c r="ID27" s="52"/>
      <c r="IE27" s="100"/>
      <c r="IF27" s="11"/>
      <c r="IG27" s="11"/>
      <c r="IH27" s="127"/>
      <c r="II27" s="64" t="s">
        <v>120</v>
      </c>
      <c r="IJ27" s="52" t="s">
        <v>168</v>
      </c>
      <c r="IK27" s="52"/>
      <c r="IL27" s="52"/>
      <c r="IM27" s="52"/>
      <c r="IN27" s="52" t="s">
        <v>168</v>
      </c>
      <c r="IO27" s="100" t="s">
        <v>168</v>
      </c>
      <c r="IP27" s="11"/>
      <c r="IQ27" s="11"/>
    </row>
    <row xmlns:x14ac="http://schemas.microsoft.com/office/spreadsheetml/2009/9/ac" r="28" s="2" customFormat="true" ht="15.75" customHeight="true" x14ac:dyDescent="0.25">
      <c r="A28" s="398" t="str">
        <f ca="true">IF(ISBLANK('Data Summary'!A30),"",'Data Summary'!A30)</f>
        <v>CRI_2021_EMIS</v>
      </c>
      <c r="B28" s="127"/>
      <c r="C28" s="64" t="s">
        <v>102</v>
      </c>
      <c r="D28" s="52"/>
      <c r="E28" s="52"/>
      <c r="F28" s="52"/>
      <c r="G28" s="52"/>
      <c r="H28" s="52"/>
      <c r="I28" s="100"/>
      <c r="J28" s="11"/>
      <c r="K28" s="11"/>
      <c r="L28" s="127"/>
      <c r="M28" s="64" t="s">
        <v>102</v>
      </c>
      <c r="N28" s="70"/>
      <c r="O28" s="52"/>
      <c r="P28" s="52"/>
      <c r="Q28" s="52"/>
      <c r="R28" s="52"/>
      <c r="S28" s="100"/>
      <c r="T28" s="11"/>
      <c r="U28" s="11"/>
      <c r="V28" s="127"/>
      <c r="W28" s="64" t="s">
        <v>102</v>
      </c>
      <c r="X28" s="70"/>
      <c r="Y28" s="52"/>
      <c r="Z28" s="52"/>
      <c r="AA28" s="52"/>
      <c r="AB28" s="52"/>
      <c r="AC28" s="100"/>
      <c r="AD28" s="11"/>
      <c r="AE28" s="11"/>
      <c r="AF28" s="127"/>
      <c r="AG28" s="64" t="s">
        <v>102</v>
      </c>
      <c r="AH28" s="70"/>
      <c r="AI28" s="52"/>
      <c r="AJ28" s="52"/>
      <c r="AK28" s="52"/>
      <c r="AL28" s="52"/>
      <c r="AM28" s="100"/>
      <c r="AN28" s="11"/>
      <c r="AO28" s="11"/>
      <c r="AP28" s="127"/>
      <c r="AQ28" s="64" t="s">
        <v>102</v>
      </c>
      <c r="AR28" s="70" t="s">
        <v>168</v>
      </c>
      <c r="AS28" s="52" t="s">
        <v>168</v>
      </c>
      <c r="AT28" s="52" t="s">
        <v>168</v>
      </c>
      <c r="AU28" s="52"/>
      <c r="AV28" s="52" t="s">
        <v>168</v>
      </c>
      <c r="AW28" s="100"/>
      <c r="AX28" s="11"/>
      <c r="AY28" s="11"/>
      <c r="AZ28" s="127"/>
      <c r="BA28" s="64" t="s">
        <v>102</v>
      </c>
      <c r="BB28" s="70"/>
      <c r="BC28" s="52"/>
      <c r="BD28" s="52"/>
      <c r="BE28" s="52"/>
      <c r="BF28" s="52"/>
      <c r="BG28" s="100"/>
      <c r="BH28" s="11"/>
      <c r="BI28" s="11"/>
      <c r="BJ28" s="127"/>
      <c r="BK28" s="64" t="s">
        <v>102</v>
      </c>
      <c r="BL28" s="70"/>
      <c r="BM28" s="52"/>
      <c r="BN28" s="52"/>
      <c r="BO28" s="52"/>
      <c r="BP28" s="52"/>
      <c r="BQ28" s="100"/>
      <c r="BR28" s="11"/>
      <c r="BS28" s="11"/>
      <c r="BT28" s="127"/>
      <c r="BU28" s="64" t="s">
        <v>102</v>
      </c>
      <c r="BV28" s="70"/>
      <c r="BW28" s="52"/>
      <c r="BX28" s="52"/>
      <c r="BY28" s="52"/>
      <c r="BZ28" s="52"/>
      <c r="CA28" s="100"/>
      <c r="CB28" s="11"/>
      <c r="CC28" s="11"/>
      <c r="CD28" s="127"/>
      <c r="CE28" s="64" t="s">
        <v>102</v>
      </c>
      <c r="CF28" s="70"/>
      <c r="CG28" s="52"/>
      <c r="CH28" s="52"/>
      <c r="CI28" s="52"/>
      <c r="CJ28" s="52"/>
      <c r="CK28" s="100"/>
      <c r="CL28" s="11"/>
      <c r="CM28" s="11"/>
      <c r="CN28" s="127"/>
      <c r="CO28" s="64" t="s">
        <v>102</v>
      </c>
      <c r="CP28" s="70"/>
      <c r="CQ28" s="52"/>
      <c r="CR28" s="52"/>
      <c r="CS28" s="52"/>
      <c r="CT28" s="52"/>
      <c r="CU28" s="100"/>
      <c r="CV28" s="11"/>
      <c r="CW28" s="11"/>
      <c r="CX28" s="127"/>
      <c r="CY28" s="64" t="s">
        <v>102</v>
      </c>
      <c r="CZ28" s="70" t="s">
        <v>168</v>
      </c>
      <c r="DA28" s="52" t="s">
        <v>168</v>
      </c>
      <c r="DB28" s="52" t="s">
        <v>168</v>
      </c>
      <c r="DC28" s="52"/>
      <c r="DD28" s="52" t="s">
        <v>168</v>
      </c>
      <c r="DE28" s="100"/>
      <c r="DF28" s="11"/>
      <c r="DG28" s="11"/>
      <c r="DH28" s="127"/>
      <c r="DI28" s="64" t="s">
        <v>102</v>
      </c>
      <c r="DJ28" s="70" t="s">
        <v>168</v>
      </c>
      <c r="DK28" s="70" t="s">
        <v>168</v>
      </c>
      <c r="DL28" s="70" t="s">
        <v>168</v>
      </c>
      <c r="DM28" s="52" t="s">
        <v>168</v>
      </c>
      <c r="DN28" s="52" t="s">
        <v>168</v>
      </c>
      <c r="DO28" s="138" t="s">
        <v>168</v>
      </c>
      <c r="DP28" s="11"/>
      <c r="DQ28" s="11"/>
      <c r="DR28" s="127"/>
      <c r="DS28" s="64" t="s">
        <v>102</v>
      </c>
      <c r="DT28" s="70" t="s">
        <v>168</v>
      </c>
      <c r="DU28" s="70" t="s">
        <v>168</v>
      </c>
      <c r="DV28" s="70" t="s">
        <v>168</v>
      </c>
      <c r="DW28" s="52" t="s">
        <v>168</v>
      </c>
      <c r="DX28" s="52" t="s">
        <v>168</v>
      </c>
      <c r="DY28" s="138" t="s">
        <v>168</v>
      </c>
      <c r="DZ28" s="11"/>
      <c r="EA28" s="11"/>
      <c r="EB28" s="127"/>
      <c r="EC28" s="64" t="s">
        <v>102</v>
      </c>
      <c r="ED28" s="70" t="s">
        <v>168</v>
      </c>
      <c r="EE28" s="70" t="s">
        <v>168</v>
      </c>
      <c r="EF28" s="70" t="s">
        <v>168</v>
      </c>
      <c r="EG28" s="52" t="s">
        <v>168</v>
      </c>
      <c r="EH28" s="52" t="s">
        <v>168</v>
      </c>
      <c r="EI28" s="138" t="s">
        <v>168</v>
      </c>
      <c r="EJ28" s="11"/>
      <c r="EK28" s="11"/>
      <c r="EL28" s="127"/>
      <c r="EM28" s="64" t="s">
        <v>102</v>
      </c>
      <c r="EN28" s="70"/>
      <c r="EO28" s="52"/>
      <c r="EP28" s="52"/>
      <c r="EQ28" s="52"/>
      <c r="ER28" s="52"/>
      <c r="ES28" s="138"/>
      <c r="ET28" s="11"/>
      <c r="EU28" s="11"/>
      <c r="EV28" s="127"/>
      <c r="EW28" s="64" t="s">
        <v>102</v>
      </c>
      <c r="EX28" s="70" t="s">
        <v>168</v>
      </c>
      <c r="EY28" s="70" t="s">
        <v>168</v>
      </c>
      <c r="EZ28" s="70" t="s">
        <v>168</v>
      </c>
      <c r="FA28" s="52" t="s">
        <v>168</v>
      </c>
      <c r="FB28" s="52" t="s">
        <v>168</v>
      </c>
      <c r="FC28" s="138" t="s">
        <v>168</v>
      </c>
      <c r="FD28" s="11"/>
      <c r="FE28" s="11"/>
      <c r="FF28" s="127"/>
      <c r="FG28" s="64" t="s">
        <v>102</v>
      </c>
      <c r="FH28" s="70"/>
      <c r="FI28" s="70"/>
      <c r="FJ28" s="70"/>
      <c r="FK28" s="52"/>
      <c r="FL28" s="52"/>
      <c r="FM28" s="138"/>
      <c r="FN28" s="11"/>
      <c r="FO28" s="11"/>
      <c r="FP28" s="127"/>
      <c r="FQ28" s="64" t="s">
        <v>102</v>
      </c>
      <c r="FR28" s="70" t="s">
        <v>168</v>
      </c>
      <c r="FS28" s="70" t="s">
        <v>168</v>
      </c>
      <c r="FT28" s="70" t="s">
        <v>168</v>
      </c>
      <c r="FU28" s="52" t="s">
        <v>168</v>
      </c>
      <c r="FV28" s="52" t="s">
        <v>168</v>
      </c>
      <c r="FW28" s="138" t="s">
        <v>168</v>
      </c>
      <c r="FX28" s="11"/>
      <c r="FY28" s="11"/>
      <c r="FZ28" s="127"/>
      <c r="GA28" s="64" t="s">
        <v>102</v>
      </c>
      <c r="GB28" s="70"/>
      <c r="GC28" s="52"/>
      <c r="GD28" s="52"/>
      <c r="GE28" s="52"/>
      <c r="GF28" s="52"/>
      <c r="GG28" s="138"/>
      <c r="GH28" s="11"/>
      <c r="GI28" s="11"/>
      <c r="GJ28" s="127"/>
      <c r="GK28" s="64" t="s">
        <v>102</v>
      </c>
      <c r="GL28" s="70" t="s">
        <v>168</v>
      </c>
      <c r="GM28" s="52" t="s">
        <v>168</v>
      </c>
      <c r="GN28" s="52" t="s">
        <v>168</v>
      </c>
      <c r="GO28" s="52" t="s">
        <v>168</v>
      </c>
      <c r="GP28" s="52" t="s">
        <v>168</v>
      </c>
      <c r="GQ28" s="138" t="s">
        <v>168</v>
      </c>
      <c r="GR28" s="11"/>
      <c r="GS28" s="11"/>
      <c r="GT28" s="127"/>
      <c r="GU28" s="64" t="s">
        <v>102</v>
      </c>
      <c r="GV28" s="70"/>
      <c r="GW28" s="52"/>
      <c r="GX28" s="52"/>
      <c r="GY28" s="52"/>
      <c r="GZ28" s="52"/>
      <c r="HA28" s="138"/>
      <c r="HB28" s="11"/>
      <c r="HC28" s="11"/>
      <c r="HD28" s="127"/>
      <c r="HE28" s="64" t="s">
        <v>102</v>
      </c>
      <c r="HF28" s="70" t="s">
        <v>168</v>
      </c>
      <c r="HG28" s="52" t="s">
        <v>168</v>
      </c>
      <c r="HH28" s="52" t="s">
        <v>168</v>
      </c>
      <c r="HI28" s="52"/>
      <c r="HJ28" s="52" t="s">
        <v>168</v>
      </c>
      <c r="HK28" s="138" t="s">
        <v>168</v>
      </c>
      <c r="HL28" s="11"/>
      <c r="HM28" s="11"/>
      <c r="HN28" s="127"/>
      <c r="HO28" s="64" t="s">
        <v>102</v>
      </c>
      <c r="HP28" s="70" t="s">
        <v>168</v>
      </c>
      <c r="HQ28" s="52" t="s">
        <v>168</v>
      </c>
      <c r="HR28" s="52" t="s">
        <v>168</v>
      </c>
      <c r="HS28" s="52" t="s">
        <v>168</v>
      </c>
      <c r="HT28" s="52" t="s">
        <v>168</v>
      </c>
      <c r="HU28" s="138" t="s">
        <v>168</v>
      </c>
      <c r="HV28" s="11"/>
      <c r="HW28" s="11"/>
      <c r="HX28" s="127"/>
      <c r="HY28" s="64" t="s">
        <v>102</v>
      </c>
      <c r="HZ28" s="70"/>
      <c r="IA28" s="52"/>
      <c r="IB28" s="52"/>
      <c r="IC28" s="52"/>
      <c r="ID28" s="52"/>
      <c r="IE28" s="138"/>
      <c r="IF28" s="11"/>
      <c r="IG28" s="11"/>
      <c r="IH28" s="127"/>
      <c r="II28" s="64" t="s">
        <v>102</v>
      </c>
      <c r="IJ28" s="70" t="s">
        <v>168</v>
      </c>
      <c r="IK28" s="52"/>
      <c r="IL28" s="52"/>
      <c r="IM28" s="52"/>
      <c r="IN28" s="52" t="s">
        <v>168</v>
      </c>
      <c r="IO28" s="138" t="s">
        <v>168</v>
      </c>
      <c r="IP28" s="11"/>
      <c r="IQ28" s="11"/>
    </row>
    <row xmlns:x14ac="http://schemas.microsoft.com/office/spreadsheetml/2009/9/ac" r="29" ht="15.75" customHeight="true" x14ac:dyDescent="0.25">
      <c r="A29" s="399" t="str">
        <f ca="true">IF(ISBLANK('Data Summary'!A31),"",'Data Summary'!A31)</f>
        <v/>
      </c>
      <c r="B29" s="127"/>
      <c r="C29" s="64" t="s">
        <v>169</v>
      </c>
      <c r="D29" s="52"/>
      <c r="E29" s="52"/>
      <c r="F29" s="52"/>
      <c r="G29" s="52"/>
      <c r="H29" s="52"/>
      <c r="I29" s="100"/>
      <c r="J29" s="11"/>
      <c r="K29" s="11"/>
      <c r="L29" s="127"/>
      <c r="M29" s="64" t="s">
        <v>103</v>
      </c>
      <c r="N29" s="52"/>
      <c r="O29" s="52"/>
      <c r="P29" s="52"/>
      <c r="Q29" s="52"/>
      <c r="R29" s="52"/>
      <c r="S29" s="100"/>
      <c r="T29" s="11"/>
      <c r="U29" s="11"/>
      <c r="V29" s="127"/>
      <c r="W29" s="64" t="s">
        <v>103</v>
      </c>
      <c r="X29" s="52"/>
      <c r="Y29" s="52"/>
      <c r="Z29" s="52"/>
      <c r="AA29" s="52"/>
      <c r="AB29" s="52"/>
      <c r="AC29" s="100"/>
      <c r="AD29" s="11"/>
      <c r="AE29" s="11"/>
      <c r="AF29" s="127"/>
      <c r="AG29" s="64" t="s">
        <v>103</v>
      </c>
      <c r="AH29" s="52"/>
      <c r="AI29" s="52"/>
      <c r="AJ29" s="52"/>
      <c r="AK29" s="52"/>
      <c r="AL29" s="52"/>
      <c r="AM29" s="100"/>
      <c r="AN29" s="11"/>
      <c r="AO29" s="11"/>
      <c r="AP29" s="127"/>
      <c r="AQ29" s="64" t="s">
        <v>103</v>
      </c>
      <c r="AR29" s="52"/>
      <c r="AS29" s="52"/>
      <c r="AT29" s="52"/>
      <c r="AU29" s="52"/>
      <c r="AV29" s="52"/>
      <c r="AW29" s="100"/>
      <c r="AX29" s="11"/>
      <c r="AY29" s="11"/>
      <c r="AZ29" s="127"/>
      <c r="BA29" s="64" t="s">
        <v>103</v>
      </c>
      <c r="BB29" s="52"/>
      <c r="BC29" s="52"/>
      <c r="BD29" s="52"/>
      <c r="BE29" s="52"/>
      <c r="BF29" s="52"/>
      <c r="BG29" s="100"/>
      <c r="BH29" s="11"/>
      <c r="BI29" s="11"/>
      <c r="BJ29" s="127"/>
      <c r="BK29" s="64" t="s">
        <v>103</v>
      </c>
      <c r="BL29" s="52"/>
      <c r="BM29" s="52"/>
      <c r="BN29" s="52"/>
      <c r="BO29" s="52"/>
      <c r="BP29" s="52"/>
      <c r="BQ29" s="100"/>
      <c r="BR29" s="11"/>
      <c r="BS29" s="11"/>
      <c r="BT29" s="127"/>
      <c r="BU29" s="64" t="s">
        <v>103</v>
      </c>
      <c r="BV29" s="52"/>
      <c r="BW29" s="52"/>
      <c r="BX29" s="52"/>
      <c r="BY29" s="52"/>
      <c r="BZ29" s="52"/>
      <c r="CA29" s="100"/>
      <c r="CB29" s="11"/>
      <c r="CC29" s="11"/>
      <c r="CD29" s="127"/>
      <c r="CE29" s="64" t="s">
        <v>103</v>
      </c>
      <c r="CF29" s="52"/>
      <c r="CG29" s="52"/>
      <c r="CH29" s="52"/>
      <c r="CI29" s="52"/>
      <c r="CJ29" s="52"/>
      <c r="CK29" s="100"/>
      <c r="CL29" s="11"/>
      <c r="CM29" s="11"/>
      <c r="CN29" s="127"/>
      <c r="CO29" s="64" t="s">
        <v>103</v>
      </c>
      <c r="CP29" s="52"/>
      <c r="CQ29" s="52"/>
      <c r="CR29" s="52"/>
      <c r="CS29" s="52"/>
      <c r="CT29" s="52"/>
      <c r="CU29" s="100"/>
      <c r="CV29" s="11"/>
      <c r="CW29" s="11"/>
      <c r="CX29" s="127"/>
      <c r="CY29" s="64" t="s">
        <v>103</v>
      </c>
      <c r="CZ29" s="52"/>
      <c r="DA29" s="52"/>
      <c r="DB29" s="52"/>
      <c r="DC29" s="52"/>
      <c r="DD29" s="52"/>
      <c r="DE29" s="100"/>
      <c r="DF29" s="11"/>
      <c r="DG29" s="11"/>
      <c r="DH29" s="127"/>
      <c r="DI29" s="64" t="s">
        <v>103</v>
      </c>
      <c r="DJ29" s="52"/>
      <c r="DK29" s="52"/>
      <c r="DL29" s="52"/>
      <c r="DM29" s="52"/>
      <c r="DN29" s="52"/>
      <c r="DO29" s="100"/>
      <c r="DP29" s="11"/>
      <c r="DQ29" s="11"/>
      <c r="DR29" s="127"/>
      <c r="DS29" s="64" t="s">
        <v>103</v>
      </c>
      <c r="DT29" s="52"/>
      <c r="DU29" s="52"/>
      <c r="DV29" s="52"/>
      <c r="DW29" s="52"/>
      <c r="DX29" s="52"/>
      <c r="DY29" s="100"/>
      <c r="DZ29" s="11"/>
      <c r="EA29" s="11"/>
      <c r="EB29" s="127"/>
      <c r="EC29" s="64" t="s">
        <v>103</v>
      </c>
      <c r="ED29" s="52"/>
      <c r="EE29" s="52"/>
      <c r="EF29" s="52"/>
      <c r="EG29" s="52"/>
      <c r="EH29" s="52"/>
      <c r="EI29" s="100"/>
      <c r="EJ29" s="11"/>
      <c r="EK29" s="11"/>
      <c r="EL29" s="127"/>
      <c r="EM29" s="64" t="s">
        <v>103</v>
      </c>
      <c r="EN29" s="52" t="s">
        <v>168</v>
      </c>
      <c r="EO29" s="52"/>
      <c r="EP29" s="52"/>
      <c r="EQ29" s="52"/>
      <c r="ER29" s="52" t="s">
        <v>168</v>
      </c>
      <c r="ES29" s="100" t="s">
        <v>168</v>
      </c>
      <c r="ET29" s="11"/>
      <c r="EU29" s="11"/>
      <c r="EV29" s="127"/>
      <c r="EW29" s="64" t="s">
        <v>103</v>
      </c>
      <c r="EX29" s="52"/>
      <c r="EY29" s="52"/>
      <c r="EZ29" s="52"/>
      <c r="FA29" s="52"/>
      <c r="FB29" s="52"/>
      <c r="FC29" s="100"/>
      <c r="FD29" s="11"/>
      <c r="FE29" s="11"/>
      <c r="FF29" s="127"/>
      <c r="FG29" s="64" t="s">
        <v>103</v>
      </c>
      <c r="FH29" s="52" t="s">
        <v>168</v>
      </c>
      <c r="FI29" s="52"/>
      <c r="FJ29" s="52"/>
      <c r="FK29" s="52"/>
      <c r="FL29" s="52" t="s">
        <v>168</v>
      </c>
      <c r="FM29" s="100" t="s">
        <v>168</v>
      </c>
      <c r="FN29" s="11"/>
      <c r="FO29" s="11"/>
      <c r="FP29" s="127"/>
      <c r="FQ29" s="64" t="s">
        <v>103</v>
      </c>
      <c r="FR29" s="52"/>
      <c r="FS29" s="52"/>
      <c r="FT29" s="52"/>
      <c r="FU29" s="52"/>
      <c r="FV29" s="52"/>
      <c r="FW29" s="100"/>
      <c r="FX29" s="11"/>
      <c r="FY29" s="11"/>
      <c r="FZ29" s="127"/>
      <c r="GA29" s="64" t="s">
        <v>103</v>
      </c>
      <c r="GB29" s="52" t="s">
        <v>168</v>
      </c>
      <c r="GC29" s="52"/>
      <c r="GD29" s="52"/>
      <c r="GE29" s="52"/>
      <c r="GF29" s="52" t="s">
        <v>168</v>
      </c>
      <c r="GG29" s="100" t="s">
        <v>168</v>
      </c>
      <c r="GH29" s="11"/>
      <c r="GI29" s="11"/>
      <c r="GJ29" s="127"/>
      <c r="GK29" s="64" t="s">
        <v>103</v>
      </c>
      <c r="GL29" s="52"/>
      <c r="GM29" s="52"/>
      <c r="GN29" s="52"/>
      <c r="GO29" s="52"/>
      <c r="GP29" s="52"/>
      <c r="GQ29" s="100"/>
      <c r="GR29" s="11"/>
      <c r="GS29" s="11"/>
      <c r="GT29" s="127"/>
      <c r="GU29" s="64" t="s">
        <v>103</v>
      </c>
      <c r="GV29" s="52" t="s">
        <v>177</v>
      </c>
      <c r="GW29" s="52"/>
      <c r="GX29" s="52"/>
      <c r="GY29" s="52"/>
      <c r="GZ29" s="52" t="s">
        <v>177</v>
      </c>
      <c r="HA29" s="100" t="s">
        <v>177</v>
      </c>
      <c r="HB29" s="11"/>
      <c r="HC29" s="11"/>
      <c r="HD29" s="127"/>
      <c r="HE29" s="64" t="s">
        <v>103</v>
      </c>
      <c r="HF29" s="52"/>
      <c r="HG29" s="52"/>
      <c r="HH29" s="52"/>
      <c r="HI29" s="52"/>
      <c r="HJ29" s="52"/>
      <c r="HK29" s="100"/>
      <c r="HL29" s="11"/>
      <c r="HM29" s="11"/>
      <c r="HN29" s="127"/>
      <c r="HO29" s="64" t="s">
        <v>103</v>
      </c>
      <c r="HP29" s="52"/>
      <c r="HQ29" s="52"/>
      <c r="HR29" s="52"/>
      <c r="HS29" s="52"/>
      <c r="HT29" s="52"/>
      <c r="HU29" s="100"/>
      <c r="HV29" s="11"/>
      <c r="HW29" s="11"/>
      <c r="HX29" s="127"/>
      <c r="HY29" s="64" t="s">
        <v>103</v>
      </c>
      <c r="HZ29" s="52" t="s">
        <v>177</v>
      </c>
      <c r="IA29" s="52"/>
      <c r="IB29" s="52"/>
      <c r="IC29" s="52"/>
      <c r="ID29" s="52" t="s">
        <v>177</v>
      </c>
      <c r="IE29" s="100" t="s">
        <v>177</v>
      </c>
      <c r="IF29" s="11"/>
      <c r="IG29" s="11"/>
      <c r="IH29" s="127"/>
      <c r="II29" s="64" t="s">
        <v>103</v>
      </c>
      <c r="IJ29" s="52"/>
      <c r="IK29" s="52"/>
      <c r="IL29" s="52"/>
      <c r="IM29" s="52"/>
      <c r="IN29" s="52"/>
      <c r="IO29" s="100"/>
      <c r="IP29" s="11"/>
      <c r="IQ29" s="11"/>
    </row>
    <row xmlns:x14ac="http://schemas.microsoft.com/office/spreadsheetml/2009/9/ac" r="30" ht="15.75" customHeight="true" x14ac:dyDescent="0.25">
      <c r="A30" s="399" t="str">
        <f ca="true">IF(ISBLANK('Data Summary'!A32),"",'Data Summary'!A32)</f>
        <v/>
      </c>
      <c r="B30" s="128"/>
      <c r="C30" s="12" t="s">
        <v>23</v>
      </c>
      <c r="D30" s="71"/>
      <c r="E30" s="71"/>
      <c r="F30" s="71"/>
      <c r="G30" s="72"/>
      <c r="H30" s="73"/>
      <c r="I30" s="74"/>
      <c r="J30" s="11"/>
      <c r="K30" s="11"/>
      <c r="L30" s="128"/>
      <c r="M30" s="12" t="s">
        <v>23</v>
      </c>
      <c r="N30" s="71"/>
      <c r="O30" s="71"/>
      <c r="P30" s="71"/>
      <c r="Q30" s="72"/>
      <c r="R30" s="73"/>
      <c r="S30" s="74"/>
      <c r="T30" s="11"/>
      <c r="U30" s="11"/>
      <c r="V30" s="128"/>
      <c r="W30" s="12" t="s">
        <v>23</v>
      </c>
      <c r="X30" s="71"/>
      <c r="Y30" s="71"/>
      <c r="Z30" s="71"/>
      <c r="AA30" s="72"/>
      <c r="AB30" s="73"/>
      <c r="AC30" s="74"/>
      <c r="AD30" s="11"/>
      <c r="AE30" s="11"/>
      <c r="AF30" s="128"/>
      <c r="AG30" s="12" t="s">
        <v>23</v>
      </c>
      <c r="AH30" s="71"/>
      <c r="AI30" s="71"/>
      <c r="AJ30" s="71"/>
      <c r="AK30" s="72"/>
      <c r="AL30" s="73"/>
      <c r="AM30" s="74"/>
      <c r="AN30" s="11"/>
      <c r="AO30" s="11"/>
      <c r="AP30" s="128"/>
      <c r="AQ30" s="12" t="s">
        <v>23</v>
      </c>
      <c r="AR30" s="71"/>
      <c r="AS30" s="71"/>
      <c r="AT30" s="71"/>
      <c r="AU30" s="72"/>
      <c r="AV30" s="73"/>
      <c r="AW30" s="74"/>
      <c r="AX30" s="11"/>
      <c r="AY30" s="11"/>
      <c r="AZ30" s="128"/>
      <c r="BA30" s="12" t="s">
        <v>23</v>
      </c>
      <c r="BB30" s="71"/>
      <c r="BC30" s="71"/>
      <c r="BD30" s="71"/>
      <c r="BE30" s="72"/>
      <c r="BF30" s="73"/>
      <c r="BG30" s="74"/>
      <c r="BH30" s="11"/>
      <c r="BI30" s="11"/>
      <c r="BJ30" s="128"/>
      <c r="BK30" s="12" t="s">
        <v>23</v>
      </c>
      <c r="BL30" s="71"/>
      <c r="BM30" s="71"/>
      <c r="BN30" s="71"/>
      <c r="BO30" s="72"/>
      <c r="BP30" s="73"/>
      <c r="BQ30" s="74"/>
      <c r="BR30" s="11"/>
      <c r="BS30" s="11"/>
      <c r="BT30" s="128"/>
      <c r="BU30" s="12" t="s">
        <v>23</v>
      </c>
      <c r="BV30" s="71"/>
      <c r="BW30" s="71"/>
      <c r="BX30" s="71"/>
      <c r="BY30" s="72"/>
      <c r="BZ30" s="73"/>
      <c r="CA30" s="74"/>
      <c r="CB30" s="11"/>
      <c r="CC30" s="11"/>
      <c r="CD30" s="128"/>
      <c r="CE30" s="12" t="s">
        <v>23</v>
      </c>
      <c r="CF30" s="71"/>
      <c r="CG30" s="71"/>
      <c r="CH30" s="71"/>
      <c r="CI30" s="72"/>
      <c r="CJ30" s="73"/>
      <c r="CK30" s="74"/>
      <c r="CL30" s="11"/>
      <c r="CM30" s="11"/>
      <c r="CN30" s="128"/>
      <c r="CO30" s="12" t="s">
        <v>23</v>
      </c>
      <c r="CP30" s="71"/>
      <c r="CQ30" s="71"/>
      <c r="CR30" s="71"/>
      <c r="CS30" s="72"/>
      <c r="CT30" s="73"/>
      <c r="CU30" s="74"/>
      <c r="CV30" s="11"/>
      <c r="CW30" s="11"/>
      <c r="CX30" s="128"/>
      <c r="CY30" s="12" t="s">
        <v>23</v>
      </c>
      <c r="CZ30" s="71"/>
      <c r="DA30" s="71"/>
      <c r="DB30" s="71"/>
      <c r="DC30" s="72"/>
      <c r="DD30" s="73"/>
      <c r="DE30" s="74"/>
      <c r="DF30" s="11"/>
      <c r="DG30" s="11"/>
      <c r="DH30" s="128"/>
      <c r="DI30" s="12" t="s">
        <v>23</v>
      </c>
      <c r="DJ30" s="71"/>
      <c r="DK30" s="71"/>
      <c r="DL30" s="71"/>
      <c r="DM30" s="72"/>
      <c r="DN30" s="73"/>
      <c r="DO30" s="74"/>
      <c r="DP30" s="11"/>
      <c r="DQ30" s="11"/>
      <c r="DR30" s="128"/>
      <c r="DS30" s="12" t="s">
        <v>23</v>
      </c>
      <c r="DT30" s="71"/>
      <c r="DU30" s="71"/>
      <c r="DV30" s="71"/>
      <c r="DW30" s="72"/>
      <c r="DX30" s="73"/>
      <c r="DY30" s="74"/>
      <c r="DZ30" s="11"/>
      <c r="EA30" s="11"/>
      <c r="EB30" s="128"/>
      <c r="EC30" s="12" t="s">
        <v>23</v>
      </c>
      <c r="ED30" s="71"/>
      <c r="EE30" s="71"/>
      <c r="EF30" s="71"/>
      <c r="EG30" s="72"/>
      <c r="EH30" s="73"/>
      <c r="EI30" s="74"/>
      <c r="EJ30" s="11"/>
      <c r="EK30" s="11"/>
      <c r="EL30" s="128"/>
      <c r="EM30" s="12" t="s">
        <v>23</v>
      </c>
      <c r="EN30" s="71"/>
      <c r="EO30" s="71"/>
      <c r="EP30" s="71"/>
      <c r="EQ30" s="72"/>
      <c r="ER30" s="73"/>
      <c r="ES30" s="74"/>
      <c r="ET30" s="11"/>
      <c r="EU30" s="11"/>
      <c r="EV30" s="128"/>
      <c r="EW30" s="12" t="s">
        <v>23</v>
      </c>
      <c r="EX30" s="71"/>
      <c r="EY30" s="71"/>
      <c r="EZ30" s="71"/>
      <c r="FA30" s="72"/>
      <c r="FB30" s="73"/>
      <c r="FC30" s="74"/>
      <c r="FD30" s="11"/>
      <c r="FE30" s="11"/>
      <c r="FF30" s="128"/>
      <c r="FG30" s="12" t="s">
        <v>23</v>
      </c>
      <c r="FH30" s="71"/>
      <c r="FI30" s="71"/>
      <c r="FJ30" s="71"/>
      <c r="FK30" s="72"/>
      <c r="FL30" s="73"/>
      <c r="FM30" s="74"/>
      <c r="FN30" s="11"/>
      <c r="FO30" s="11"/>
      <c r="FP30" s="128"/>
      <c r="FQ30" s="12" t="s">
        <v>23</v>
      </c>
      <c r="FR30" s="71"/>
      <c r="FS30" s="71"/>
      <c r="FT30" s="71"/>
      <c r="FU30" s="72"/>
      <c r="FV30" s="73"/>
      <c r="FW30" s="74"/>
      <c r="FX30" s="11"/>
      <c r="FY30" s="11"/>
      <c r="FZ30" s="128"/>
      <c r="GA30" s="12" t="s">
        <v>23</v>
      </c>
      <c r="GB30" s="71"/>
      <c r="GC30" s="71"/>
      <c r="GD30" s="71"/>
      <c r="GE30" s="72"/>
      <c r="GF30" s="73"/>
      <c r="GG30" s="74"/>
      <c r="GH30" s="11"/>
      <c r="GI30" s="11"/>
      <c r="GJ30" s="128"/>
      <c r="GK30" s="12" t="s">
        <v>23</v>
      </c>
      <c r="GL30" s="71">
        <v>5108</v>
      </c>
      <c r="GM30" s="71">
        <v>2753</v>
      </c>
      <c r="GN30" s="71">
        <v>2355</v>
      </c>
      <c r="GO30" s="72">
        <v>188</v>
      </c>
      <c r="GP30" s="73">
        <v>4032</v>
      </c>
      <c r="GQ30" s="74">
        <v>888</v>
      </c>
      <c r="GR30" s="11"/>
      <c r="GS30" s="11"/>
      <c r="GT30" s="128"/>
      <c r="GU30" s="12" t="s">
        <v>23</v>
      </c>
      <c r="GV30" s="71"/>
      <c r="GW30" s="71"/>
      <c r="GX30" s="71"/>
      <c r="GY30" s="72"/>
      <c r="GZ30" s="73"/>
      <c r="HA30" s="74"/>
      <c r="HB30" s="11"/>
      <c r="HC30" s="11"/>
      <c r="HD30" s="128"/>
      <c r="HE30" s="12" t="s">
        <v>23</v>
      </c>
      <c r="HF30" s="71" t="s">
        <v>346</v>
      </c>
      <c r="HG30" s="71" t="s">
        <v>346</v>
      </c>
      <c r="HH30" s="71" t="s">
        <v>346</v>
      </c>
      <c r="HI30" s="72" t="s">
        <v>346</v>
      </c>
      <c r="HJ30" s="73" t="s">
        <v>346</v>
      </c>
      <c r="HK30" s="74" t="s">
        <v>346</v>
      </c>
      <c r="HL30" s="11"/>
      <c r="HM30" s="11"/>
      <c r="HN30" s="128"/>
      <c r="HO30" s="12" t="s">
        <v>23</v>
      </c>
      <c r="HP30" s="71">
        <v>5156</v>
      </c>
      <c r="HQ30" s="71">
        <v>2753</v>
      </c>
      <c r="HR30" s="71">
        <v>2403</v>
      </c>
      <c r="HS30" s="72">
        <v>214</v>
      </c>
      <c r="HT30" s="73">
        <v>4035</v>
      </c>
      <c r="HU30" s="74">
        <v>907</v>
      </c>
      <c r="HV30" s="11"/>
      <c r="HW30" s="11"/>
      <c r="HX30" s="128"/>
      <c r="HY30" s="12" t="s">
        <v>23</v>
      </c>
      <c r="HZ30" s="71"/>
      <c r="IA30" s="71"/>
      <c r="IB30" s="71"/>
      <c r="IC30" s="72"/>
      <c r="ID30" s="73"/>
      <c r="IE30" s="74"/>
      <c r="IF30" s="11"/>
      <c r="IG30" s="11"/>
      <c r="IH30" s="128"/>
      <c r="II30" s="12" t="s">
        <v>23</v>
      </c>
      <c r="IJ30" s="71"/>
      <c r="IK30" s="71"/>
      <c r="IL30" s="71"/>
      <c r="IM30" s="72"/>
      <c r="IN30" s="73"/>
      <c r="IO30" s="74"/>
      <c r="IP30" s="11"/>
      <c r="IQ30" s="11"/>
    </row>
    <row xmlns:x14ac="http://schemas.microsoft.com/office/spreadsheetml/2009/9/ac" r="31" s="3" customFormat="true" ht="16.5" thickBot="true" x14ac:dyDescent="0.3">
      <c r="A31" s="399" t="str">
        <f ca="true">IF(ISBLANK('Data Summary'!A33),"",'Data Summary'!A33)</f>
        <v/>
      </c>
      <c r="B31" s="129"/>
      <c r="C31" s="75" t="s">
        <v>20</v>
      </c>
      <c r="D31" s="76"/>
      <c r="E31" s="76"/>
      <c r="F31" s="76"/>
      <c r="G31" s="76"/>
      <c r="H31" s="76"/>
      <c r="I31" s="77"/>
      <c r="J31" s="11"/>
      <c r="K31" s="11"/>
      <c r="L31" s="129"/>
      <c r="M31" s="75" t="s">
        <v>20</v>
      </c>
      <c r="N31" s="76"/>
      <c r="O31" s="76"/>
      <c r="P31" s="76"/>
      <c r="Q31" s="76"/>
      <c r="R31" s="76"/>
      <c r="S31" s="77"/>
      <c r="T31" s="11"/>
      <c r="U31" s="11"/>
      <c r="V31" s="129"/>
      <c r="W31" s="75" t="s">
        <v>20</v>
      </c>
      <c r="X31" s="76"/>
      <c r="Y31" s="76"/>
      <c r="Z31" s="76"/>
      <c r="AA31" s="76"/>
      <c r="AB31" s="76"/>
      <c r="AC31" s="77"/>
      <c r="AD31" s="11"/>
      <c r="AE31" s="11"/>
      <c r="AF31" s="129"/>
      <c r="AG31" s="75" t="s">
        <v>20</v>
      </c>
      <c r="AH31" s="76"/>
      <c r="AI31" s="76"/>
      <c r="AJ31" s="76"/>
      <c r="AK31" s="76"/>
      <c r="AL31" s="76"/>
      <c r="AM31" s="77"/>
      <c r="AN31" s="11"/>
      <c r="AO31" s="11"/>
      <c r="AP31" s="129"/>
      <c r="AQ31" s="75" t="s">
        <v>20</v>
      </c>
      <c r="AR31" s="76">
        <v>144</v>
      </c>
      <c r="AS31" s="76">
        <f>3+26+22+14</f>
        <v>65</v>
      </c>
      <c r="AT31" s="76">
        <v>79</v>
      </c>
      <c r="AU31" s="76"/>
      <c r="AV31" s="76">
        <f>129+15</f>
        <v>144</v>
      </c>
      <c r="AW31" s="77"/>
      <c r="AX31" s="11"/>
      <c r="AY31" s="11"/>
      <c r="AZ31" s="129"/>
      <c r="BA31" s="75" t="s">
        <v>20</v>
      </c>
      <c r="BB31" s="76"/>
      <c r="BC31" s="76"/>
      <c r="BD31" s="76"/>
      <c r="BE31" s="76"/>
      <c r="BF31" s="76"/>
      <c r="BG31" s="77"/>
      <c r="BH31" s="11"/>
      <c r="BI31" s="11"/>
      <c r="BJ31" s="129"/>
      <c r="BK31" s="75" t="s">
        <v>20</v>
      </c>
      <c r="BL31" s="76"/>
      <c r="BM31" s="76"/>
      <c r="BN31" s="76"/>
      <c r="BO31" s="76"/>
      <c r="BP31" s="76"/>
      <c r="BQ31" s="77"/>
      <c r="BR31" s="11"/>
      <c r="BS31" s="11"/>
      <c r="BT31" s="129"/>
      <c r="BU31" s="75" t="s">
        <v>20</v>
      </c>
      <c r="BV31" s="76"/>
      <c r="BW31" s="76"/>
      <c r="BX31" s="76"/>
      <c r="BY31" s="76"/>
      <c r="BZ31" s="76"/>
      <c r="CA31" s="77"/>
      <c r="CB31" s="11"/>
      <c r="CC31" s="11"/>
      <c r="CD31" s="129"/>
      <c r="CE31" s="75" t="s">
        <v>20</v>
      </c>
      <c r="CF31" s="76"/>
      <c r="CG31" s="76"/>
      <c r="CH31" s="76"/>
      <c r="CI31" s="76"/>
      <c r="CJ31" s="76"/>
      <c r="CK31" s="77"/>
      <c r="CL31" s="11"/>
      <c r="CM31" s="11"/>
      <c r="CN31" s="129"/>
      <c r="CO31" s="75" t="s">
        <v>20</v>
      </c>
      <c r="CP31" s="76"/>
      <c r="CQ31" s="76"/>
      <c r="CR31" s="76"/>
      <c r="CS31" s="76"/>
      <c r="CT31" s="76"/>
      <c r="CU31" s="77"/>
      <c r="CV31" s="11"/>
      <c r="CW31" s="11"/>
      <c r="CX31" s="129"/>
      <c r="CY31" s="75" t="s">
        <v>20</v>
      </c>
      <c r="CZ31" s="76">
        <v>390</v>
      </c>
      <c r="DA31" s="76">
        <v>332</v>
      </c>
      <c r="DB31" s="76">
        <v>58</v>
      </c>
      <c r="DC31" s="76"/>
      <c r="DD31" s="76">
        <v>390</v>
      </c>
      <c r="DE31" s="77"/>
      <c r="DF31" s="11"/>
      <c r="DG31" s="11"/>
      <c r="DH31" s="129"/>
      <c r="DI31" s="75" t="s">
        <v>20</v>
      </c>
      <c r="DJ31" s="76">
        <f>SUM(DM31:DO31)</f>
        <v>5069</v>
      </c>
      <c r="DK31" s="76">
        <v>2756</v>
      </c>
      <c r="DL31" s="76">
        <v>2313</v>
      </c>
      <c r="DM31" s="76">
        <v>176</v>
      </c>
      <c r="DN31" s="76">
        <v>4034</v>
      </c>
      <c r="DO31" s="77">
        <v>859</v>
      </c>
      <c r="DP31" s="11"/>
      <c r="DQ31" s="11"/>
      <c r="DR31" s="129"/>
      <c r="DS31" s="75" t="s">
        <v>20</v>
      </c>
      <c r="DT31" s="76">
        <f>SUM(DW31:DY31)</f>
        <v>5078</v>
      </c>
      <c r="DU31" s="76">
        <v>2763</v>
      </c>
      <c r="DV31" s="76">
        <v>2315</v>
      </c>
      <c r="DW31" s="76">
        <v>171</v>
      </c>
      <c r="DX31" s="76">
        <v>4040</v>
      </c>
      <c r="DY31" s="77">
        <v>867</v>
      </c>
      <c r="DZ31" s="11"/>
      <c r="EA31" s="11"/>
      <c r="EB31" s="129"/>
      <c r="EC31" s="75" t="s">
        <v>20</v>
      </c>
      <c r="ED31" s="76">
        <f>SUM(EG31:EI31)</f>
        <v>5098</v>
      </c>
      <c r="EE31" s="76">
        <v>2762</v>
      </c>
      <c r="EF31" s="76">
        <v>2336</v>
      </c>
      <c r="EG31" s="76">
        <v>169</v>
      </c>
      <c r="EH31" s="76">
        <v>4048</v>
      </c>
      <c r="EI31" s="77">
        <v>881</v>
      </c>
      <c r="EJ31" s="11"/>
      <c r="EK31" s="11"/>
      <c r="EL31" s="129"/>
      <c r="EM31" s="75" t="s">
        <v>20</v>
      </c>
      <c r="EN31" s="76"/>
      <c r="EO31" s="76"/>
      <c r="EP31" s="76"/>
      <c r="EQ31" s="76"/>
      <c r="ER31" s="76"/>
      <c r="ES31" s="77"/>
      <c r="ET31" s="11"/>
      <c r="EU31" s="11"/>
      <c r="EV31" s="129"/>
      <c r="EW31" s="75" t="s">
        <v>20</v>
      </c>
      <c r="EX31" s="76">
        <v>5057</v>
      </c>
      <c r="EY31" s="76">
        <v>2749</v>
      </c>
      <c r="EZ31" s="76">
        <v>2308</v>
      </c>
      <c r="FA31" s="76">
        <v>145</v>
      </c>
      <c r="FB31" s="76">
        <v>4031</v>
      </c>
      <c r="FC31" s="77">
        <v>881</v>
      </c>
      <c r="FD31" s="11"/>
      <c r="FE31" s="11"/>
      <c r="FF31" s="129"/>
      <c r="FG31" s="75" t="s">
        <v>20</v>
      </c>
      <c r="FH31" s="76"/>
      <c r="FI31" s="76"/>
      <c r="FJ31" s="76"/>
      <c r="FK31" s="76"/>
      <c r="FL31" s="76"/>
      <c r="FM31" s="77"/>
      <c r="FN31" s="11"/>
      <c r="FO31" s="11"/>
      <c r="FP31" s="129"/>
      <c r="FQ31" s="75" t="s">
        <v>20</v>
      </c>
      <c r="FR31" s="76">
        <v>5093</v>
      </c>
      <c r="FS31" s="76">
        <v>2753</v>
      </c>
      <c r="FT31" s="76">
        <v>2340</v>
      </c>
      <c r="FU31" s="76">
        <v>174</v>
      </c>
      <c r="FV31" s="76">
        <v>4031</v>
      </c>
      <c r="FW31" s="77">
        <v>888</v>
      </c>
      <c r="FX31" s="11"/>
      <c r="FY31" s="11"/>
      <c r="FZ31" s="129"/>
      <c r="GA31" s="75" t="s">
        <v>20</v>
      </c>
      <c r="GB31" s="76"/>
      <c r="GC31" s="76"/>
      <c r="GD31" s="76"/>
      <c r="GE31" s="76"/>
      <c r="GF31" s="76"/>
      <c r="GG31" s="77"/>
      <c r="GH31" s="11"/>
      <c r="GI31" s="11"/>
      <c r="GJ31" s="129"/>
      <c r="GK31" s="75" t="s">
        <v>20</v>
      </c>
      <c r="GL31" s="76">
        <v>5108</v>
      </c>
      <c r="GM31" s="76">
        <v>2753</v>
      </c>
      <c r="GN31" s="76">
        <v>2355</v>
      </c>
      <c r="GO31" s="76">
        <v>188</v>
      </c>
      <c r="GP31" s="76">
        <v>4032</v>
      </c>
      <c r="GQ31" s="77">
        <v>888</v>
      </c>
      <c r="GR31" s="11"/>
      <c r="GS31" s="11"/>
      <c r="GT31" s="129"/>
      <c r="GU31" s="75" t="s">
        <v>20</v>
      </c>
      <c r="GV31" s="76"/>
      <c r="GW31" s="76"/>
      <c r="GX31" s="76"/>
      <c r="GY31" s="76"/>
      <c r="GZ31" s="76"/>
      <c r="HA31" s="77"/>
      <c r="HB31" s="11"/>
      <c r="HC31" s="11"/>
      <c r="HD31" s="129"/>
      <c r="HE31" s="75" t="s">
        <v>20</v>
      </c>
      <c r="HF31" s="76">
        <v>210</v>
      </c>
      <c r="HG31" s="76">
        <v>149</v>
      </c>
      <c r="HH31" s="76">
        <v>61</v>
      </c>
      <c r="HI31" s="76" t="s">
        <v>346</v>
      </c>
      <c r="HJ31" s="76">
        <v>210</v>
      </c>
      <c r="HK31" s="77">
        <v>64</v>
      </c>
      <c r="HL31" s="11"/>
      <c r="HM31" s="11"/>
      <c r="HN31" s="129"/>
      <c r="HO31" s="75" t="s">
        <v>20</v>
      </c>
      <c r="HP31" s="76">
        <v>5156</v>
      </c>
      <c r="HQ31" s="76">
        <v>2753</v>
      </c>
      <c r="HR31" s="76">
        <v>2403</v>
      </c>
      <c r="HS31" s="76">
        <v>214</v>
      </c>
      <c r="HT31" s="76">
        <v>4035</v>
      </c>
      <c r="HU31" s="77">
        <v>907</v>
      </c>
      <c r="HV31" s="11"/>
      <c r="HW31" s="11"/>
      <c r="HX31" s="129"/>
      <c r="HY31" s="75" t="s">
        <v>20</v>
      </c>
      <c r="HZ31" s="76"/>
      <c r="IA31" s="76"/>
      <c r="IB31" s="76"/>
      <c r="IC31" s="76"/>
      <c r="ID31" s="76"/>
      <c r="IE31" s="77"/>
      <c r="IF31" s="11"/>
      <c r="IG31" s="11"/>
      <c r="IH31" s="129"/>
      <c r="II31" s="75" t="s">
        <v>20</v>
      </c>
      <c r="IJ31" s="76">
        <v>4918</v>
      </c>
      <c r="IK31" s="76"/>
      <c r="IL31" s="76"/>
      <c r="IM31" s="76"/>
      <c r="IN31" s="76">
        <v>4026</v>
      </c>
      <c r="IO31" s="77">
        <v>892</v>
      </c>
      <c r="IP31" s="11"/>
      <c r="IQ31" s="11"/>
    </row>
    <row xmlns:x14ac="http://schemas.microsoft.com/office/spreadsheetml/2009/9/ac" r="32" s="3" customFormat="true" x14ac:dyDescent="0.25">
      <c r="A32" s="399" t="str">
        <f ca="true">IF(ISBLANK('Data Summary'!A34),"",'Data Summary'!A34)</f>
        <v/>
      </c>
      <c r="B32" s="130"/>
      <c r="L32" s="130"/>
      <c r="V32" s="130"/>
      <c r="AF32" s="130"/>
      <c r="AP32" s="130"/>
      <c r="AZ32" s="130"/>
      <c r="BA32" s="130"/>
      <c r="BB32" s="130"/>
      <c r="BC32" s="130"/>
      <c r="BD32" s="130"/>
      <c r="BE32" s="130"/>
      <c r="BF32" s="130"/>
      <c r="BG32" s="130"/>
      <c r="BJ32" s="130"/>
      <c r="BT32" s="130"/>
      <c r="CD32" s="130"/>
      <c r="CN32" s="130"/>
      <c r="CX32" s="130"/>
      <c r="DH32" s="130"/>
      <c r="DR32" s="130"/>
      <c r="EB32" s="130"/>
      <c r="EL32" s="130"/>
      <c r="EV32" s="130"/>
      <c r="FF32" s="130"/>
      <c r="FP32" s="130"/>
      <c r="FZ32" s="130"/>
      <c r="GJ32" s="130"/>
      <c r="GT32" s="130"/>
      <c r="HD32" s="130"/>
      <c r="HN32" s="130"/>
      <c r="HX32" s="130"/>
      <c r="IH32" s="130"/>
    </row>
    <row xmlns:x14ac="http://schemas.microsoft.com/office/spreadsheetml/2009/9/ac" r="33" s="3" customFormat="true" x14ac:dyDescent="0.25">
      <c r="A33" s="399" t="str">
        <f ca="true">IF(ISBLANK('Data Summary'!A35),"",'Data Summary'!A35)</f>
        <v/>
      </c>
      <c r="B33" s="130"/>
      <c r="L33" s="130"/>
      <c r="V33" s="130"/>
      <c r="AF33" s="130"/>
      <c r="AP33" s="130"/>
      <c r="AZ33" s="130"/>
      <c r="BA33" s="130"/>
      <c r="BB33" s="130"/>
      <c r="BC33" s="130"/>
      <c r="BD33" s="130"/>
      <c r="BE33" s="130"/>
      <c r="BF33" s="130"/>
      <c r="BG33" s="130"/>
      <c r="BJ33" s="130"/>
      <c r="BT33" s="130"/>
      <c r="CA33" s="109"/>
      <c r="CD33" s="130"/>
      <c r="CN33" s="130"/>
      <c r="CX33" s="130"/>
      <c r="DH33" s="130"/>
      <c r="DR33" s="130"/>
      <c r="EB33" s="130"/>
      <c r="EL33" s="130"/>
      <c r="EV33" s="130"/>
      <c r="FF33" s="130"/>
      <c r="FP33" s="130"/>
      <c r="FZ33" s="130"/>
      <c r="GJ33" s="130"/>
      <c r="GT33" s="130"/>
      <c r="HD33" s="130"/>
      <c r="HN33" s="130"/>
      <c r="HX33" s="130"/>
      <c r="IH33" s="130"/>
    </row>
    <row xmlns:x14ac="http://schemas.microsoft.com/office/spreadsheetml/2009/9/ac" r="34" s="3" customFormat="true" x14ac:dyDescent="0.25">
      <c r="A34" s="399" t="str">
        <f ca="true">IF(ISBLANK('Data Summary'!A36),"",'Data Summary'!A36)</f>
        <v/>
      </c>
      <c r="B34" s="130"/>
      <c r="L34" s="130"/>
      <c r="V34" s="130"/>
      <c r="AF34" s="130"/>
      <c r="AP34" s="130"/>
      <c r="AZ34" s="130"/>
      <c r="BA34" s="130"/>
      <c r="BB34" s="130"/>
      <c r="BC34" s="130"/>
      <c r="BD34" s="130"/>
      <c r="BE34" s="130"/>
      <c r="BF34" s="130"/>
      <c r="BG34" s="130"/>
      <c r="BJ34" s="130"/>
      <c r="BT34" s="130"/>
      <c r="CD34" s="130"/>
      <c r="CN34" s="130"/>
      <c r="CX34" s="130"/>
      <c r="DH34" s="130"/>
      <c r="DR34" s="130"/>
      <c r="EB34" s="130"/>
      <c r="EL34" s="130"/>
      <c r="EV34" s="130"/>
      <c r="FF34" s="130"/>
      <c r="FP34" s="130"/>
      <c r="FZ34" s="130"/>
      <c r="GJ34" s="130"/>
      <c r="GT34" s="130"/>
      <c r="HD34" s="130"/>
      <c r="HN34" s="130"/>
      <c r="HX34" s="130"/>
      <c r="IH34" s="130"/>
    </row>
    <row xmlns:x14ac="http://schemas.microsoft.com/office/spreadsheetml/2009/9/ac" r="35" s="3" customFormat="true" x14ac:dyDescent="0.25">
      <c r="A35" s="399" t="str">
        <f ca="true">IF(ISBLANK('Data Summary'!A37),"",'Data Summary'!A37)</f>
        <v/>
      </c>
      <c r="B35" s="130"/>
      <c r="L35" s="130"/>
      <c r="V35" s="130"/>
      <c r="AF35" s="130"/>
      <c r="AP35" s="130"/>
      <c r="AZ35" s="130"/>
      <c r="BA35" s="130"/>
      <c r="BB35" s="130"/>
      <c r="BC35" s="130"/>
      <c r="BD35" s="130"/>
      <c r="BE35" s="130"/>
      <c r="BF35" s="130"/>
      <c r="BG35" s="130"/>
      <c r="BJ35" s="130"/>
      <c r="BT35" s="130"/>
      <c r="CD35" s="130"/>
      <c r="CN35" s="130"/>
      <c r="CX35" s="130"/>
      <c r="DH35" s="130"/>
      <c r="DR35" s="130"/>
      <c r="EB35" s="130"/>
      <c r="EL35" s="130"/>
      <c r="EV35" s="130"/>
      <c r="FF35" s="130"/>
      <c r="FP35" s="130"/>
      <c r="FZ35" s="130"/>
      <c r="GJ35" s="130"/>
      <c r="GT35" s="130"/>
      <c r="HD35" s="130"/>
      <c r="HN35" s="130"/>
      <c r="HX35" s="130"/>
      <c r="IH35" s="130"/>
    </row>
    <row xmlns:x14ac="http://schemas.microsoft.com/office/spreadsheetml/2009/9/ac" r="36" s="3" customFormat="true" x14ac:dyDescent="0.25">
      <c r="A36" s="399" t="str">
        <f ca="true">IF(ISBLANK('Data Summary'!A38),"",'Data Summary'!A38)</f>
        <v/>
      </c>
      <c r="B36" s="130"/>
      <c r="L36" s="130"/>
      <c r="V36" s="130"/>
      <c r="AF36" s="130"/>
      <c r="AP36" s="130"/>
      <c r="AZ36" s="130"/>
      <c r="BA36" s="130"/>
      <c r="BB36" s="130"/>
      <c r="BC36" s="130"/>
      <c r="BD36" s="130"/>
      <c r="BE36" s="130"/>
      <c r="BF36" s="130"/>
      <c r="BG36" s="130"/>
      <c r="BJ36" s="130"/>
      <c r="BT36" s="130"/>
      <c r="CD36" s="130"/>
      <c r="CN36" s="130"/>
      <c r="CX36" s="130"/>
      <c r="DH36" s="130"/>
      <c r="DR36" s="130"/>
      <c r="EB36" s="130"/>
      <c r="EL36" s="130"/>
      <c r="EV36" s="130"/>
      <c r="FF36" s="130"/>
      <c r="FP36" s="130"/>
      <c r="FZ36" s="130"/>
      <c r="GJ36" s="130"/>
      <c r="GT36" s="130"/>
      <c r="HD36" s="130"/>
      <c r="HN36" s="130"/>
      <c r="HX36" s="130"/>
      <c r="IH36" s="130"/>
    </row>
    <row xmlns:x14ac="http://schemas.microsoft.com/office/spreadsheetml/2009/9/ac" r="37" s="3" customFormat="true" x14ac:dyDescent="0.25">
      <c r="A37" s="399" t="str">
        <f ca="true">IF(ISBLANK('Data Summary'!A39),"",'Data Summary'!A39)</f>
        <v/>
      </c>
      <c r="B37" s="130"/>
      <c r="L37" s="130"/>
      <c r="V37" s="130"/>
      <c r="AF37" s="130"/>
      <c r="AP37" s="130"/>
      <c r="AZ37" s="130"/>
      <c r="BA37" s="130"/>
      <c r="BB37" s="130"/>
      <c r="BC37" s="130"/>
      <c r="BD37" s="130"/>
      <c r="BE37" s="130"/>
      <c r="BF37" s="130"/>
      <c r="BG37" s="130"/>
      <c r="BJ37" s="130"/>
      <c r="BT37" s="130"/>
      <c r="CD37" s="130"/>
      <c r="CN37" s="130"/>
      <c r="CX37" s="130"/>
      <c r="DH37" s="130"/>
      <c r="DR37" s="130"/>
      <c r="EB37" s="130"/>
      <c r="EL37" s="130"/>
      <c r="EV37" s="130"/>
      <c r="FF37" s="130"/>
      <c r="FP37" s="130"/>
      <c r="FZ37" s="130"/>
      <c r="GJ37" s="130"/>
      <c r="GT37" s="130"/>
      <c r="HD37" s="130"/>
      <c r="HN37" s="130"/>
      <c r="HX37" s="130"/>
      <c r="IH37" s="130"/>
    </row>
    <row xmlns:x14ac="http://schemas.microsoft.com/office/spreadsheetml/2009/9/ac" r="38" s="3" customFormat="true" x14ac:dyDescent="0.25">
      <c r="A38" s="399" t="str">
        <f ca="true">IF(ISBLANK('Data Summary'!A40),"",'Data Summary'!A40)</f>
        <v/>
      </c>
      <c r="B38" s="130"/>
      <c r="L38" s="130"/>
      <c r="V38" s="130"/>
      <c r="AF38" s="130"/>
      <c r="AP38" s="130"/>
      <c r="AZ38" s="130"/>
      <c r="BA38" s="130"/>
      <c r="BB38" s="130"/>
      <c r="BC38" s="130"/>
      <c r="BD38" s="130"/>
      <c r="BE38" s="130"/>
      <c r="BF38" s="130"/>
      <c r="BG38" s="130"/>
      <c r="BJ38" s="130"/>
      <c r="BT38" s="130"/>
      <c r="CD38" s="130"/>
      <c r="CN38" s="130"/>
      <c r="CX38" s="130"/>
      <c r="DH38" s="130"/>
      <c r="DR38" s="130"/>
      <c r="EB38" s="130"/>
      <c r="EL38" s="130"/>
      <c r="EV38" s="130"/>
      <c r="FF38" s="130"/>
      <c r="FP38" s="130"/>
      <c r="FZ38" s="130"/>
      <c r="GJ38" s="130"/>
      <c r="GT38" s="130"/>
      <c r="HD38" s="130"/>
      <c r="HN38" s="130"/>
      <c r="HX38" s="130"/>
      <c r="IH38" s="130"/>
    </row>
    <row xmlns:x14ac="http://schemas.microsoft.com/office/spreadsheetml/2009/9/ac" r="39" s="3" customFormat="true" x14ac:dyDescent="0.25">
      <c r="A39" s="399" t="str">
        <f ca="true">IF(ISBLANK('Data Summary'!A41),"",'Data Summary'!A41)</f>
        <v/>
      </c>
      <c r="B39" s="130"/>
      <c r="L39" s="130"/>
      <c r="V39" s="130"/>
      <c r="AF39" s="130"/>
      <c r="AP39" s="130"/>
      <c r="AZ39" s="130"/>
      <c r="BA39" s="130"/>
      <c r="BB39" s="130"/>
      <c r="BC39" s="130"/>
      <c r="BD39" s="130"/>
      <c r="BE39" s="130"/>
      <c r="BF39" s="130"/>
      <c r="BG39" s="130"/>
      <c r="BJ39" s="130"/>
      <c r="BT39" s="130"/>
      <c r="CD39" s="130"/>
      <c r="CN39" s="130"/>
      <c r="CX39" s="130"/>
      <c r="DH39" s="130"/>
      <c r="DR39" s="130"/>
      <c r="EB39" s="130"/>
      <c r="EL39" s="130"/>
      <c r="EV39" s="130"/>
      <c r="FF39" s="130"/>
      <c r="FP39" s="130"/>
      <c r="FZ39" s="130"/>
      <c r="GJ39" s="130"/>
      <c r="GT39" s="130"/>
      <c r="HD39" s="130"/>
      <c r="HN39" s="130"/>
      <c r="HX39" s="130"/>
      <c r="IH39" s="130"/>
    </row>
    <row xmlns:x14ac="http://schemas.microsoft.com/office/spreadsheetml/2009/9/ac" r="40" s="3" customFormat="true" x14ac:dyDescent="0.25">
      <c r="A40" s="399" t="str">
        <f ca="true">IF(ISBLANK('Data Summary'!A42),"",'Data Summary'!A42)</f>
        <v/>
      </c>
      <c r="B40" s="130"/>
      <c r="L40" s="130"/>
      <c r="V40" s="130"/>
      <c r="AF40" s="130"/>
      <c r="AP40" s="130"/>
      <c r="AZ40" s="130"/>
      <c r="BA40" s="130"/>
      <c r="BB40" s="130"/>
      <c r="BC40" s="130"/>
      <c r="BD40" s="130"/>
      <c r="BE40" s="130"/>
      <c r="BF40" s="130"/>
      <c r="BG40" s="130"/>
      <c r="BJ40" s="130"/>
      <c r="BT40" s="130"/>
      <c r="CD40" s="130"/>
      <c r="CN40" s="130"/>
      <c r="CX40" s="130"/>
      <c r="DH40" s="130"/>
      <c r="DR40" s="130"/>
      <c r="EB40" s="130"/>
      <c r="EL40" s="130"/>
      <c r="EV40" s="130"/>
      <c r="FF40" s="130"/>
      <c r="FP40" s="130"/>
      <c r="FZ40" s="130"/>
      <c r="GJ40" s="130"/>
      <c r="GT40" s="130"/>
      <c r="HD40" s="130"/>
      <c r="HN40" s="130"/>
      <c r="HX40" s="130"/>
      <c r="IH40" s="130"/>
    </row>
    <row xmlns:x14ac="http://schemas.microsoft.com/office/spreadsheetml/2009/9/ac" r="41" s="3" customFormat="true" x14ac:dyDescent="0.25">
      <c r="A41" s="399" t="str">
        <f ca="true">IF(ISBLANK('Data Summary'!A43),"",'Data Summary'!A43)</f>
        <v/>
      </c>
      <c r="B41" s="130"/>
      <c r="L41" s="130"/>
      <c r="V41" s="130"/>
      <c r="AF41" s="130"/>
      <c r="AP41" s="130"/>
      <c r="AZ41" s="130"/>
      <c r="BA41" s="130"/>
      <c r="BB41" s="130"/>
      <c r="BC41" s="130"/>
      <c r="BD41" s="130"/>
      <c r="BE41" s="130"/>
      <c r="BF41" s="130"/>
      <c r="BG41" s="130"/>
      <c r="BJ41" s="130"/>
      <c r="BT41" s="130"/>
      <c r="CD41" s="130"/>
      <c r="CN41" s="130"/>
      <c r="CX41" s="130"/>
      <c r="DH41" s="130"/>
      <c r="DR41" s="130"/>
      <c r="EB41" s="130"/>
      <c r="EL41" s="130"/>
      <c r="EV41" s="130"/>
      <c r="FF41" s="130"/>
      <c r="FP41" s="130"/>
      <c r="FZ41" s="130"/>
      <c r="GJ41" s="130"/>
      <c r="GT41" s="130"/>
      <c r="HD41" s="130"/>
      <c r="HN41" s="130"/>
      <c r="HX41" s="130"/>
      <c r="IH41" s="130"/>
    </row>
    <row xmlns:x14ac="http://schemas.microsoft.com/office/spreadsheetml/2009/9/ac" r="42" s="3" customFormat="true" x14ac:dyDescent="0.25">
      <c r="A42" s="399" t="str">
        <f ca="true">IF(ISBLANK('Data Summary'!A44),"",'Data Summary'!A44)</f>
        <v/>
      </c>
      <c r="B42" s="130"/>
      <c r="L42" s="130"/>
      <c r="V42" s="130"/>
      <c r="AF42" s="130"/>
      <c r="AP42" s="130"/>
      <c r="AZ42" s="130"/>
      <c r="BA42" s="130"/>
      <c r="BB42" s="130"/>
      <c r="BC42" s="130"/>
      <c r="BD42" s="130"/>
      <c r="BE42" s="130"/>
      <c r="BF42" s="130"/>
      <c r="BG42" s="130"/>
      <c r="BJ42" s="130"/>
      <c r="BT42" s="130"/>
      <c r="CD42" s="130"/>
      <c r="CN42" s="130"/>
      <c r="CX42" s="130"/>
      <c r="DH42" s="130"/>
      <c r="DR42" s="130"/>
      <c r="EB42" s="130"/>
      <c r="EL42" s="130"/>
      <c r="EV42" s="130"/>
      <c r="FF42" s="130"/>
      <c r="FP42" s="130"/>
      <c r="FZ42" s="130"/>
      <c r="GJ42" s="130"/>
      <c r="GT42" s="130"/>
      <c r="HD42" s="130"/>
      <c r="HN42" s="130"/>
      <c r="HX42" s="130"/>
      <c r="IH42" s="130"/>
    </row>
    <row xmlns:x14ac="http://schemas.microsoft.com/office/spreadsheetml/2009/9/ac" r="43" s="3" customFormat="true" x14ac:dyDescent="0.25">
      <c r="A43" s="399" t="str">
        <f ca="true">IF(ISBLANK('Data Summary'!A45),"",'Data Summary'!A45)</f>
        <v/>
      </c>
      <c r="B43" s="130"/>
      <c r="L43" s="130"/>
      <c r="V43" s="130"/>
      <c r="AF43" s="130"/>
      <c r="AP43" s="130"/>
      <c r="AZ43" s="130"/>
      <c r="BA43" s="130"/>
      <c r="BB43" s="130"/>
      <c r="BC43" s="130"/>
      <c r="BD43" s="130"/>
      <c r="BE43" s="130"/>
      <c r="BF43" s="130"/>
      <c r="BG43" s="130"/>
      <c r="BJ43" s="130"/>
      <c r="BT43" s="130"/>
      <c r="CD43" s="130"/>
      <c r="CN43" s="130"/>
      <c r="CX43" s="130"/>
      <c r="DH43" s="130"/>
      <c r="DR43" s="130"/>
      <c r="EB43" s="130"/>
      <c r="EL43" s="130"/>
      <c r="EV43" s="130"/>
      <c r="FF43" s="130"/>
      <c r="FP43" s="130"/>
      <c r="FZ43" s="130"/>
      <c r="GJ43" s="130"/>
      <c r="GT43" s="130"/>
      <c r="HD43" s="130"/>
      <c r="HN43" s="130"/>
      <c r="HX43" s="130"/>
      <c r="IH43" s="130"/>
    </row>
    <row xmlns:x14ac="http://schemas.microsoft.com/office/spreadsheetml/2009/9/ac" r="44" s="3" customFormat="true" x14ac:dyDescent="0.25">
      <c r="A44" s="399" t="str">
        <f ca="true">IF(ISBLANK('Data Summary'!A46),"",'Data Summary'!A46)</f>
        <v/>
      </c>
      <c r="B44" s="130"/>
      <c r="L44" s="130"/>
      <c r="V44" s="130"/>
      <c r="AF44" s="130"/>
      <c r="AP44" s="130"/>
      <c r="AZ44" s="130"/>
      <c r="BA44" s="130"/>
      <c r="BB44" s="130"/>
      <c r="BC44" s="130"/>
      <c r="BD44" s="130"/>
      <c r="BE44" s="130"/>
      <c r="BF44" s="130"/>
      <c r="BG44" s="130"/>
      <c r="BJ44" s="130"/>
      <c r="BT44" s="130"/>
      <c r="CD44" s="130"/>
      <c r="CN44" s="130"/>
      <c r="CX44" s="130"/>
      <c r="DH44" s="130"/>
      <c r="DR44" s="130"/>
      <c r="EB44" s="130"/>
      <c r="EL44" s="130"/>
      <c r="EV44" s="130"/>
      <c r="FF44" s="130"/>
      <c r="FP44" s="130"/>
      <c r="FZ44" s="130"/>
      <c r="GJ44" s="130"/>
      <c r="GT44" s="130"/>
      <c r="HD44" s="130"/>
      <c r="HN44" s="130"/>
      <c r="HX44" s="130"/>
      <c r="IH44" s="130"/>
    </row>
    <row xmlns:x14ac="http://schemas.microsoft.com/office/spreadsheetml/2009/9/ac" r="45" s="3" customFormat="true" x14ac:dyDescent="0.25">
      <c r="A45" s="399" t="str">
        <f ca="true">IF(ISBLANK('Data Summary'!A47),"",'Data Summary'!A47)</f>
        <v/>
      </c>
      <c r="B45" s="130"/>
      <c r="L45" s="130"/>
      <c r="V45" s="130"/>
      <c r="AF45" s="130"/>
      <c r="AP45" s="130"/>
      <c r="AZ45" s="130"/>
      <c r="BA45" s="130"/>
      <c r="BB45" s="130"/>
      <c r="BC45" s="130"/>
      <c r="BD45" s="130"/>
      <c r="BE45" s="130"/>
      <c r="BF45" s="130"/>
      <c r="BG45" s="130"/>
      <c r="BJ45" s="130"/>
      <c r="BT45" s="130"/>
      <c r="CD45" s="130"/>
      <c r="CN45" s="130"/>
      <c r="CX45" s="130"/>
      <c r="DH45" s="130"/>
      <c r="DR45" s="130"/>
      <c r="EB45" s="130"/>
      <c r="EL45" s="130"/>
      <c r="EV45" s="130"/>
      <c r="FF45" s="130"/>
      <c r="FP45" s="130"/>
      <c r="FZ45" s="130"/>
      <c r="GJ45" s="130"/>
      <c r="GT45" s="130"/>
      <c r="HD45" s="130"/>
      <c r="HN45" s="130"/>
      <c r="HX45" s="130"/>
      <c r="IH45" s="130"/>
    </row>
    <row xmlns:x14ac="http://schemas.microsoft.com/office/spreadsheetml/2009/9/ac" r="46" s="3" customFormat="true" x14ac:dyDescent="0.25">
      <c r="A46" s="399" t="str">
        <f ca="true">IF(ISBLANK('Data Summary'!A48),"",'Data Summary'!A48)</f>
        <v/>
      </c>
      <c r="B46" s="130"/>
      <c r="L46" s="130"/>
      <c r="V46" s="130"/>
      <c r="AF46" s="130"/>
      <c r="AP46" s="130"/>
      <c r="AZ46" s="130"/>
      <c r="BA46" s="130"/>
      <c r="BB46" s="130"/>
      <c r="BC46" s="130"/>
      <c r="BD46" s="130"/>
      <c r="BE46" s="130"/>
      <c r="BF46" s="130"/>
      <c r="BG46" s="130"/>
      <c r="BJ46" s="130"/>
      <c r="BT46" s="130"/>
      <c r="CD46" s="130"/>
      <c r="CN46" s="130"/>
      <c r="CX46" s="130"/>
      <c r="DH46" s="130"/>
      <c r="DR46" s="130"/>
      <c r="EB46" s="130"/>
      <c r="EL46" s="130"/>
      <c r="EV46" s="130"/>
      <c r="FF46" s="130"/>
      <c r="FP46" s="130"/>
      <c r="FZ46" s="130"/>
      <c r="GJ46" s="130"/>
      <c r="GT46" s="130"/>
      <c r="HD46" s="130"/>
      <c r="HN46" s="130"/>
      <c r="HX46" s="130"/>
      <c r="IH46" s="130"/>
    </row>
    <row xmlns:x14ac="http://schemas.microsoft.com/office/spreadsheetml/2009/9/ac" r="47" s="3" customFormat="true" x14ac:dyDescent="0.25">
      <c r="A47" s="399" t="str">
        <f ca="true">IF(ISBLANK('Data Summary'!A49),"",'Data Summary'!A49)</f>
        <v/>
      </c>
      <c r="B47" s="130"/>
      <c r="L47" s="130"/>
      <c r="V47" s="130"/>
      <c r="AF47" s="130"/>
      <c r="AP47" s="130"/>
      <c r="AZ47" s="130"/>
      <c r="BA47" s="130"/>
      <c r="BB47" s="130"/>
      <c r="BC47" s="130"/>
      <c r="BD47" s="130"/>
      <c r="BE47" s="130"/>
      <c r="BF47" s="130"/>
      <c r="BG47" s="130"/>
      <c r="BJ47" s="130"/>
      <c r="BT47" s="130"/>
      <c r="CD47" s="130"/>
      <c r="CN47" s="130"/>
      <c r="CX47" s="130"/>
      <c r="DH47" s="130"/>
      <c r="DR47" s="130"/>
      <c r="EB47" s="130"/>
      <c r="EL47" s="130"/>
      <c r="EV47" s="130"/>
      <c r="FF47" s="130"/>
      <c r="FP47" s="130"/>
      <c r="FZ47" s="130"/>
      <c r="GJ47" s="130"/>
      <c r="GT47" s="130"/>
      <c r="HD47" s="130"/>
      <c r="HN47" s="130"/>
      <c r="HX47" s="130"/>
      <c r="IH47" s="130"/>
    </row>
    <row xmlns:x14ac="http://schemas.microsoft.com/office/spreadsheetml/2009/9/ac" r="48" s="3" customFormat="true" x14ac:dyDescent="0.25">
      <c r="A48" s="399" t="str">
        <f ca="true">IF(ISBLANK('Data Summary'!A50),"",'Data Summary'!A50)</f>
        <v/>
      </c>
      <c r="B48" s="130"/>
      <c r="L48" s="130"/>
      <c r="V48" s="130"/>
      <c r="AF48" s="130"/>
      <c r="AP48" s="130"/>
      <c r="AZ48" s="130"/>
      <c r="BA48" s="130"/>
      <c r="BB48" s="130"/>
      <c r="BC48" s="130"/>
      <c r="BD48" s="130"/>
      <c r="BE48" s="130"/>
      <c r="BF48" s="130"/>
      <c r="BG48" s="130"/>
      <c r="BJ48" s="130"/>
      <c r="BT48" s="130"/>
      <c r="CD48" s="130"/>
      <c r="CN48" s="130"/>
      <c r="CX48" s="130"/>
      <c r="DH48" s="130"/>
      <c r="DR48" s="130"/>
      <c r="EB48" s="130"/>
      <c r="EL48" s="130"/>
      <c r="EV48" s="130"/>
      <c r="FF48" s="130"/>
      <c r="FP48" s="130"/>
      <c r="FZ48" s="130"/>
      <c r="GJ48" s="130"/>
      <c r="GT48" s="130"/>
      <c r="HD48" s="130"/>
      <c r="HN48" s="130"/>
      <c r="HX48" s="130"/>
      <c r="IH48" s="130"/>
    </row>
    <row xmlns:x14ac="http://schemas.microsoft.com/office/spreadsheetml/2009/9/ac" r="49" s="3" customFormat="true" x14ac:dyDescent="0.25">
      <c r="A49" s="399" t="str">
        <f ca="true">IF(ISBLANK('Data Summary'!A51),"",'Data Summary'!A51)</f>
        <v/>
      </c>
      <c r="B49" s="130"/>
      <c r="L49" s="130"/>
      <c r="V49" s="130"/>
      <c r="AF49" s="130"/>
      <c r="AP49" s="130"/>
      <c r="AZ49" s="130"/>
      <c r="BA49" s="130"/>
      <c r="BB49" s="130"/>
      <c r="BC49" s="130"/>
      <c r="BD49" s="130"/>
      <c r="BE49" s="130"/>
      <c r="BF49" s="130"/>
      <c r="BG49" s="130"/>
      <c r="BJ49" s="130"/>
      <c r="BT49" s="130"/>
      <c r="CD49" s="130"/>
      <c r="CN49" s="130"/>
      <c r="CX49" s="130"/>
      <c r="DH49" s="130"/>
      <c r="DR49" s="130"/>
      <c r="EB49" s="130"/>
      <c r="EL49" s="130"/>
      <c r="EV49" s="130"/>
      <c r="FF49" s="130"/>
      <c r="FP49" s="130"/>
      <c r="FZ49" s="130"/>
      <c r="GJ49" s="130"/>
      <c r="GT49" s="130"/>
      <c r="HD49" s="130"/>
      <c r="HN49" s="130"/>
      <c r="HX49" s="130"/>
      <c r="IH49" s="130"/>
    </row>
    <row xmlns:x14ac="http://schemas.microsoft.com/office/spreadsheetml/2009/9/ac" r="50" s="3" customFormat="true" x14ac:dyDescent="0.25">
      <c r="A50" s="399" t="str">
        <f ca="true">IF(ISBLANK('Data Summary'!A52),"",'Data Summary'!A52)</f>
        <v/>
      </c>
      <c r="B50" s="130"/>
      <c r="L50" s="130"/>
      <c r="V50" s="130"/>
      <c r="AF50" s="130"/>
      <c r="AP50" s="130"/>
      <c r="AZ50" s="130"/>
      <c r="BA50" s="130"/>
      <c r="BB50" s="130"/>
      <c r="BC50" s="130"/>
      <c r="BD50" s="130"/>
      <c r="BE50" s="130"/>
      <c r="BF50" s="130"/>
      <c r="BG50" s="130"/>
      <c r="BJ50" s="130"/>
      <c r="BT50" s="130"/>
      <c r="CD50" s="130"/>
      <c r="CN50" s="130"/>
      <c r="CX50" s="130"/>
      <c r="DH50" s="130"/>
      <c r="DR50" s="130"/>
      <c r="EB50" s="130"/>
      <c r="EL50" s="130"/>
      <c r="EV50" s="130"/>
      <c r="FF50" s="130"/>
      <c r="FP50" s="130"/>
      <c r="FZ50" s="130"/>
      <c r="GJ50" s="130"/>
      <c r="GT50" s="130"/>
      <c r="HD50" s="130"/>
      <c r="HN50" s="130"/>
      <c r="HX50" s="130"/>
      <c r="IH50" s="130"/>
    </row>
    <row xmlns:x14ac="http://schemas.microsoft.com/office/spreadsheetml/2009/9/ac" r="51" s="3" customFormat="true" x14ac:dyDescent="0.25">
      <c r="A51" s="399" t="str">
        <f ca="true">IF(ISBLANK('Data Summary'!A53),"",'Data Summary'!A53)</f>
        <v/>
      </c>
      <c r="B51" s="130"/>
      <c r="L51" s="130"/>
      <c r="V51" s="130"/>
      <c r="AF51" s="130"/>
      <c r="AP51" s="130"/>
      <c r="AZ51" s="130"/>
      <c r="BA51" s="130"/>
      <c r="BB51" s="130"/>
      <c r="BC51" s="130"/>
      <c r="BD51" s="130"/>
      <c r="BE51" s="130"/>
      <c r="BF51" s="130"/>
      <c r="BG51" s="130"/>
      <c r="BJ51" s="130"/>
      <c r="BT51" s="130"/>
      <c r="CD51" s="130"/>
      <c r="CN51" s="130"/>
      <c r="CX51" s="130"/>
      <c r="DH51" s="130"/>
      <c r="DR51" s="130"/>
      <c r="EB51" s="130"/>
      <c r="EL51" s="130"/>
      <c r="EV51" s="130"/>
      <c r="FF51" s="130"/>
      <c r="FP51" s="130"/>
      <c r="FZ51" s="130"/>
      <c r="GJ51" s="130"/>
      <c r="GT51" s="130"/>
      <c r="HD51" s="130"/>
      <c r="HN51" s="130"/>
      <c r="HX51" s="130"/>
      <c r="IH51" s="130"/>
    </row>
    <row xmlns:x14ac="http://schemas.microsoft.com/office/spreadsheetml/2009/9/ac" r="52" s="3" customFormat="true" x14ac:dyDescent="0.25">
      <c r="A52" s="399" t="str">
        <f ca="true">IF(ISBLANK('Data Summary'!A54),"",'Data Summary'!A54)</f>
        <v/>
      </c>
      <c r="B52" s="130"/>
      <c r="L52" s="130"/>
      <c r="V52" s="130"/>
      <c r="AF52" s="130"/>
      <c r="AP52" s="130"/>
      <c r="AZ52" s="130"/>
      <c r="BA52" s="130"/>
      <c r="BB52" s="130"/>
      <c r="BC52" s="130"/>
      <c r="BD52" s="130"/>
      <c r="BE52" s="130"/>
      <c r="BF52" s="130"/>
      <c r="BG52" s="130"/>
      <c r="BJ52" s="130"/>
      <c r="BT52" s="130"/>
      <c r="CD52" s="130"/>
      <c r="CN52" s="130"/>
      <c r="CX52" s="130"/>
      <c r="DH52" s="130"/>
      <c r="DR52" s="130"/>
      <c r="EB52" s="130"/>
      <c r="EL52" s="130"/>
      <c r="EV52" s="130"/>
      <c r="FF52" s="130"/>
      <c r="FP52" s="130"/>
      <c r="FZ52" s="130"/>
      <c r="GJ52" s="130"/>
      <c r="GT52" s="130"/>
      <c r="HD52" s="130"/>
      <c r="HN52" s="130"/>
      <c r="HX52" s="130"/>
      <c r="IH52" s="130"/>
    </row>
    <row xmlns:x14ac="http://schemas.microsoft.com/office/spreadsheetml/2009/9/ac" r="53" s="3" customFormat="true" x14ac:dyDescent="0.25">
      <c r="A53" s="399" t="str">
        <f ca="true">IF(ISBLANK('Data Summary'!A55),"",'Data Summary'!A55)</f>
        <v/>
      </c>
      <c r="B53" s="130"/>
      <c r="L53" s="130"/>
      <c r="V53" s="130"/>
      <c r="AF53" s="130"/>
      <c r="AP53" s="130"/>
      <c r="AZ53" s="130"/>
      <c r="BA53" s="130"/>
      <c r="BB53" s="130"/>
      <c r="BC53" s="130"/>
      <c r="BD53" s="130"/>
      <c r="BE53" s="130"/>
      <c r="BF53" s="130"/>
      <c r="BG53" s="130"/>
      <c r="BJ53" s="130"/>
      <c r="BT53" s="130"/>
      <c r="CD53" s="130"/>
      <c r="CN53" s="130"/>
      <c r="CX53" s="130"/>
      <c r="DH53" s="130"/>
      <c r="DR53" s="130"/>
      <c r="EB53" s="130"/>
      <c r="EL53" s="130"/>
      <c r="EV53" s="130"/>
      <c r="FF53" s="130"/>
      <c r="FP53" s="130"/>
      <c r="FZ53" s="130"/>
      <c r="GJ53" s="130"/>
      <c r="GT53" s="130"/>
      <c r="HD53" s="130"/>
      <c r="HN53" s="130"/>
      <c r="HX53" s="130"/>
      <c r="IH53" s="130"/>
    </row>
    <row xmlns:x14ac="http://schemas.microsoft.com/office/spreadsheetml/2009/9/ac" r="54" s="3" customFormat="true" x14ac:dyDescent="0.25">
      <c r="A54" s="399" t="str">
        <f ca="true">IF(ISBLANK('Data Summary'!A56),"",'Data Summary'!A56)</f>
        <v/>
      </c>
      <c r="B54" s="130"/>
      <c r="L54" s="130"/>
      <c r="V54" s="130"/>
      <c r="AF54" s="130"/>
      <c r="AP54" s="130"/>
      <c r="AZ54" s="130"/>
      <c r="BA54" s="130"/>
      <c r="BB54" s="130"/>
      <c r="BC54" s="130"/>
      <c r="BD54" s="130"/>
      <c r="BE54" s="130"/>
      <c r="BF54" s="130"/>
      <c r="BG54" s="130"/>
      <c r="BJ54" s="130"/>
      <c r="BT54" s="130"/>
      <c r="CD54" s="130"/>
      <c r="CN54" s="130"/>
      <c r="CX54" s="130"/>
      <c r="DH54" s="130"/>
      <c r="DR54" s="130"/>
      <c r="EB54" s="130"/>
      <c r="EL54" s="130"/>
      <c r="EV54" s="130"/>
      <c r="FF54" s="130"/>
      <c r="FP54" s="130"/>
      <c r="FZ54" s="130"/>
      <c r="GJ54" s="130"/>
      <c r="GT54" s="130"/>
      <c r="HD54" s="130"/>
      <c r="HN54" s="130"/>
      <c r="HX54" s="130"/>
      <c r="IH54" s="130"/>
    </row>
    <row xmlns:x14ac="http://schemas.microsoft.com/office/spreadsheetml/2009/9/ac" r="55" s="3" customFormat="true" x14ac:dyDescent="0.25">
      <c r="A55" s="399" t="str">
        <f ca="true">IF(ISBLANK('Data Summary'!A57),"",'Data Summary'!A57)</f>
        <v/>
      </c>
      <c r="B55" s="130"/>
      <c r="L55" s="130"/>
      <c r="V55" s="130"/>
      <c r="AF55" s="130"/>
      <c r="AP55" s="130"/>
      <c r="AZ55" s="130"/>
      <c r="BA55" s="130"/>
      <c r="BB55" s="130"/>
      <c r="BC55" s="130"/>
      <c r="BD55" s="130"/>
      <c r="BE55" s="130"/>
      <c r="BF55" s="130"/>
      <c r="BG55" s="130"/>
      <c r="BJ55" s="130"/>
      <c r="BT55" s="130"/>
      <c r="CD55" s="130"/>
      <c r="CN55" s="130"/>
      <c r="CX55" s="130"/>
      <c r="DH55" s="130"/>
      <c r="DR55" s="130"/>
      <c r="EB55" s="130"/>
      <c r="EL55" s="130"/>
      <c r="EV55" s="130"/>
      <c r="FF55" s="130"/>
      <c r="FP55" s="130"/>
      <c r="FZ55" s="130"/>
      <c r="GJ55" s="130"/>
      <c r="GT55" s="130"/>
      <c r="HD55" s="130"/>
      <c r="HN55" s="130"/>
      <c r="HX55" s="130"/>
      <c r="IH55" s="130"/>
    </row>
    <row xmlns:x14ac="http://schemas.microsoft.com/office/spreadsheetml/2009/9/ac" r="56" s="3" customFormat="true" x14ac:dyDescent="0.25">
      <c r="A56" s="399" t="str">
        <f ca="true">IF(ISBLANK('Data Summary'!A58),"",'Data Summary'!A58)</f>
        <v/>
      </c>
      <c r="B56" s="130"/>
      <c r="L56" s="130"/>
      <c r="V56" s="130"/>
      <c r="AF56" s="130"/>
      <c r="AP56" s="130"/>
      <c r="AZ56" s="130"/>
      <c r="BA56" s="130"/>
      <c r="BB56" s="130"/>
      <c r="BC56" s="130"/>
      <c r="BD56" s="130"/>
      <c r="BE56" s="130"/>
      <c r="BF56" s="130"/>
      <c r="BG56" s="130"/>
      <c r="BJ56" s="130"/>
      <c r="BT56" s="130"/>
      <c r="CD56" s="130"/>
      <c r="CN56" s="130"/>
      <c r="CX56" s="130"/>
      <c r="DH56" s="130"/>
      <c r="DR56" s="130"/>
      <c r="EB56" s="130"/>
      <c r="EL56" s="130"/>
      <c r="EV56" s="130"/>
      <c r="FF56" s="130"/>
      <c r="FP56" s="130"/>
      <c r="FZ56" s="130"/>
      <c r="GJ56" s="130"/>
      <c r="GT56" s="130"/>
      <c r="HD56" s="130"/>
      <c r="HN56" s="130"/>
      <c r="HX56" s="130"/>
      <c r="IH56" s="130"/>
    </row>
    <row xmlns:x14ac="http://schemas.microsoft.com/office/spreadsheetml/2009/9/ac" r="57" s="3" customFormat="true" x14ac:dyDescent="0.25">
      <c r="A57" s="399" t="str">
        <f ca="true">IF(ISBLANK('Data Summary'!A59),"",'Data Summary'!A59)</f>
        <v/>
      </c>
      <c r="B57" s="130"/>
      <c r="L57" s="130"/>
      <c r="V57" s="130"/>
      <c r="AF57" s="130"/>
      <c r="AP57" s="130"/>
      <c r="AZ57" s="130"/>
      <c r="BA57" s="130"/>
      <c r="BB57" s="130"/>
      <c r="BC57" s="130"/>
      <c r="BD57" s="130"/>
      <c r="BE57" s="130"/>
      <c r="BF57" s="130"/>
      <c r="BG57" s="130"/>
      <c r="BJ57" s="130"/>
      <c r="BT57" s="130"/>
      <c r="CD57" s="130"/>
      <c r="CN57" s="130"/>
      <c r="CX57" s="130"/>
      <c r="DH57" s="130"/>
      <c r="DR57" s="130"/>
      <c r="EB57" s="130"/>
      <c r="EL57" s="130"/>
      <c r="EV57" s="130"/>
      <c r="FF57" s="130"/>
      <c r="FP57" s="130"/>
      <c r="FZ57" s="130"/>
      <c r="GJ57" s="130"/>
      <c r="GT57" s="130"/>
      <c r="HD57" s="130"/>
      <c r="HN57" s="130"/>
      <c r="HX57" s="130"/>
      <c r="IH57" s="130"/>
    </row>
    <row xmlns:x14ac="http://schemas.microsoft.com/office/spreadsheetml/2009/9/ac" r="58" s="3" customFormat="true" x14ac:dyDescent="0.25">
      <c r="A58" s="399" t="str">
        <f ca="true">IF(ISBLANK('Data Summary'!A60),"",'Data Summary'!A60)</f>
        <v/>
      </c>
      <c r="B58" s="130"/>
      <c r="L58" s="130"/>
      <c r="V58" s="130"/>
      <c r="AF58" s="130"/>
      <c r="AP58" s="130"/>
      <c r="AZ58" s="130"/>
      <c r="BA58" s="130"/>
      <c r="BB58" s="130"/>
      <c r="BC58" s="130"/>
      <c r="BD58" s="130"/>
      <c r="BE58" s="130"/>
      <c r="BF58" s="130"/>
      <c r="BG58" s="130"/>
      <c r="BJ58" s="130"/>
      <c r="BT58" s="130"/>
      <c r="CD58" s="130"/>
      <c r="CN58" s="130"/>
      <c r="CX58" s="130"/>
      <c r="DH58" s="130"/>
      <c r="DR58" s="130"/>
      <c r="EB58" s="130"/>
      <c r="EL58" s="130"/>
      <c r="EV58" s="130"/>
      <c r="FF58" s="130"/>
      <c r="FP58" s="130"/>
      <c r="FZ58" s="130"/>
      <c r="GJ58" s="130"/>
      <c r="GT58" s="130"/>
      <c r="HD58" s="130"/>
      <c r="HN58" s="130"/>
      <c r="HX58" s="130"/>
      <c r="IH58" s="130"/>
    </row>
    <row xmlns:x14ac="http://schemas.microsoft.com/office/spreadsheetml/2009/9/ac" r="59" s="3" customFormat="true" x14ac:dyDescent="0.25">
      <c r="A59" s="399" t="str">
        <f ca="true">IF(ISBLANK('Data Summary'!A61),"",'Data Summary'!A61)</f>
        <v/>
      </c>
      <c r="B59" s="130"/>
      <c r="L59" s="130"/>
      <c r="V59" s="130"/>
      <c r="AF59" s="130"/>
      <c r="AP59" s="130"/>
      <c r="AZ59" s="130"/>
      <c r="BA59" s="130"/>
      <c r="BB59" s="130"/>
      <c r="BC59" s="130"/>
      <c r="BD59" s="130"/>
      <c r="BE59" s="130"/>
      <c r="BF59" s="130"/>
      <c r="BG59" s="130"/>
      <c r="BJ59" s="130"/>
      <c r="BT59" s="130"/>
      <c r="CD59" s="130"/>
      <c r="CN59" s="130"/>
      <c r="CX59" s="130"/>
      <c r="DH59" s="130"/>
      <c r="DR59" s="130"/>
      <c r="EB59" s="130"/>
      <c r="EL59" s="130"/>
      <c r="EV59" s="130"/>
      <c r="FF59" s="130"/>
      <c r="FP59" s="130"/>
      <c r="FZ59" s="130"/>
      <c r="GJ59" s="130"/>
      <c r="GT59" s="130"/>
      <c r="HD59" s="130"/>
      <c r="HN59" s="130"/>
      <c r="HX59" s="130"/>
      <c r="IH59" s="130"/>
    </row>
    <row xmlns:x14ac="http://schemas.microsoft.com/office/spreadsheetml/2009/9/ac" r="60" s="3" customFormat="true" x14ac:dyDescent="0.25">
      <c r="A60" s="399" t="str">
        <f ca="true">IF(ISBLANK('Data Summary'!A62),"",'Data Summary'!A62)</f>
        <v/>
      </c>
      <c r="B60" s="130"/>
      <c r="L60" s="130"/>
      <c r="V60" s="130"/>
      <c r="AF60" s="130"/>
      <c r="AP60" s="130"/>
      <c r="AZ60" s="130"/>
      <c r="BA60" s="130"/>
      <c r="BB60" s="130"/>
      <c r="BC60" s="130"/>
      <c r="BD60" s="130"/>
      <c r="BE60" s="130"/>
      <c r="BF60" s="130"/>
      <c r="BG60" s="130"/>
      <c r="BJ60" s="130"/>
      <c r="BT60" s="130"/>
      <c r="CD60" s="130"/>
      <c r="CN60" s="130"/>
      <c r="CX60" s="130"/>
      <c r="DH60" s="130"/>
      <c r="DR60" s="130"/>
      <c r="EB60" s="130"/>
      <c r="EL60" s="130"/>
      <c r="EV60" s="130"/>
      <c r="FF60" s="130"/>
      <c r="FP60" s="130"/>
      <c r="FZ60" s="130"/>
      <c r="GJ60" s="130"/>
      <c r="GT60" s="130"/>
      <c r="HD60" s="130"/>
      <c r="HN60" s="130"/>
      <c r="HX60" s="130"/>
      <c r="IH60" s="130"/>
    </row>
    <row xmlns:x14ac="http://schemas.microsoft.com/office/spreadsheetml/2009/9/ac" r="61" s="3" customFormat="true" x14ac:dyDescent="0.25">
      <c r="A61" s="399" t="str">
        <f ca="true">IF(ISBLANK('Data Summary'!A63),"",'Data Summary'!A63)</f>
        <v/>
      </c>
      <c r="B61" s="130"/>
      <c r="L61" s="130"/>
      <c r="V61" s="130"/>
      <c r="AF61" s="130"/>
      <c r="AP61" s="130"/>
      <c r="AZ61" s="130"/>
      <c r="BA61" s="130"/>
      <c r="BB61" s="130"/>
      <c r="BC61" s="130"/>
      <c r="BD61" s="130"/>
      <c r="BE61" s="130"/>
      <c r="BF61" s="130"/>
      <c r="BG61" s="130"/>
      <c r="BJ61" s="130"/>
      <c r="BT61" s="130"/>
      <c r="CD61" s="130"/>
      <c r="CN61" s="130"/>
      <c r="CX61" s="130"/>
      <c r="DH61" s="130"/>
      <c r="DR61" s="130"/>
      <c r="EB61" s="130"/>
      <c r="EL61" s="130"/>
      <c r="EV61" s="130"/>
      <c r="FF61" s="130"/>
      <c r="FP61" s="130"/>
      <c r="FZ61" s="130"/>
      <c r="GJ61" s="130"/>
      <c r="GT61" s="130"/>
      <c r="HD61" s="130"/>
      <c r="HN61" s="130"/>
      <c r="HX61" s="130"/>
      <c r="IH61" s="130"/>
    </row>
    <row xmlns:x14ac="http://schemas.microsoft.com/office/spreadsheetml/2009/9/ac" r="62" s="3" customFormat="true" x14ac:dyDescent="0.25">
      <c r="A62" s="399" t="str">
        <f ca="true">IF(ISBLANK('Data Summary'!A64),"",'Data Summary'!A64)</f>
        <v/>
      </c>
      <c r="B62" s="130"/>
      <c r="L62" s="130"/>
      <c r="V62" s="130"/>
      <c r="AF62" s="130"/>
      <c r="AP62" s="130"/>
      <c r="AZ62" s="130"/>
      <c r="BA62" s="130"/>
      <c r="BB62" s="130"/>
      <c r="BC62" s="130"/>
      <c r="BD62" s="130"/>
      <c r="BE62" s="130"/>
      <c r="BF62" s="130"/>
      <c r="BG62" s="130"/>
      <c r="BJ62" s="130"/>
      <c r="BT62" s="130"/>
      <c r="CD62" s="130"/>
      <c r="CN62" s="130"/>
      <c r="CX62" s="130"/>
      <c r="DH62" s="130"/>
      <c r="DR62" s="130"/>
      <c r="EB62" s="130"/>
      <c r="EL62" s="130"/>
      <c r="EV62" s="130"/>
      <c r="FF62" s="130"/>
      <c r="FP62" s="130"/>
      <c r="FZ62" s="130"/>
      <c r="GJ62" s="130"/>
      <c r="GT62" s="130"/>
      <c r="HD62" s="130"/>
      <c r="HN62" s="130"/>
      <c r="HX62" s="130"/>
      <c r="IH62" s="130"/>
    </row>
    <row xmlns:x14ac="http://schemas.microsoft.com/office/spreadsheetml/2009/9/ac" r="63" s="3" customFormat="true" x14ac:dyDescent="0.25">
      <c r="A63" s="399" t="str">
        <f ca="true">IF(ISBLANK('Data Summary'!A65),"",'Data Summary'!A65)</f>
        <v/>
      </c>
      <c r="B63" s="130"/>
      <c r="L63" s="130"/>
      <c r="V63" s="130"/>
      <c r="AF63" s="130"/>
      <c r="AP63" s="130"/>
      <c r="AZ63" s="130"/>
      <c r="BA63" s="130"/>
      <c r="BB63" s="130"/>
      <c r="BC63" s="130"/>
      <c r="BD63" s="130"/>
      <c r="BE63" s="130"/>
      <c r="BF63" s="130"/>
      <c r="BG63" s="130"/>
      <c r="BJ63" s="130"/>
      <c r="BT63" s="130"/>
      <c r="CD63" s="130"/>
      <c r="CN63" s="130"/>
      <c r="CX63" s="130"/>
      <c r="DH63" s="130"/>
      <c r="DR63" s="130"/>
      <c r="EB63" s="130"/>
      <c r="EL63" s="130"/>
      <c r="EV63" s="130"/>
      <c r="FF63" s="130"/>
      <c r="FP63" s="130"/>
      <c r="FZ63" s="130"/>
      <c r="GJ63" s="130"/>
      <c r="GT63" s="130"/>
      <c r="HD63" s="130"/>
      <c r="HN63" s="130"/>
      <c r="HX63" s="130"/>
      <c r="IH63" s="130"/>
    </row>
    <row xmlns:x14ac="http://schemas.microsoft.com/office/spreadsheetml/2009/9/ac" r="64" s="3" customFormat="true" x14ac:dyDescent="0.25">
      <c r="A64" s="399" t="str">
        <f ca="true">IF(ISBLANK('Data Summary'!A66),"",'Data Summary'!A66)</f>
        <v/>
      </c>
      <c r="B64" s="130"/>
      <c r="L64" s="130"/>
      <c r="V64" s="130"/>
      <c r="AF64" s="130"/>
      <c r="AP64" s="130"/>
      <c r="AZ64" s="130"/>
      <c r="BA64" s="130"/>
      <c r="BB64" s="130"/>
      <c r="BC64" s="130"/>
      <c r="BD64" s="130"/>
      <c r="BE64" s="130"/>
      <c r="BF64" s="130"/>
      <c r="BG64" s="130"/>
      <c r="BJ64" s="130"/>
      <c r="BT64" s="130"/>
      <c r="CD64" s="130"/>
      <c r="CN64" s="130"/>
      <c r="CX64" s="130"/>
      <c r="DH64" s="130"/>
      <c r="DR64" s="130"/>
      <c r="EB64" s="130"/>
      <c r="EL64" s="130"/>
      <c r="EV64" s="130"/>
      <c r="FF64" s="130"/>
      <c r="FP64" s="130"/>
      <c r="FZ64" s="130"/>
      <c r="GJ64" s="130"/>
      <c r="GT64" s="130"/>
      <c r="HD64" s="130"/>
      <c r="HN64" s="130"/>
      <c r="HX64" s="130"/>
      <c r="IH64" s="130"/>
    </row>
    <row xmlns:x14ac="http://schemas.microsoft.com/office/spreadsheetml/2009/9/ac" r="65" s="3" customFormat="true" x14ac:dyDescent="0.25">
      <c r="A65" s="399" t="str">
        <f ca="true">IF(ISBLANK('Data Summary'!A67),"",'Data Summary'!A67)</f>
        <v/>
      </c>
      <c r="B65" s="130"/>
      <c r="L65" s="130"/>
      <c r="V65" s="130"/>
      <c r="AF65" s="130"/>
      <c r="AP65" s="130"/>
      <c r="AZ65" s="130"/>
      <c r="BA65" s="130"/>
      <c r="BB65" s="130"/>
      <c r="BC65" s="130"/>
      <c r="BD65" s="130"/>
      <c r="BE65" s="130"/>
      <c r="BF65" s="130"/>
      <c r="BG65" s="130"/>
      <c r="BJ65" s="130"/>
      <c r="BT65" s="130"/>
      <c r="CD65" s="130"/>
      <c r="CN65" s="130"/>
      <c r="CX65" s="130"/>
      <c r="DH65" s="130"/>
      <c r="DR65" s="130"/>
      <c r="EB65" s="130"/>
      <c r="EL65" s="130"/>
      <c r="EV65" s="130"/>
      <c r="FF65" s="130"/>
      <c r="FP65" s="130"/>
      <c r="FZ65" s="130"/>
      <c r="GJ65" s="130"/>
      <c r="GT65" s="130"/>
      <c r="HD65" s="130"/>
      <c r="HN65" s="130"/>
      <c r="HX65" s="130"/>
      <c r="IH65" s="130"/>
    </row>
    <row xmlns:x14ac="http://schemas.microsoft.com/office/spreadsheetml/2009/9/ac" r="66" s="3" customFormat="true" x14ac:dyDescent="0.25">
      <c r="A66" s="399" t="str">
        <f ca="true">IF(ISBLANK('Data Summary'!A68),"",'Data Summary'!A68)</f>
        <v/>
      </c>
      <c r="B66" s="130"/>
      <c r="L66" s="130"/>
      <c r="V66" s="130"/>
      <c r="AF66" s="130"/>
      <c r="AP66" s="130"/>
      <c r="AZ66" s="130"/>
      <c r="BA66" s="130"/>
      <c r="BB66" s="130"/>
      <c r="BC66" s="130"/>
      <c r="BD66" s="130"/>
      <c r="BE66" s="130"/>
      <c r="BF66" s="130"/>
      <c r="BG66" s="130"/>
      <c r="BJ66" s="130"/>
      <c r="BT66" s="130"/>
      <c r="CD66" s="130"/>
      <c r="CN66" s="130"/>
      <c r="CX66" s="130"/>
      <c r="DH66" s="130"/>
      <c r="DR66" s="130"/>
      <c r="EB66" s="130"/>
      <c r="EL66" s="130"/>
      <c r="EV66" s="130"/>
      <c r="FF66" s="130"/>
      <c r="FP66" s="130"/>
      <c r="FZ66" s="130"/>
      <c r="GJ66" s="130"/>
      <c r="GT66" s="130"/>
      <c r="HD66" s="130"/>
      <c r="HN66" s="130"/>
      <c r="HX66" s="130"/>
      <c r="IH66" s="130"/>
    </row>
    <row xmlns:x14ac="http://schemas.microsoft.com/office/spreadsheetml/2009/9/ac" r="67" s="3" customFormat="true" x14ac:dyDescent="0.25">
      <c r="A67" s="399" t="str">
        <f ca="true">IF(ISBLANK('Data Summary'!A69),"",'Data Summary'!A69)</f>
        <v/>
      </c>
      <c r="B67" s="130"/>
      <c r="L67" s="130"/>
      <c r="V67" s="130"/>
      <c r="AF67" s="130"/>
      <c r="AP67" s="130"/>
      <c r="AZ67" s="130"/>
      <c r="BA67" s="130"/>
      <c r="BB67" s="130"/>
      <c r="BC67" s="130"/>
      <c r="BD67" s="130"/>
      <c r="BE67" s="130"/>
      <c r="BF67" s="130"/>
      <c r="BG67" s="130"/>
      <c r="BJ67" s="130"/>
      <c r="BT67" s="130"/>
      <c r="CD67" s="130"/>
      <c r="CN67" s="130"/>
      <c r="CX67" s="130"/>
      <c r="DH67" s="130"/>
      <c r="DR67" s="130"/>
      <c r="EB67" s="130"/>
      <c r="EL67" s="130"/>
      <c r="EV67" s="130"/>
      <c r="FF67" s="130"/>
      <c r="FP67" s="130"/>
      <c r="FZ67" s="130"/>
      <c r="GJ67" s="130"/>
      <c r="GT67" s="130"/>
      <c r="HD67" s="130"/>
      <c r="HN67" s="130"/>
      <c r="HX67" s="130"/>
      <c r="IH67" s="130"/>
    </row>
    <row xmlns:x14ac="http://schemas.microsoft.com/office/spreadsheetml/2009/9/ac" r="68" s="3" customFormat="true" x14ac:dyDescent="0.25">
      <c r="A68" s="399" t="str">
        <f ca="true">IF(ISBLANK('Data Summary'!A70),"",'Data Summary'!A70)</f>
        <v/>
      </c>
      <c r="B68" s="130"/>
      <c r="L68" s="130"/>
      <c r="V68" s="130"/>
      <c r="AF68" s="130"/>
      <c r="AP68" s="130"/>
      <c r="AZ68" s="130"/>
      <c r="BA68" s="130"/>
      <c r="BB68" s="130"/>
      <c r="BC68" s="130"/>
      <c r="BD68" s="130"/>
      <c r="BE68" s="130"/>
      <c r="BF68" s="130"/>
      <c r="BG68" s="130"/>
      <c r="BJ68" s="130"/>
      <c r="BT68" s="130"/>
      <c r="CD68" s="130"/>
      <c r="CN68" s="130"/>
      <c r="CX68" s="130"/>
      <c r="DH68" s="130"/>
      <c r="DR68" s="130"/>
      <c r="EB68" s="130"/>
      <c r="EL68" s="130"/>
      <c r="EV68" s="130"/>
      <c r="FF68" s="130"/>
      <c r="FP68" s="130"/>
      <c r="FZ68" s="130"/>
      <c r="GJ68" s="130"/>
      <c r="GT68" s="130"/>
      <c r="HD68" s="130"/>
      <c r="HN68" s="130"/>
      <c r="HX68" s="130"/>
      <c r="IH68" s="130"/>
    </row>
    <row xmlns:x14ac="http://schemas.microsoft.com/office/spreadsheetml/2009/9/ac" r="69" s="3" customFormat="true" x14ac:dyDescent="0.25">
      <c r="A69" s="399" t="str">
        <f ca="true">IF(ISBLANK('Data Summary'!A71),"",'Data Summary'!A71)</f>
        <v/>
      </c>
      <c r="B69" s="130"/>
      <c r="L69" s="130"/>
      <c r="V69" s="130"/>
      <c r="AF69" s="130"/>
      <c r="AP69" s="130"/>
      <c r="AZ69" s="130"/>
      <c r="BA69" s="130"/>
      <c r="BB69" s="130"/>
      <c r="BC69" s="130"/>
      <c r="BD69" s="130"/>
      <c r="BE69" s="130"/>
      <c r="BF69" s="130"/>
      <c r="BG69" s="130"/>
      <c r="BJ69" s="130"/>
      <c r="BT69" s="130"/>
      <c r="CD69" s="130"/>
      <c r="CN69" s="130"/>
      <c r="CX69" s="130"/>
      <c r="DH69" s="130"/>
      <c r="DR69" s="130"/>
      <c r="EB69" s="130"/>
      <c r="EL69" s="130"/>
      <c r="EV69" s="130"/>
      <c r="FF69" s="130"/>
      <c r="FP69" s="130"/>
      <c r="FZ69" s="130"/>
      <c r="GJ69" s="130"/>
      <c r="GT69" s="130"/>
      <c r="HD69" s="130"/>
      <c r="HN69" s="130"/>
      <c r="HX69" s="130"/>
      <c r="IH69" s="130"/>
    </row>
    <row xmlns:x14ac="http://schemas.microsoft.com/office/spreadsheetml/2009/9/ac" r="70" s="3" customFormat="true" x14ac:dyDescent="0.25">
      <c r="A70" s="399" t="str">
        <f ca="true">IF(ISBLANK('Data Summary'!A72),"",'Data Summary'!A72)</f>
        <v/>
      </c>
      <c r="B70" s="130"/>
      <c r="L70" s="130"/>
      <c r="V70" s="130"/>
      <c r="AF70" s="130"/>
      <c r="AP70" s="130"/>
      <c r="AZ70" s="130"/>
      <c r="BA70" s="130"/>
      <c r="BB70" s="130"/>
      <c r="BC70" s="130"/>
      <c r="BD70" s="130"/>
      <c r="BE70" s="130"/>
      <c r="BF70" s="130"/>
      <c r="BG70" s="130"/>
      <c r="BJ70" s="130"/>
      <c r="BT70" s="130"/>
      <c r="CD70" s="130"/>
      <c r="CN70" s="130"/>
      <c r="CX70" s="130"/>
      <c r="DH70" s="130"/>
      <c r="DR70" s="130"/>
      <c r="EB70" s="130"/>
      <c r="EL70" s="130"/>
      <c r="EV70" s="130"/>
      <c r="FF70" s="130"/>
      <c r="FP70" s="130"/>
      <c r="FZ70" s="130"/>
      <c r="GJ70" s="130"/>
      <c r="GT70" s="130"/>
      <c r="HD70" s="130"/>
      <c r="HN70" s="130"/>
      <c r="HX70" s="130"/>
      <c r="IH70" s="130"/>
    </row>
    <row xmlns:x14ac="http://schemas.microsoft.com/office/spreadsheetml/2009/9/ac" r="71" s="3" customFormat="true" x14ac:dyDescent="0.25">
      <c r="A71" s="399" t="str">
        <f ca="true">IF(ISBLANK('Data Summary'!A73),"",'Data Summary'!A73)</f>
        <v/>
      </c>
      <c r="B71" s="130"/>
      <c r="L71" s="130"/>
      <c r="V71" s="130"/>
      <c r="AF71" s="130"/>
      <c r="AP71" s="130"/>
      <c r="AZ71" s="130"/>
      <c r="BA71" s="130"/>
      <c r="BB71" s="130"/>
      <c r="BC71" s="130"/>
      <c r="BD71" s="130"/>
      <c r="BE71" s="130"/>
      <c r="BF71" s="130"/>
      <c r="BG71" s="130"/>
      <c r="BJ71" s="130"/>
      <c r="BT71" s="130"/>
      <c r="CD71" s="130"/>
      <c r="CN71" s="130"/>
      <c r="CX71" s="130"/>
      <c r="DH71" s="130"/>
      <c r="DR71" s="130"/>
      <c r="EB71" s="130"/>
      <c r="EL71" s="130"/>
      <c r="EV71" s="130"/>
      <c r="FF71" s="130"/>
      <c r="FP71" s="130"/>
      <c r="FZ71" s="130"/>
      <c r="GJ71" s="130"/>
      <c r="GT71" s="130"/>
      <c r="HD71" s="130"/>
      <c r="HN71" s="130"/>
      <c r="HX71" s="130"/>
      <c r="IH71" s="130"/>
    </row>
    <row xmlns:x14ac="http://schemas.microsoft.com/office/spreadsheetml/2009/9/ac" r="72" s="3" customFormat="true" x14ac:dyDescent="0.25">
      <c r="A72" s="399" t="str">
        <f ca="true">IF(ISBLANK('Data Summary'!A74),"",'Data Summary'!A74)</f>
        <v/>
      </c>
      <c r="B72" s="130"/>
      <c r="L72" s="130"/>
      <c r="V72" s="130"/>
      <c r="AF72" s="130"/>
      <c r="AP72" s="130"/>
      <c r="AZ72" s="130"/>
      <c r="BA72" s="130"/>
      <c r="BB72" s="130"/>
      <c r="BC72" s="130"/>
      <c r="BD72" s="130"/>
      <c r="BE72" s="130"/>
      <c r="BF72" s="130"/>
      <c r="BG72" s="130"/>
      <c r="BJ72" s="130"/>
      <c r="BT72" s="130"/>
      <c r="CD72" s="130"/>
      <c r="CN72" s="130"/>
      <c r="CX72" s="130"/>
      <c r="DH72" s="130"/>
      <c r="DR72" s="130"/>
      <c r="EB72" s="130"/>
      <c r="EL72" s="130"/>
      <c r="EV72" s="130"/>
      <c r="FF72" s="130"/>
      <c r="FP72" s="130"/>
      <c r="FZ72" s="130"/>
      <c r="GJ72" s="130"/>
      <c r="GT72" s="130"/>
      <c r="HD72" s="130"/>
      <c r="HN72" s="130"/>
      <c r="HX72" s="130"/>
      <c r="IH72" s="130"/>
    </row>
    <row xmlns:x14ac="http://schemas.microsoft.com/office/spreadsheetml/2009/9/ac" r="73" s="3" customFormat="true" x14ac:dyDescent="0.25">
      <c r="A73" s="399" t="str">
        <f ca="true">IF(ISBLANK('Data Summary'!A75),"",'Data Summary'!A75)</f>
        <v/>
      </c>
      <c r="B73" s="130"/>
      <c r="L73" s="130"/>
      <c r="V73" s="130"/>
      <c r="AF73" s="130"/>
      <c r="AP73" s="130"/>
      <c r="AZ73" s="130"/>
      <c r="BA73" s="130"/>
      <c r="BB73" s="130"/>
      <c r="BC73" s="130"/>
      <c r="BD73" s="130"/>
      <c r="BE73" s="130"/>
      <c r="BF73" s="130"/>
      <c r="BG73" s="130"/>
      <c r="BJ73" s="130"/>
      <c r="BT73" s="130"/>
      <c r="CD73" s="130"/>
      <c r="CN73" s="130"/>
      <c r="CX73" s="130"/>
      <c r="DH73" s="130"/>
      <c r="DR73" s="130"/>
      <c r="EB73" s="130"/>
      <c r="EL73" s="130"/>
      <c r="EV73" s="130"/>
      <c r="FF73" s="130"/>
      <c r="FP73" s="130"/>
      <c r="FZ73" s="130"/>
      <c r="GJ73" s="130"/>
      <c r="GT73" s="130"/>
      <c r="HD73" s="130"/>
      <c r="HN73" s="130"/>
      <c r="HX73" s="130"/>
      <c r="IH73" s="130"/>
    </row>
    <row xmlns:x14ac="http://schemas.microsoft.com/office/spreadsheetml/2009/9/ac" r="74" s="3" customFormat="true" x14ac:dyDescent="0.25">
      <c r="A74" s="399" t="str">
        <f ca="true">IF(ISBLANK('Data Summary'!A76),"",'Data Summary'!A76)</f>
        <v/>
      </c>
      <c r="B74" s="130"/>
      <c r="L74" s="130"/>
      <c r="V74" s="130"/>
      <c r="AF74" s="130"/>
      <c r="AP74" s="130"/>
      <c r="AZ74" s="130"/>
      <c r="BA74" s="130"/>
      <c r="BB74" s="130"/>
      <c r="BC74" s="130"/>
      <c r="BD74" s="130"/>
      <c r="BE74" s="130"/>
      <c r="BF74" s="130"/>
      <c r="BG74" s="130"/>
      <c r="BJ74" s="130"/>
      <c r="BT74" s="130"/>
      <c r="CD74" s="130"/>
      <c r="CN74" s="130"/>
      <c r="CX74" s="130"/>
      <c r="DH74" s="130"/>
      <c r="DR74" s="130"/>
      <c r="EB74" s="130"/>
      <c r="EL74" s="130"/>
      <c r="EV74" s="130"/>
      <c r="FF74" s="130"/>
      <c r="FP74" s="130"/>
      <c r="FZ74" s="130"/>
      <c r="GJ74" s="130"/>
      <c r="GT74" s="130"/>
      <c r="HD74" s="130"/>
      <c r="HN74" s="130"/>
      <c r="HX74" s="130"/>
      <c r="IH74" s="130"/>
    </row>
    <row xmlns:x14ac="http://schemas.microsoft.com/office/spreadsheetml/2009/9/ac" r="75" s="3" customFormat="true" x14ac:dyDescent="0.25">
      <c r="A75" s="399" t="str">
        <f ca="true">IF(ISBLANK('Data Summary'!A77),"",'Data Summary'!A77)</f>
        <v/>
      </c>
      <c r="B75" s="130"/>
      <c r="L75" s="130"/>
      <c r="V75" s="130"/>
      <c r="AF75" s="130"/>
      <c r="AP75" s="130"/>
      <c r="AZ75" s="130"/>
      <c r="BA75" s="130"/>
      <c r="BB75" s="130"/>
      <c r="BC75" s="130"/>
      <c r="BD75" s="130"/>
      <c r="BE75" s="130"/>
      <c r="BF75" s="130"/>
      <c r="BG75" s="130"/>
      <c r="BJ75" s="130"/>
      <c r="BT75" s="130"/>
      <c r="CD75" s="130"/>
      <c r="CN75" s="130"/>
      <c r="CX75" s="130"/>
      <c r="DH75" s="130"/>
      <c r="DR75" s="130"/>
      <c r="EB75" s="130"/>
      <c r="EL75" s="130"/>
      <c r="EV75" s="130"/>
      <c r="FF75" s="130"/>
      <c r="FP75" s="130"/>
      <c r="FZ75" s="130"/>
      <c r="GJ75" s="130"/>
      <c r="GT75" s="130"/>
      <c r="HD75" s="130"/>
      <c r="HN75" s="130"/>
      <c r="HX75" s="130"/>
      <c r="IH75" s="130"/>
    </row>
    <row xmlns:x14ac="http://schemas.microsoft.com/office/spreadsheetml/2009/9/ac" r="76" s="3" customFormat="true" x14ac:dyDescent="0.25">
      <c r="A76" s="399" t="str">
        <f ca="true">IF(ISBLANK('Data Summary'!A78),"",'Data Summary'!A78)</f>
        <v/>
      </c>
      <c r="B76" s="130"/>
      <c r="L76" s="130"/>
      <c r="V76" s="130"/>
      <c r="AF76" s="130"/>
      <c r="AP76" s="130"/>
      <c r="AZ76" s="130"/>
      <c r="BA76" s="130"/>
      <c r="BB76" s="130"/>
      <c r="BC76" s="130"/>
      <c r="BD76" s="130"/>
      <c r="BE76" s="130"/>
      <c r="BF76" s="130"/>
      <c r="BG76" s="130"/>
      <c r="BJ76" s="130"/>
      <c r="BT76" s="130"/>
      <c r="CD76" s="130"/>
      <c r="CN76" s="130"/>
      <c r="CX76" s="130"/>
      <c r="DH76" s="130"/>
      <c r="DR76" s="130"/>
      <c r="EB76" s="130"/>
      <c r="EL76" s="130"/>
      <c r="EV76" s="130"/>
      <c r="FF76" s="130"/>
      <c r="FP76" s="130"/>
      <c r="FZ76" s="130"/>
      <c r="GJ76" s="130"/>
      <c r="GT76" s="130"/>
      <c r="HD76" s="130"/>
      <c r="HN76" s="130"/>
      <c r="HX76" s="130"/>
      <c r="IH76" s="130"/>
    </row>
    <row xmlns:x14ac="http://schemas.microsoft.com/office/spreadsheetml/2009/9/ac" r="77" s="3" customFormat="true" x14ac:dyDescent="0.25">
      <c r="A77" s="399" t="str">
        <f ca="true">IF(ISBLANK('Data Summary'!A79),"",'Data Summary'!A79)</f>
        <v/>
      </c>
      <c r="B77" s="130"/>
      <c r="L77" s="130"/>
      <c r="V77" s="130"/>
      <c r="AF77" s="130"/>
      <c r="AP77" s="130"/>
      <c r="AZ77" s="130"/>
      <c r="BA77" s="130"/>
      <c r="BB77" s="130"/>
      <c r="BC77" s="130"/>
      <c r="BD77" s="130"/>
      <c r="BE77" s="130"/>
      <c r="BF77" s="130"/>
      <c r="BG77" s="130"/>
      <c r="BJ77" s="130"/>
      <c r="BT77" s="130"/>
      <c r="CD77" s="130"/>
      <c r="CN77" s="130"/>
      <c r="CX77" s="130"/>
      <c r="DH77" s="130"/>
      <c r="DR77" s="130"/>
      <c r="EB77" s="130"/>
      <c r="EL77" s="130"/>
      <c r="EV77" s="130"/>
      <c r="FF77" s="130"/>
      <c r="FP77" s="130"/>
      <c r="FZ77" s="130"/>
      <c r="GJ77" s="130"/>
      <c r="GT77" s="130"/>
      <c r="HD77" s="130"/>
      <c r="HN77" s="130"/>
      <c r="HX77" s="130"/>
      <c r="IH77" s="130"/>
    </row>
    <row xmlns:x14ac="http://schemas.microsoft.com/office/spreadsheetml/2009/9/ac" r="78" s="3" customFormat="true" x14ac:dyDescent="0.25">
      <c r="A78" s="399" t="str">
        <f ca="true">IF(ISBLANK('Data Summary'!A80),"",'Data Summary'!A80)</f>
        <v/>
      </c>
      <c r="B78" s="130"/>
      <c r="L78" s="130"/>
      <c r="V78" s="130"/>
      <c r="AF78" s="130"/>
      <c r="AP78" s="130"/>
      <c r="AZ78" s="130"/>
      <c r="BA78" s="130"/>
      <c r="BB78" s="130"/>
      <c r="BC78" s="130"/>
      <c r="BD78" s="130"/>
      <c r="BE78" s="130"/>
      <c r="BF78" s="130"/>
      <c r="BG78" s="130"/>
      <c r="BJ78" s="130"/>
      <c r="BT78" s="130"/>
      <c r="CD78" s="130"/>
      <c r="CN78" s="130"/>
      <c r="CX78" s="130"/>
      <c r="DH78" s="130"/>
      <c r="DR78" s="130"/>
      <c r="EB78" s="130"/>
      <c r="EL78" s="130"/>
      <c r="EV78" s="130"/>
      <c r="FF78" s="130"/>
      <c r="FP78" s="130"/>
      <c r="FZ78" s="130"/>
      <c r="GJ78" s="130"/>
      <c r="GT78" s="130"/>
      <c r="HD78" s="130"/>
      <c r="HN78" s="130"/>
      <c r="HX78" s="130"/>
      <c r="IH78" s="130"/>
    </row>
    <row xmlns:x14ac="http://schemas.microsoft.com/office/spreadsheetml/2009/9/ac" r="79" s="3" customFormat="true" x14ac:dyDescent="0.25">
      <c r="A79" s="399" t="str">
        <f ca="true">IF(ISBLANK('Data Summary'!A81),"",'Data Summary'!A81)</f>
        <v/>
      </c>
      <c r="B79" s="130"/>
      <c r="L79" s="130"/>
      <c r="V79" s="130"/>
      <c r="AF79" s="130"/>
      <c r="AP79" s="130"/>
      <c r="AZ79" s="130"/>
      <c r="BA79" s="130"/>
      <c r="BB79" s="130"/>
      <c r="BC79" s="130"/>
      <c r="BD79" s="130"/>
      <c r="BE79" s="130"/>
      <c r="BF79" s="130"/>
      <c r="BG79" s="130"/>
      <c r="BJ79" s="130"/>
      <c r="BT79" s="130"/>
      <c r="CD79" s="130"/>
      <c r="CN79" s="130"/>
      <c r="CX79" s="130"/>
      <c r="DH79" s="130"/>
      <c r="DR79" s="130"/>
      <c r="EB79" s="130"/>
      <c r="EL79" s="130"/>
      <c r="EV79" s="130"/>
      <c r="FF79" s="130"/>
      <c r="FP79" s="130"/>
      <c r="FZ79" s="130"/>
      <c r="GJ79" s="130"/>
      <c r="GT79" s="130"/>
      <c r="HD79" s="130"/>
      <c r="HN79" s="130"/>
      <c r="HX79" s="130"/>
      <c r="IH79" s="130"/>
    </row>
    <row xmlns:x14ac="http://schemas.microsoft.com/office/spreadsheetml/2009/9/ac" r="80" s="3" customFormat="true" x14ac:dyDescent="0.25">
      <c r="A80" s="399" t="str">
        <f ca="true">IF(ISBLANK('Data Summary'!A82),"",'Data Summary'!A82)</f>
        <v/>
      </c>
      <c r="B80" s="130"/>
      <c r="L80" s="130"/>
      <c r="V80" s="130"/>
      <c r="AF80" s="130"/>
      <c r="AP80" s="130"/>
      <c r="AZ80" s="130"/>
      <c r="BA80" s="130"/>
      <c r="BB80" s="130"/>
      <c r="BC80" s="130"/>
      <c r="BD80" s="130"/>
      <c r="BE80" s="130"/>
      <c r="BF80" s="130"/>
      <c r="BG80" s="130"/>
      <c r="BJ80" s="130"/>
      <c r="BT80" s="130"/>
      <c r="CD80" s="130"/>
      <c r="CN80" s="130"/>
      <c r="CX80" s="130"/>
      <c r="DH80" s="130"/>
      <c r="DR80" s="130"/>
      <c r="EB80" s="130"/>
      <c r="EL80" s="130"/>
      <c r="EV80" s="130"/>
      <c r="FF80" s="130"/>
      <c r="FP80" s="130"/>
      <c r="FZ80" s="130"/>
      <c r="GJ80" s="130"/>
      <c r="GT80" s="130"/>
      <c r="HD80" s="130"/>
      <c r="HN80" s="130"/>
      <c r="HX80" s="130"/>
      <c r="IH80" s="130"/>
    </row>
    <row xmlns:x14ac="http://schemas.microsoft.com/office/spreadsheetml/2009/9/ac" r="81" s="3" customFormat="true" x14ac:dyDescent="0.25">
      <c r="A81" s="399" t="str">
        <f ca="true">IF(ISBLANK('Data Summary'!A83),"",'Data Summary'!A83)</f>
        <v/>
      </c>
      <c r="B81" s="130"/>
      <c r="L81" s="130"/>
      <c r="V81" s="130"/>
      <c r="AF81" s="130"/>
      <c r="AP81" s="130"/>
      <c r="AZ81" s="130"/>
      <c r="BA81" s="130"/>
      <c r="BB81" s="130"/>
      <c r="BC81" s="130"/>
      <c r="BD81" s="130"/>
      <c r="BE81" s="130"/>
      <c r="BF81" s="130"/>
      <c r="BG81" s="130"/>
      <c r="BJ81" s="130"/>
      <c r="BT81" s="130"/>
      <c r="CD81" s="130"/>
      <c r="CN81" s="130"/>
      <c r="CX81" s="130"/>
      <c r="DH81" s="130"/>
      <c r="DR81" s="130"/>
      <c r="EB81" s="130"/>
      <c r="EL81" s="130"/>
      <c r="EV81" s="130"/>
      <c r="FF81" s="130"/>
      <c r="FP81" s="130"/>
      <c r="FZ81" s="130"/>
      <c r="GJ81" s="130"/>
      <c r="GT81" s="130"/>
      <c r="HD81" s="130"/>
      <c r="HN81" s="130"/>
      <c r="HX81" s="130"/>
      <c r="IH81" s="130"/>
    </row>
    <row xmlns:x14ac="http://schemas.microsoft.com/office/spreadsheetml/2009/9/ac" r="82" s="3" customFormat="true" x14ac:dyDescent="0.25">
      <c r="A82" s="399" t="str">
        <f ca="true">IF(ISBLANK('Data Summary'!A84),"",'Data Summary'!A84)</f>
        <v/>
      </c>
      <c r="B82" s="130"/>
      <c r="L82" s="130"/>
      <c r="V82" s="130"/>
      <c r="AF82" s="130"/>
      <c r="AP82" s="130"/>
      <c r="AZ82" s="130"/>
      <c r="BA82" s="130"/>
      <c r="BB82" s="130"/>
      <c r="BC82" s="130"/>
      <c r="BD82" s="130"/>
      <c r="BE82" s="130"/>
      <c r="BF82" s="130"/>
      <c r="BG82" s="130"/>
      <c r="BJ82" s="130"/>
      <c r="BT82" s="130"/>
      <c r="CD82" s="130"/>
      <c r="CN82" s="130"/>
      <c r="CX82" s="130"/>
      <c r="DH82" s="130"/>
      <c r="DR82" s="130"/>
      <c r="EB82" s="130"/>
      <c r="EL82" s="130"/>
      <c r="EV82" s="130"/>
      <c r="FF82" s="130"/>
      <c r="FP82" s="130"/>
      <c r="FZ82" s="130"/>
      <c r="GJ82" s="130"/>
      <c r="GT82" s="130"/>
      <c r="HD82" s="130"/>
      <c r="HN82" s="130"/>
      <c r="HX82" s="130"/>
      <c r="IH82" s="130"/>
    </row>
    <row xmlns:x14ac="http://schemas.microsoft.com/office/spreadsheetml/2009/9/ac" r="83" s="3" customFormat="true" x14ac:dyDescent="0.25">
      <c r="A83" s="399" t="str">
        <f ca="true">IF(ISBLANK('Data Summary'!A85),"",'Data Summary'!A85)</f>
        <v/>
      </c>
      <c r="B83" s="130"/>
      <c r="L83" s="130"/>
      <c r="V83" s="130"/>
      <c r="AF83" s="130"/>
      <c r="AP83" s="130"/>
      <c r="AZ83" s="130"/>
      <c r="BA83" s="130"/>
      <c r="BB83" s="130"/>
      <c r="BC83" s="130"/>
      <c r="BD83" s="130"/>
      <c r="BE83" s="130"/>
      <c r="BF83" s="130"/>
      <c r="BG83" s="130"/>
      <c r="BJ83" s="130"/>
      <c r="BT83" s="130"/>
      <c r="CD83" s="130"/>
      <c r="CN83" s="130"/>
      <c r="CX83" s="130"/>
      <c r="DH83" s="130"/>
      <c r="DR83" s="130"/>
      <c r="EB83" s="130"/>
      <c r="EL83" s="130"/>
      <c r="EV83" s="130"/>
      <c r="FF83" s="130"/>
      <c r="FP83" s="130"/>
      <c r="FZ83" s="130"/>
      <c r="GJ83" s="130"/>
      <c r="GT83" s="130"/>
      <c r="HD83" s="130"/>
      <c r="HN83" s="130"/>
      <c r="HX83" s="130"/>
      <c r="IH83" s="130"/>
    </row>
    <row xmlns:x14ac="http://schemas.microsoft.com/office/spreadsheetml/2009/9/ac" r="84" s="3" customFormat="true" x14ac:dyDescent="0.25">
      <c r="A84" s="399" t="str">
        <f ca="true">IF(ISBLANK('Data Summary'!A86),"",'Data Summary'!A86)</f>
        <v/>
      </c>
      <c r="B84" s="130"/>
      <c r="L84" s="130"/>
      <c r="V84" s="130"/>
      <c r="AF84" s="130"/>
      <c r="AP84" s="130"/>
      <c r="AZ84" s="130"/>
      <c r="BA84" s="130"/>
      <c r="BB84" s="130"/>
      <c r="BC84" s="130"/>
      <c r="BD84" s="130"/>
      <c r="BE84" s="130"/>
      <c r="BF84" s="130"/>
      <c r="BG84" s="130"/>
      <c r="BJ84" s="130"/>
      <c r="BT84" s="130"/>
      <c r="CD84" s="130"/>
      <c r="CN84" s="130"/>
      <c r="CX84" s="130"/>
      <c r="DH84" s="130"/>
      <c r="DR84" s="130"/>
      <c r="EB84" s="130"/>
      <c r="EL84" s="130"/>
      <c r="EV84" s="130"/>
      <c r="FF84" s="130"/>
      <c r="FP84" s="130"/>
      <c r="FZ84" s="130"/>
      <c r="GJ84" s="130"/>
      <c r="GT84" s="130"/>
      <c r="HD84" s="130"/>
      <c r="HN84" s="130"/>
      <c r="HX84" s="130"/>
      <c r="IH84" s="130"/>
    </row>
    <row xmlns:x14ac="http://schemas.microsoft.com/office/spreadsheetml/2009/9/ac" r="85" s="3" customFormat="true" x14ac:dyDescent="0.25">
      <c r="A85" s="399" t="str">
        <f ca="true">IF(ISBLANK('Data Summary'!A87),"",'Data Summary'!A87)</f>
        <v/>
      </c>
      <c r="B85" s="130"/>
      <c r="L85" s="130"/>
      <c r="V85" s="130"/>
      <c r="AF85" s="130"/>
      <c r="AP85" s="130"/>
      <c r="AZ85" s="130"/>
      <c r="BA85" s="130"/>
      <c r="BB85" s="130"/>
      <c r="BC85" s="130"/>
      <c r="BD85" s="130"/>
      <c r="BE85" s="130"/>
      <c r="BF85" s="130"/>
      <c r="BG85" s="130"/>
      <c r="BJ85" s="130"/>
      <c r="BT85" s="130"/>
      <c r="CD85" s="130"/>
      <c r="CN85" s="130"/>
      <c r="CX85" s="130"/>
      <c r="DH85" s="130"/>
      <c r="DR85" s="130"/>
      <c r="EB85" s="130"/>
      <c r="EL85" s="130"/>
      <c r="EV85" s="130"/>
      <c r="FF85" s="130"/>
      <c r="FP85" s="130"/>
      <c r="FZ85" s="130"/>
      <c r="GJ85" s="130"/>
      <c r="GT85" s="130"/>
      <c r="HD85" s="130"/>
      <c r="HN85" s="130"/>
      <c r="HX85" s="130"/>
      <c r="IH85" s="130"/>
    </row>
    <row xmlns:x14ac="http://schemas.microsoft.com/office/spreadsheetml/2009/9/ac" r="86" s="3" customFormat="true" x14ac:dyDescent="0.25">
      <c r="A86" s="399" t="str">
        <f ca="true">IF(ISBLANK('Data Summary'!A88),"",'Data Summary'!A88)</f>
        <v/>
      </c>
      <c r="B86" s="130"/>
      <c r="L86" s="130"/>
      <c r="V86" s="130"/>
      <c r="AF86" s="130"/>
      <c r="AP86" s="130"/>
      <c r="AZ86" s="130"/>
      <c r="BA86" s="130"/>
      <c r="BB86" s="130"/>
      <c r="BC86" s="130"/>
      <c r="BD86" s="130"/>
      <c r="BE86" s="130"/>
      <c r="BF86" s="130"/>
      <c r="BG86" s="130"/>
      <c r="BJ86" s="130"/>
      <c r="BT86" s="130"/>
      <c r="CD86" s="130"/>
      <c r="CN86" s="130"/>
      <c r="CX86" s="130"/>
      <c r="DH86" s="130"/>
      <c r="DR86" s="130"/>
      <c r="EB86" s="130"/>
      <c r="EL86" s="130"/>
      <c r="EV86" s="130"/>
      <c r="FF86" s="130"/>
      <c r="FP86" s="130"/>
      <c r="FZ86" s="130"/>
      <c r="GJ86" s="130"/>
      <c r="GT86" s="130"/>
      <c r="HD86" s="130"/>
      <c r="HN86" s="130"/>
      <c r="HX86" s="130"/>
      <c r="IH86" s="130"/>
    </row>
    <row xmlns:x14ac="http://schemas.microsoft.com/office/spreadsheetml/2009/9/ac" r="87" s="3" customFormat="true" x14ac:dyDescent="0.25">
      <c r="A87" s="399" t="str">
        <f ca="true">IF(ISBLANK('Data Summary'!A89),"",'Data Summary'!A89)</f>
        <v/>
      </c>
      <c r="B87" s="130"/>
      <c r="L87" s="130"/>
      <c r="V87" s="130"/>
      <c r="AF87" s="130"/>
      <c r="AP87" s="130"/>
      <c r="AZ87" s="130"/>
      <c r="BA87" s="130"/>
      <c r="BB87" s="130"/>
      <c r="BC87" s="130"/>
      <c r="BD87" s="130"/>
      <c r="BE87" s="130"/>
      <c r="BF87" s="130"/>
      <c r="BG87" s="130"/>
      <c r="BJ87" s="130"/>
      <c r="BT87" s="130"/>
      <c r="CD87" s="130"/>
      <c r="CN87" s="130"/>
      <c r="CX87" s="130"/>
      <c r="DH87" s="130"/>
      <c r="DR87" s="130"/>
      <c r="EB87" s="130"/>
      <c r="EL87" s="130"/>
      <c r="EV87" s="130"/>
      <c r="FF87" s="130"/>
      <c r="FP87" s="130"/>
      <c r="FZ87" s="130"/>
      <c r="GJ87" s="130"/>
      <c r="GT87" s="130"/>
      <c r="HD87" s="130"/>
      <c r="HN87" s="130"/>
      <c r="HX87" s="130"/>
      <c r="IH87" s="130"/>
    </row>
    <row xmlns:x14ac="http://schemas.microsoft.com/office/spreadsheetml/2009/9/ac" r="88" s="3" customFormat="true" x14ac:dyDescent="0.25">
      <c r="A88" s="399" t="str">
        <f ca="true">IF(ISBLANK('Data Summary'!A90),"",'Data Summary'!A90)</f>
        <v/>
      </c>
      <c r="B88" s="130"/>
      <c r="L88" s="130"/>
      <c r="V88" s="130"/>
      <c r="AF88" s="130"/>
      <c r="AP88" s="130"/>
      <c r="AZ88" s="130"/>
      <c r="BA88" s="130"/>
      <c r="BB88" s="130"/>
      <c r="BC88" s="130"/>
      <c r="BD88" s="130"/>
      <c r="BE88" s="130"/>
      <c r="BF88" s="130"/>
      <c r="BG88" s="130"/>
      <c r="BJ88" s="130"/>
      <c r="BT88" s="130"/>
      <c r="CD88" s="130"/>
      <c r="CN88" s="130"/>
      <c r="CX88" s="130"/>
      <c r="DH88" s="130"/>
      <c r="DR88" s="130"/>
      <c r="EB88" s="130"/>
      <c r="EL88" s="130"/>
      <c r="EV88" s="130"/>
      <c r="FF88" s="130"/>
      <c r="FP88" s="130"/>
      <c r="FZ88" s="130"/>
      <c r="GJ88" s="130"/>
      <c r="GT88" s="130"/>
      <c r="HD88" s="130"/>
      <c r="HN88" s="130"/>
      <c r="HX88" s="130"/>
      <c r="IH88" s="130"/>
    </row>
    <row xmlns:x14ac="http://schemas.microsoft.com/office/spreadsheetml/2009/9/ac" r="89" s="3" customFormat="true" x14ac:dyDescent="0.25">
      <c r="A89" s="399" t="str">
        <f ca="true">IF(ISBLANK('Data Summary'!A91),"",'Data Summary'!A91)</f>
        <v/>
      </c>
      <c r="B89" s="130"/>
      <c r="L89" s="130"/>
      <c r="V89" s="130"/>
      <c r="AF89" s="130"/>
      <c r="AP89" s="130"/>
      <c r="AZ89" s="130"/>
      <c r="BA89" s="130"/>
      <c r="BB89" s="130"/>
      <c r="BC89" s="130"/>
      <c r="BD89" s="130"/>
      <c r="BE89" s="130"/>
      <c r="BF89" s="130"/>
      <c r="BG89" s="130"/>
      <c r="BJ89" s="130"/>
      <c r="BT89" s="130"/>
      <c r="CD89" s="130"/>
      <c r="CN89" s="130"/>
      <c r="CX89" s="130"/>
      <c r="DH89" s="130"/>
      <c r="DR89" s="130"/>
      <c r="EB89" s="130"/>
      <c r="EL89" s="130"/>
      <c r="EV89" s="130"/>
      <c r="FF89" s="130"/>
      <c r="FP89" s="130"/>
      <c r="FZ89" s="130"/>
      <c r="GJ89" s="130"/>
      <c r="GT89" s="130"/>
      <c r="HD89" s="130"/>
      <c r="HN89" s="130"/>
      <c r="HX89" s="130"/>
      <c r="IH89" s="130"/>
    </row>
    <row xmlns:x14ac="http://schemas.microsoft.com/office/spreadsheetml/2009/9/ac" r="90" s="3" customFormat="true" x14ac:dyDescent="0.25">
      <c r="A90" s="399" t="str">
        <f ca="true">IF(ISBLANK('Data Summary'!A92),"",'Data Summary'!A92)</f>
        <v/>
      </c>
      <c r="B90" s="130"/>
      <c r="L90" s="130"/>
      <c r="V90" s="130"/>
      <c r="AF90" s="130"/>
      <c r="AP90" s="130"/>
      <c r="AZ90" s="130"/>
      <c r="BA90" s="130"/>
      <c r="BB90" s="130"/>
      <c r="BC90" s="130"/>
      <c r="BD90" s="130"/>
      <c r="BE90" s="130"/>
      <c r="BF90" s="130"/>
      <c r="BG90" s="130"/>
      <c r="BJ90" s="130"/>
      <c r="BT90" s="130"/>
      <c r="CD90" s="130"/>
      <c r="CN90" s="130"/>
      <c r="CX90" s="130"/>
      <c r="DH90" s="130"/>
      <c r="DR90" s="130"/>
      <c r="EB90" s="130"/>
      <c r="EL90" s="130"/>
      <c r="EV90" s="130"/>
      <c r="FF90" s="130"/>
      <c r="FP90" s="130"/>
      <c r="FZ90" s="130"/>
      <c r="GJ90" s="130"/>
      <c r="GT90" s="130"/>
      <c r="HD90" s="130"/>
      <c r="HN90" s="130"/>
      <c r="HX90" s="130"/>
      <c r="IH90" s="130"/>
    </row>
    <row xmlns:x14ac="http://schemas.microsoft.com/office/spreadsheetml/2009/9/ac" r="91" s="3" customFormat="true" x14ac:dyDescent="0.25">
      <c r="A91" s="399" t="str">
        <f ca="true">IF(ISBLANK('Data Summary'!A93),"",'Data Summary'!A93)</f>
        <v/>
      </c>
      <c r="B91" s="130"/>
      <c r="L91" s="130"/>
      <c r="V91" s="130"/>
      <c r="AF91" s="130"/>
      <c r="AP91" s="130"/>
      <c r="AZ91" s="130"/>
      <c r="BA91" s="130"/>
      <c r="BB91" s="130"/>
      <c r="BC91" s="130"/>
      <c r="BD91" s="130"/>
      <c r="BE91" s="130"/>
      <c r="BF91" s="130"/>
      <c r="BG91" s="130"/>
      <c r="BJ91" s="130"/>
      <c r="BT91" s="130"/>
      <c r="CD91" s="130"/>
      <c r="CN91" s="130"/>
      <c r="CX91" s="130"/>
      <c r="DH91" s="130"/>
      <c r="DR91" s="130"/>
      <c r="EB91" s="130"/>
      <c r="EL91" s="130"/>
      <c r="EV91" s="130"/>
      <c r="FF91" s="130"/>
      <c r="FP91" s="130"/>
      <c r="FZ91" s="130"/>
      <c r="GJ91" s="130"/>
      <c r="GT91" s="130"/>
      <c r="HD91" s="130"/>
      <c r="HN91" s="130"/>
      <c r="HX91" s="130"/>
      <c r="IH91" s="130"/>
    </row>
    <row xmlns:x14ac="http://schemas.microsoft.com/office/spreadsheetml/2009/9/ac" r="92" s="3" customFormat="true" x14ac:dyDescent="0.25">
      <c r="A92" s="399" t="str">
        <f ca="true">IF(ISBLANK('Data Summary'!A94),"",'Data Summary'!A94)</f>
        <v/>
      </c>
      <c r="B92" s="130"/>
      <c r="L92" s="130"/>
      <c r="V92" s="130"/>
      <c r="AF92" s="130"/>
      <c r="AP92" s="130"/>
      <c r="AZ92" s="130"/>
      <c r="BA92" s="130"/>
      <c r="BB92" s="130"/>
      <c r="BC92" s="130"/>
      <c r="BD92" s="130"/>
      <c r="BE92" s="130"/>
      <c r="BF92" s="130"/>
      <c r="BG92" s="130"/>
      <c r="BJ92" s="130"/>
      <c r="BT92" s="130"/>
      <c r="CD92" s="130"/>
      <c r="CN92" s="130"/>
      <c r="CX92" s="130"/>
      <c r="DH92" s="130"/>
      <c r="DR92" s="130"/>
      <c r="EB92" s="130"/>
      <c r="EL92" s="130"/>
      <c r="EV92" s="130"/>
      <c r="FF92" s="130"/>
      <c r="FP92" s="130"/>
      <c r="FZ92" s="130"/>
      <c r="GJ92" s="130"/>
      <c r="GT92" s="130"/>
      <c r="HD92" s="130"/>
      <c r="HN92" s="130"/>
      <c r="HX92" s="130"/>
      <c r="IH92" s="130"/>
    </row>
    <row xmlns:x14ac="http://schemas.microsoft.com/office/spreadsheetml/2009/9/ac" r="93" s="3" customFormat="true" x14ac:dyDescent="0.25">
      <c r="A93" s="399" t="str">
        <f ca="true">IF(ISBLANK('Data Summary'!A95),"",'Data Summary'!A95)</f>
        <v/>
      </c>
      <c r="B93" s="130"/>
      <c r="L93" s="130"/>
      <c r="V93" s="130"/>
      <c r="AF93" s="130"/>
      <c r="AP93" s="130"/>
      <c r="AZ93" s="130"/>
      <c r="BA93" s="130"/>
      <c r="BB93" s="130"/>
      <c r="BC93" s="130"/>
      <c r="BD93" s="130"/>
      <c r="BE93" s="130"/>
      <c r="BF93" s="130"/>
      <c r="BG93" s="130"/>
      <c r="BJ93" s="130"/>
      <c r="BT93" s="130"/>
      <c r="CD93" s="130"/>
      <c r="CN93" s="130"/>
      <c r="CX93" s="130"/>
      <c r="DH93" s="130"/>
      <c r="DR93" s="130"/>
      <c r="EB93" s="130"/>
      <c r="EL93" s="130"/>
      <c r="EV93" s="130"/>
      <c r="FF93" s="130"/>
      <c r="FP93" s="130"/>
      <c r="FZ93" s="130"/>
      <c r="GJ93" s="130"/>
      <c r="GT93" s="130"/>
      <c r="HD93" s="130"/>
      <c r="HN93" s="130"/>
      <c r="HX93" s="130"/>
      <c r="IH93" s="130"/>
    </row>
    <row xmlns:x14ac="http://schemas.microsoft.com/office/spreadsheetml/2009/9/ac" r="94" s="3" customFormat="true" x14ac:dyDescent="0.25">
      <c r="A94" s="399" t="str">
        <f ca="true">IF(ISBLANK('Data Summary'!A96),"",'Data Summary'!A96)</f>
        <v/>
      </c>
      <c r="B94" s="130"/>
      <c r="L94" s="130"/>
      <c r="V94" s="130"/>
      <c r="AF94" s="130"/>
      <c r="AP94" s="130"/>
      <c r="AZ94" s="130"/>
      <c r="BA94" s="130"/>
      <c r="BB94" s="130"/>
      <c r="BC94" s="130"/>
      <c r="BD94" s="130"/>
      <c r="BE94" s="130"/>
      <c r="BF94" s="130"/>
      <c r="BG94" s="130"/>
      <c r="BJ94" s="130"/>
      <c r="BT94" s="130"/>
      <c r="CD94" s="130"/>
      <c r="CN94" s="130"/>
      <c r="CX94" s="130"/>
      <c r="DH94" s="130"/>
      <c r="DR94" s="130"/>
      <c r="EB94" s="130"/>
      <c r="EL94" s="130"/>
      <c r="EV94" s="130"/>
      <c r="FF94" s="130"/>
      <c r="FP94" s="130"/>
      <c r="FZ94" s="130"/>
      <c r="GJ94" s="130"/>
      <c r="GT94" s="130"/>
      <c r="HD94" s="130"/>
      <c r="HN94" s="130"/>
      <c r="HX94" s="130"/>
      <c r="IH94" s="130"/>
    </row>
    <row xmlns:x14ac="http://schemas.microsoft.com/office/spreadsheetml/2009/9/ac" r="95" s="3" customFormat="true" x14ac:dyDescent="0.25">
      <c r="A95" s="399" t="str">
        <f ca="true">IF(ISBLANK('Data Summary'!A97),"",'Data Summary'!A97)</f>
        <v/>
      </c>
      <c r="B95" s="130"/>
      <c r="L95" s="130"/>
      <c r="V95" s="130"/>
      <c r="AF95" s="130"/>
      <c r="AP95" s="130"/>
      <c r="AZ95" s="130"/>
      <c r="BA95" s="130"/>
      <c r="BB95" s="130"/>
      <c r="BC95" s="130"/>
      <c r="BD95" s="130"/>
      <c r="BE95" s="130"/>
      <c r="BF95" s="130"/>
      <c r="BG95" s="130"/>
      <c r="BJ95" s="130"/>
      <c r="BT95" s="130"/>
      <c r="CD95" s="130"/>
      <c r="CN95" s="130"/>
      <c r="CX95" s="130"/>
      <c r="DH95" s="130"/>
      <c r="DR95" s="130"/>
      <c r="EB95" s="130"/>
      <c r="EL95" s="130"/>
      <c r="EV95" s="130"/>
      <c r="FF95" s="130"/>
      <c r="FP95" s="130"/>
      <c r="FZ95" s="130"/>
      <c r="GJ95" s="130"/>
      <c r="GT95" s="130"/>
      <c r="HD95" s="130"/>
      <c r="HN95" s="130"/>
      <c r="HX95" s="130"/>
      <c r="IH95" s="130"/>
    </row>
    <row xmlns:x14ac="http://schemas.microsoft.com/office/spreadsheetml/2009/9/ac" r="96" s="3" customFormat="true" x14ac:dyDescent="0.25">
      <c r="A96" s="399" t="str">
        <f ca="true">IF(ISBLANK('Data Summary'!A98),"",'Data Summary'!A98)</f>
        <v/>
      </c>
      <c r="B96" s="130"/>
      <c r="L96" s="130"/>
      <c r="V96" s="130"/>
      <c r="AF96" s="130"/>
      <c r="AP96" s="130"/>
      <c r="AZ96" s="130"/>
      <c r="BA96" s="130"/>
      <c r="BB96" s="130"/>
      <c r="BC96" s="130"/>
      <c r="BD96" s="130"/>
      <c r="BE96" s="130"/>
      <c r="BF96" s="130"/>
      <c r="BG96" s="130"/>
      <c r="BJ96" s="130"/>
      <c r="BT96" s="130"/>
      <c r="CD96" s="130"/>
      <c r="CN96" s="130"/>
      <c r="CX96" s="130"/>
      <c r="DH96" s="130"/>
      <c r="DR96" s="130"/>
      <c r="EB96" s="130"/>
      <c r="EL96" s="130"/>
      <c r="EV96" s="130"/>
      <c r="FF96" s="130"/>
      <c r="FP96" s="130"/>
      <c r="FZ96" s="130"/>
      <c r="GJ96" s="130"/>
      <c r="GT96" s="130"/>
      <c r="HD96" s="130"/>
      <c r="HN96" s="130"/>
      <c r="HX96" s="130"/>
      <c r="IH96" s="130"/>
    </row>
    <row xmlns:x14ac="http://schemas.microsoft.com/office/spreadsheetml/2009/9/ac" r="97" s="3" customFormat="true" x14ac:dyDescent="0.25">
      <c r="A97" s="399" t="str">
        <f ca="true">IF(ISBLANK('Data Summary'!A99),"",'Data Summary'!A99)</f>
        <v/>
      </c>
      <c r="B97" s="130"/>
      <c r="L97" s="130"/>
      <c r="V97" s="130"/>
      <c r="AF97" s="130"/>
      <c r="AP97" s="130"/>
      <c r="AZ97" s="130"/>
      <c r="BA97" s="130"/>
      <c r="BB97" s="130"/>
      <c r="BC97" s="130"/>
      <c r="BD97" s="130"/>
      <c r="BE97" s="130"/>
      <c r="BF97" s="130"/>
      <c r="BG97" s="130"/>
      <c r="BJ97" s="130"/>
      <c r="BT97" s="130"/>
      <c r="CD97" s="130"/>
      <c r="CN97" s="130"/>
      <c r="CX97" s="130"/>
      <c r="DH97" s="130"/>
      <c r="DR97" s="130"/>
      <c r="EB97" s="130"/>
      <c r="EL97" s="130"/>
      <c r="EV97" s="130"/>
      <c r="FF97" s="130"/>
      <c r="FP97" s="130"/>
      <c r="FZ97" s="130"/>
      <c r="GJ97" s="130"/>
      <c r="GT97" s="130"/>
      <c r="HD97" s="130"/>
      <c r="HN97" s="130"/>
      <c r="HX97" s="130"/>
      <c r="IH97" s="130"/>
    </row>
    <row xmlns:x14ac="http://schemas.microsoft.com/office/spreadsheetml/2009/9/ac" r="98" s="3" customFormat="true" x14ac:dyDescent="0.25">
      <c r="A98" s="399" t="str">
        <f ca="true">IF(ISBLANK('Data Summary'!A100),"",'Data Summary'!A100)</f>
        <v/>
      </c>
      <c r="B98" s="130"/>
      <c r="L98" s="130"/>
      <c r="V98" s="130"/>
      <c r="AF98" s="130"/>
      <c r="AP98" s="130"/>
      <c r="AZ98" s="130"/>
      <c r="BA98" s="130"/>
      <c r="BB98" s="130"/>
      <c r="BC98" s="130"/>
      <c r="BD98" s="130"/>
      <c r="BE98" s="130"/>
      <c r="BF98" s="130"/>
      <c r="BG98" s="130"/>
      <c r="BJ98" s="130"/>
      <c r="BT98" s="130"/>
      <c r="CD98" s="130"/>
      <c r="CN98" s="130"/>
      <c r="CX98" s="130"/>
      <c r="DH98" s="130"/>
      <c r="DR98" s="130"/>
      <c r="EB98" s="130"/>
      <c r="EL98" s="130"/>
      <c r="EV98" s="130"/>
      <c r="FF98" s="130"/>
      <c r="FP98" s="130"/>
      <c r="FZ98" s="130"/>
      <c r="GJ98" s="130"/>
      <c r="GT98" s="130"/>
      <c r="HD98" s="130"/>
      <c r="HN98" s="130"/>
      <c r="HX98" s="130"/>
      <c r="IH98" s="130"/>
    </row>
    <row xmlns:x14ac="http://schemas.microsoft.com/office/spreadsheetml/2009/9/ac" r="99" s="3" customFormat="true" x14ac:dyDescent="0.25">
      <c r="A99" s="399" t="str">
        <f ca="true">IF(ISBLANK('Data Summary'!A101),"",'Data Summary'!A101)</f>
        <v/>
      </c>
      <c r="B99" s="130"/>
      <c r="L99" s="130"/>
      <c r="V99" s="130"/>
      <c r="AF99" s="130"/>
      <c r="AP99" s="130"/>
      <c r="AZ99" s="130"/>
      <c r="BA99" s="130"/>
      <c r="BB99" s="130"/>
      <c r="BC99" s="130"/>
      <c r="BD99" s="130"/>
      <c r="BE99" s="130"/>
      <c r="BF99" s="130"/>
      <c r="BG99" s="130"/>
      <c r="BJ99" s="130"/>
      <c r="BT99" s="130"/>
      <c r="CD99" s="130"/>
      <c r="CN99" s="130"/>
      <c r="CX99" s="130"/>
      <c r="DH99" s="130"/>
      <c r="DR99" s="130"/>
      <c r="EB99" s="130"/>
      <c r="EL99" s="130"/>
      <c r="EV99" s="130"/>
      <c r="FF99" s="130"/>
      <c r="FP99" s="130"/>
      <c r="FZ99" s="130"/>
      <c r="GJ99" s="130"/>
      <c r="GT99" s="130"/>
      <c r="HD99" s="130"/>
      <c r="HN99" s="130"/>
      <c r="HX99" s="130"/>
      <c r="IH99" s="130"/>
    </row>
    <row xmlns:x14ac="http://schemas.microsoft.com/office/spreadsheetml/2009/9/ac" r="100" s="3" customFormat="true" x14ac:dyDescent="0.25">
      <c r="A100" s="399" t="str">
        <f ca="true">IF(ISBLANK('Data Summary'!A102),"",'Data Summary'!A102)</f>
        <v/>
      </c>
      <c r="B100" s="130"/>
      <c r="L100" s="130"/>
      <c r="V100" s="130"/>
      <c r="AF100" s="130"/>
      <c r="AP100" s="130"/>
      <c r="AZ100" s="130"/>
      <c r="BA100" s="130"/>
      <c r="BB100" s="130"/>
      <c r="BC100" s="130"/>
      <c r="BD100" s="130"/>
      <c r="BE100" s="130"/>
      <c r="BF100" s="130"/>
      <c r="BG100" s="130"/>
      <c r="BJ100" s="130"/>
      <c r="BT100" s="130"/>
      <c r="CD100" s="130"/>
      <c r="CN100" s="130"/>
      <c r="CX100" s="130"/>
      <c r="DH100" s="130"/>
      <c r="DR100" s="130"/>
      <c r="EB100" s="130"/>
      <c r="EL100" s="130"/>
      <c r="EV100" s="130"/>
      <c r="FF100" s="130"/>
      <c r="FP100" s="130"/>
      <c r="FZ100" s="130"/>
      <c r="GJ100" s="130"/>
      <c r="GT100" s="130"/>
      <c r="HD100" s="130"/>
      <c r="HN100" s="130"/>
      <c r="HX100" s="130"/>
      <c r="IH100" s="130"/>
    </row>
    <row xmlns:x14ac="http://schemas.microsoft.com/office/spreadsheetml/2009/9/ac" r="101" s="3" customFormat="true" x14ac:dyDescent="0.25">
      <c r="A101" s="399" t="str">
        <f ca="true">IF(ISBLANK('Data Summary'!A103),"",'Data Summary'!A103)</f>
        <v/>
      </c>
      <c r="B101" s="130"/>
      <c r="L101" s="130"/>
      <c r="V101" s="130"/>
      <c r="AF101" s="130"/>
      <c r="AP101" s="130"/>
      <c r="AZ101" s="130"/>
      <c r="BA101" s="130"/>
      <c r="BB101" s="130"/>
      <c r="BC101" s="130"/>
      <c r="BD101" s="130"/>
      <c r="BE101" s="130"/>
      <c r="BF101" s="130"/>
      <c r="BG101" s="130"/>
      <c r="BJ101" s="130"/>
      <c r="BT101" s="130"/>
      <c r="CD101" s="130"/>
      <c r="CN101" s="130"/>
      <c r="CX101" s="130"/>
      <c r="DH101" s="130"/>
      <c r="DR101" s="130"/>
      <c r="EB101" s="130"/>
      <c r="EL101" s="130"/>
      <c r="EV101" s="130"/>
      <c r="FF101" s="130"/>
      <c r="FP101" s="130"/>
      <c r="FZ101" s="130"/>
      <c r="GJ101" s="130"/>
      <c r="GT101" s="130"/>
      <c r="HD101" s="130"/>
      <c r="HN101" s="130"/>
      <c r="HX101" s="130"/>
      <c r="IH101" s="130"/>
    </row>
    <row xmlns:x14ac="http://schemas.microsoft.com/office/spreadsheetml/2009/9/ac" r="102" s="3" customFormat="true" x14ac:dyDescent="0.25">
      <c r="A102" s="399" t="str">
        <f ca="true">IF(ISBLANK('Data Summary'!A104),"",'Data Summary'!A104)</f>
        <v/>
      </c>
      <c r="B102" s="130"/>
      <c r="L102" s="130"/>
      <c r="V102" s="130"/>
      <c r="AF102" s="130"/>
      <c r="AP102" s="130"/>
      <c r="AZ102" s="130"/>
      <c r="BA102" s="130"/>
      <c r="BB102" s="130"/>
      <c r="BC102" s="130"/>
      <c r="BD102" s="130"/>
      <c r="BE102" s="130"/>
      <c r="BF102" s="130"/>
      <c r="BG102" s="130"/>
      <c r="BJ102" s="130"/>
      <c r="BT102" s="130"/>
      <c r="CD102" s="130"/>
      <c r="CN102" s="130"/>
      <c r="CX102" s="130"/>
      <c r="DH102" s="130"/>
      <c r="DR102" s="130"/>
      <c r="EB102" s="130"/>
      <c r="EL102" s="130"/>
      <c r="EV102" s="130"/>
      <c r="FF102" s="130"/>
      <c r="FP102" s="130"/>
      <c r="FZ102" s="130"/>
      <c r="GJ102" s="130"/>
      <c r="GT102" s="130"/>
      <c r="HD102" s="130"/>
      <c r="HN102" s="130"/>
      <c r="HX102" s="130"/>
      <c r="IH102" s="130"/>
    </row>
    <row xmlns:x14ac="http://schemas.microsoft.com/office/spreadsheetml/2009/9/ac" r="103" s="3" customFormat="true" x14ac:dyDescent="0.25">
      <c r="A103" s="399" t="str">
        <f ca="true">IF(ISBLANK('Data Summary'!A105),"",'Data Summary'!A105)</f>
        <v/>
      </c>
      <c r="B103" s="130"/>
      <c r="L103" s="130"/>
      <c r="V103" s="130"/>
      <c r="AF103" s="130"/>
      <c r="AP103" s="130"/>
      <c r="AZ103" s="130"/>
      <c r="BA103" s="130"/>
      <c r="BB103" s="130"/>
      <c r="BC103" s="130"/>
      <c r="BD103" s="130"/>
      <c r="BE103" s="130"/>
      <c r="BF103" s="130"/>
      <c r="BG103" s="130"/>
      <c r="BJ103" s="130"/>
      <c r="BT103" s="130"/>
      <c r="CD103" s="130"/>
      <c r="CN103" s="130"/>
      <c r="CX103" s="130"/>
      <c r="DH103" s="130"/>
      <c r="DR103" s="130"/>
      <c r="EB103" s="130"/>
      <c r="EL103" s="130"/>
      <c r="EV103" s="130"/>
      <c r="FF103" s="130"/>
      <c r="FP103" s="130"/>
      <c r="FZ103" s="130"/>
      <c r="GJ103" s="130"/>
      <c r="GT103" s="130"/>
      <c r="HD103" s="130"/>
      <c r="HN103" s="130"/>
      <c r="HX103" s="130"/>
      <c r="IH103" s="130"/>
    </row>
    <row xmlns:x14ac="http://schemas.microsoft.com/office/spreadsheetml/2009/9/ac" r="104" s="3" customFormat="true" x14ac:dyDescent="0.25">
      <c r="A104" s="399" t="str">
        <f ca="true">IF(ISBLANK('Data Summary'!A106),"",'Data Summary'!A106)</f>
        <v/>
      </c>
      <c r="B104" s="130"/>
      <c r="L104" s="130"/>
      <c r="V104" s="130"/>
      <c r="AF104" s="130"/>
      <c r="AP104" s="130"/>
      <c r="AZ104" s="130"/>
      <c r="BA104" s="130"/>
      <c r="BB104" s="130"/>
      <c r="BC104" s="130"/>
      <c r="BD104" s="130"/>
      <c r="BE104" s="130"/>
      <c r="BF104" s="130"/>
      <c r="BG104" s="130"/>
      <c r="BJ104" s="130"/>
      <c r="BT104" s="130"/>
      <c r="CD104" s="130"/>
      <c r="CN104" s="130"/>
      <c r="CX104" s="130"/>
      <c r="DH104" s="130"/>
      <c r="DR104" s="130"/>
      <c r="EB104" s="130"/>
      <c r="EL104" s="130"/>
      <c r="EV104" s="130"/>
      <c r="FF104" s="130"/>
      <c r="FP104" s="130"/>
      <c r="FZ104" s="130"/>
      <c r="GJ104" s="130"/>
      <c r="GT104" s="130"/>
      <c r="HD104" s="130"/>
      <c r="HN104" s="130"/>
      <c r="HX104" s="130"/>
      <c r="IH104" s="130"/>
    </row>
    <row xmlns:x14ac="http://schemas.microsoft.com/office/spreadsheetml/2009/9/ac" r="105" s="3" customFormat="true" x14ac:dyDescent="0.25">
      <c r="A105" s="399" t="str">
        <f ca="true">IF(ISBLANK('Data Summary'!A107),"",'Data Summary'!A107)</f>
        <v/>
      </c>
      <c r="B105" s="130"/>
      <c r="L105" s="130"/>
      <c r="V105" s="130"/>
      <c r="AF105" s="130"/>
      <c r="AP105" s="130"/>
      <c r="AZ105" s="130"/>
      <c r="BA105" s="130"/>
      <c r="BB105" s="130"/>
      <c r="BC105" s="130"/>
      <c r="BD105" s="130"/>
      <c r="BE105" s="130"/>
      <c r="BF105" s="130"/>
      <c r="BG105" s="130"/>
      <c r="BJ105" s="130"/>
      <c r="BT105" s="130"/>
      <c r="CD105" s="130"/>
      <c r="CN105" s="130"/>
      <c r="CX105" s="130"/>
      <c r="DH105" s="130"/>
      <c r="DR105" s="130"/>
      <c r="EB105" s="130"/>
      <c r="EL105" s="130"/>
      <c r="EV105" s="130"/>
      <c r="FF105" s="130"/>
      <c r="FP105" s="130"/>
      <c r="FZ105" s="130"/>
      <c r="GJ105" s="130"/>
      <c r="GT105" s="130"/>
      <c r="HD105" s="130"/>
      <c r="HN105" s="130"/>
      <c r="HX105" s="130"/>
      <c r="IH105" s="130"/>
    </row>
    <row xmlns:x14ac="http://schemas.microsoft.com/office/spreadsheetml/2009/9/ac" r="106" s="3" customFormat="true" x14ac:dyDescent="0.25">
      <c r="A106" s="399" t="str">
        <f ca="true">IF(ISBLANK('Data Summary'!A108),"",'Data Summary'!A108)</f>
        <v/>
      </c>
      <c r="B106" s="130"/>
      <c r="L106" s="130"/>
      <c r="V106" s="130"/>
      <c r="AF106" s="130"/>
      <c r="AP106" s="130"/>
      <c r="AZ106" s="130"/>
      <c r="BA106" s="130"/>
      <c r="BB106" s="130"/>
      <c r="BC106" s="130"/>
      <c r="BD106" s="130"/>
      <c r="BE106" s="130"/>
      <c r="BF106" s="130"/>
      <c r="BG106" s="130"/>
      <c r="BJ106" s="130"/>
      <c r="BT106" s="130"/>
      <c r="CD106" s="130"/>
      <c r="CN106" s="130"/>
      <c r="CX106" s="130"/>
      <c r="DH106" s="130"/>
      <c r="DR106" s="130"/>
      <c r="EB106" s="130"/>
      <c r="EL106" s="130"/>
      <c r="EV106" s="130"/>
      <c r="FF106" s="130"/>
      <c r="FP106" s="130"/>
      <c r="FZ106" s="130"/>
      <c r="GJ106" s="130"/>
      <c r="GT106" s="130"/>
      <c r="HD106" s="130"/>
      <c r="HN106" s="130"/>
      <c r="HX106" s="130"/>
      <c r="IH106" s="130"/>
    </row>
    <row xmlns:x14ac="http://schemas.microsoft.com/office/spreadsheetml/2009/9/ac" r="107" s="3" customFormat="true" x14ac:dyDescent="0.25">
      <c r="A107" s="399" t="str">
        <f ca="true">IF(ISBLANK('Data Summary'!A109),"",'Data Summary'!A109)</f>
        <v/>
      </c>
      <c r="B107" s="130"/>
      <c r="L107" s="130"/>
      <c r="V107" s="130"/>
      <c r="AF107" s="130"/>
      <c r="AP107" s="130"/>
      <c r="AZ107" s="130"/>
      <c r="BA107" s="130"/>
      <c r="BB107" s="130"/>
      <c r="BC107" s="130"/>
      <c r="BD107" s="130"/>
      <c r="BE107" s="130"/>
      <c r="BF107" s="130"/>
      <c r="BG107" s="130"/>
      <c r="BJ107" s="130"/>
      <c r="BT107" s="130"/>
      <c r="CD107" s="130"/>
      <c r="CN107" s="130"/>
      <c r="CX107" s="130"/>
      <c r="DH107" s="130"/>
      <c r="DR107" s="130"/>
      <c r="EB107" s="130"/>
      <c r="EL107" s="130"/>
      <c r="EV107" s="130"/>
      <c r="FF107" s="130"/>
      <c r="FP107" s="130"/>
      <c r="FZ107" s="130"/>
      <c r="GJ107" s="130"/>
      <c r="GT107" s="130"/>
      <c r="HD107" s="130"/>
      <c r="HN107" s="130"/>
      <c r="HX107" s="130"/>
      <c r="IH107" s="130"/>
    </row>
    <row xmlns:x14ac="http://schemas.microsoft.com/office/spreadsheetml/2009/9/ac" r="108" s="3" customFormat="true" x14ac:dyDescent="0.25">
      <c r="A108" s="399" t="str">
        <f ca="true">IF(ISBLANK('Data Summary'!A110),"",'Data Summary'!A110)</f>
        <v/>
      </c>
      <c r="B108" s="130"/>
      <c r="L108" s="130"/>
      <c r="V108" s="130"/>
      <c r="AF108" s="130"/>
      <c r="AP108" s="130"/>
      <c r="AZ108" s="130"/>
      <c r="BA108" s="130"/>
      <c r="BB108" s="130"/>
      <c r="BC108" s="130"/>
      <c r="BD108" s="130"/>
      <c r="BE108" s="130"/>
      <c r="BF108" s="130"/>
      <c r="BG108" s="130"/>
      <c r="BJ108" s="130"/>
      <c r="BT108" s="130"/>
      <c r="CD108" s="130"/>
      <c r="CN108" s="130"/>
      <c r="CX108" s="130"/>
      <c r="DH108" s="130"/>
      <c r="DR108" s="130"/>
      <c r="EB108" s="130"/>
      <c r="EL108" s="130"/>
      <c r="EV108" s="130"/>
      <c r="FF108" s="130"/>
      <c r="FP108" s="130"/>
      <c r="FZ108" s="130"/>
      <c r="GJ108" s="130"/>
      <c r="GT108" s="130"/>
      <c r="HD108" s="130"/>
      <c r="HN108" s="130"/>
      <c r="HX108" s="130"/>
      <c r="IH108" s="130"/>
    </row>
    <row xmlns:x14ac="http://schemas.microsoft.com/office/spreadsheetml/2009/9/ac" r="109" s="3" customFormat="true" x14ac:dyDescent="0.25">
      <c r="A109" s="399" t="str">
        <f ca="true">IF(ISBLANK('Data Summary'!A111),"",'Data Summary'!A111)</f>
        <v/>
      </c>
      <c r="B109" s="130"/>
      <c r="L109" s="130"/>
      <c r="V109" s="130"/>
      <c r="AF109" s="130"/>
      <c r="AP109" s="130"/>
      <c r="AZ109" s="130"/>
      <c r="BA109" s="130"/>
      <c r="BB109" s="130"/>
      <c r="BC109" s="130"/>
      <c r="BD109" s="130"/>
      <c r="BE109" s="130"/>
      <c r="BF109" s="130"/>
      <c r="BG109" s="130"/>
      <c r="BJ109" s="130"/>
      <c r="BT109" s="130"/>
      <c r="CD109" s="130"/>
      <c r="CN109" s="130"/>
      <c r="CX109" s="130"/>
      <c r="DH109" s="130"/>
      <c r="DR109" s="130"/>
      <c r="EB109" s="130"/>
      <c r="EL109" s="130"/>
      <c r="EV109" s="130"/>
      <c r="FF109" s="130"/>
      <c r="FP109" s="130"/>
      <c r="FZ109" s="130"/>
      <c r="GJ109" s="130"/>
      <c r="GT109" s="130"/>
      <c r="HD109" s="130"/>
      <c r="HN109" s="130"/>
      <c r="HX109" s="130"/>
      <c r="IH109" s="130"/>
    </row>
    <row xmlns:x14ac="http://schemas.microsoft.com/office/spreadsheetml/2009/9/ac" r="110" s="3" customFormat="true" x14ac:dyDescent="0.25">
      <c r="A110" s="399" t="str">
        <f ca="true">IF(ISBLANK('Data Summary'!A112),"",'Data Summary'!A112)</f>
        <v/>
      </c>
      <c r="B110" s="130"/>
      <c r="L110" s="130"/>
      <c r="V110" s="130"/>
      <c r="AF110" s="130"/>
      <c r="AP110" s="130"/>
      <c r="AZ110" s="130"/>
      <c r="BA110" s="130"/>
      <c r="BB110" s="130"/>
      <c r="BC110" s="130"/>
      <c r="BD110" s="130"/>
      <c r="BE110" s="130"/>
      <c r="BF110" s="130"/>
      <c r="BG110" s="130"/>
      <c r="BJ110" s="130"/>
      <c r="BT110" s="130"/>
      <c r="CD110" s="130"/>
      <c r="CN110" s="130"/>
      <c r="CX110" s="130"/>
      <c r="DH110" s="130"/>
      <c r="DR110" s="130"/>
      <c r="EB110" s="130"/>
      <c r="EL110" s="130"/>
      <c r="EV110" s="130"/>
      <c r="FF110" s="130"/>
      <c r="FP110" s="130"/>
      <c r="FZ110" s="130"/>
      <c r="GJ110" s="130"/>
      <c r="GT110" s="130"/>
      <c r="HD110" s="130"/>
      <c r="HN110" s="130"/>
      <c r="HX110" s="130"/>
      <c r="IH110" s="130"/>
    </row>
    <row xmlns:x14ac="http://schemas.microsoft.com/office/spreadsheetml/2009/9/ac" r="111" s="3" customFormat="true" x14ac:dyDescent="0.25">
      <c r="A111" s="399" t="str">
        <f ca="true">IF(ISBLANK('Data Summary'!A113),"",'Data Summary'!A113)</f>
        <v/>
      </c>
      <c r="B111" s="130"/>
      <c r="L111" s="130"/>
      <c r="V111" s="130"/>
      <c r="AF111" s="130"/>
      <c r="AP111" s="130"/>
      <c r="AZ111" s="130"/>
      <c r="BA111" s="130"/>
      <c r="BB111" s="130"/>
      <c r="BC111" s="130"/>
      <c r="BD111" s="130"/>
      <c r="BE111" s="130"/>
      <c r="BF111" s="130"/>
      <c r="BG111" s="130"/>
      <c r="BJ111" s="130"/>
      <c r="BT111" s="130"/>
      <c r="CD111" s="130"/>
      <c r="CN111" s="130"/>
      <c r="CX111" s="130"/>
      <c r="DH111" s="130"/>
      <c r="DR111" s="130"/>
      <c r="EB111" s="130"/>
      <c r="EL111" s="130"/>
      <c r="EV111" s="130"/>
      <c r="FF111" s="130"/>
      <c r="FP111" s="130"/>
      <c r="FZ111" s="130"/>
      <c r="GJ111" s="130"/>
      <c r="GT111" s="130"/>
      <c r="HD111" s="130"/>
      <c r="HN111" s="130"/>
      <c r="HX111" s="130"/>
      <c r="IH111" s="130"/>
    </row>
    <row xmlns:x14ac="http://schemas.microsoft.com/office/spreadsheetml/2009/9/ac" r="112" s="3" customFormat="true" x14ac:dyDescent="0.25">
      <c r="A112" s="399" t="str">
        <f ca="true">IF(ISBLANK('Data Summary'!A114),"",'Data Summary'!A114)</f>
        <v/>
      </c>
      <c r="B112" s="130"/>
      <c r="L112" s="130"/>
      <c r="V112" s="130"/>
      <c r="AF112" s="130"/>
      <c r="AP112" s="130"/>
      <c r="AZ112" s="130"/>
      <c r="BA112" s="130"/>
      <c r="BB112" s="130"/>
      <c r="BC112" s="130"/>
      <c r="BD112" s="130"/>
      <c r="BE112" s="130"/>
      <c r="BF112" s="130"/>
      <c r="BG112" s="130"/>
      <c r="BJ112" s="130"/>
      <c r="BT112" s="130"/>
      <c r="CD112" s="130"/>
      <c r="CN112" s="130"/>
      <c r="CX112" s="130"/>
      <c r="DH112" s="130"/>
      <c r="DR112" s="130"/>
      <c r="EB112" s="130"/>
      <c r="EL112" s="130"/>
      <c r="EV112" s="130"/>
      <c r="FF112" s="130"/>
      <c r="FP112" s="130"/>
      <c r="FZ112" s="130"/>
      <c r="GJ112" s="130"/>
      <c r="GT112" s="130"/>
      <c r="HD112" s="130"/>
      <c r="HN112" s="130"/>
      <c r="HX112" s="130"/>
      <c r="IH112" s="130"/>
    </row>
    <row xmlns:x14ac="http://schemas.microsoft.com/office/spreadsheetml/2009/9/ac" r="113" s="3" customFormat="true" x14ac:dyDescent="0.25">
      <c r="A113" s="399" t="str">
        <f ca="true">IF(ISBLANK('Data Summary'!A115),"",'Data Summary'!A115)</f>
        <v/>
      </c>
      <c r="B113" s="130"/>
      <c r="L113" s="130"/>
      <c r="V113" s="130"/>
      <c r="AF113" s="130"/>
      <c r="AP113" s="130"/>
      <c r="AZ113" s="130"/>
      <c r="BA113" s="130"/>
      <c r="BB113" s="130"/>
      <c r="BC113" s="130"/>
      <c r="BD113" s="130"/>
      <c r="BE113" s="130"/>
      <c r="BF113" s="130"/>
      <c r="BG113" s="130"/>
      <c r="BJ113" s="130"/>
      <c r="BT113" s="130"/>
      <c r="CD113" s="130"/>
      <c r="CN113" s="130"/>
      <c r="CX113" s="130"/>
      <c r="DH113" s="130"/>
      <c r="DR113" s="130"/>
      <c r="EB113" s="130"/>
      <c r="EL113" s="130"/>
      <c r="EV113" s="130"/>
      <c r="FF113" s="130"/>
      <c r="FP113" s="130"/>
      <c r="FZ113" s="130"/>
      <c r="GJ113" s="130"/>
      <c r="GT113" s="130"/>
      <c r="HD113" s="130"/>
      <c r="HN113" s="130"/>
      <c r="HX113" s="130"/>
      <c r="IH113" s="130"/>
    </row>
    <row xmlns:x14ac="http://schemas.microsoft.com/office/spreadsheetml/2009/9/ac" r="114" s="3" customFormat="true" x14ac:dyDescent="0.25">
      <c r="A114" s="399" t="str">
        <f ca="true">IF(ISBLANK('Data Summary'!A116),"",'Data Summary'!A116)</f>
        <v/>
      </c>
      <c r="B114" s="130"/>
      <c r="L114" s="130"/>
      <c r="V114" s="130"/>
      <c r="AF114" s="130"/>
      <c r="AP114" s="130"/>
      <c r="AZ114" s="130"/>
      <c r="BA114" s="130"/>
      <c r="BB114" s="130"/>
      <c r="BC114" s="130"/>
      <c r="BD114" s="130"/>
      <c r="BE114" s="130"/>
      <c r="BF114" s="130"/>
      <c r="BG114" s="130"/>
      <c r="BJ114" s="130"/>
      <c r="BT114" s="130"/>
      <c r="CD114" s="130"/>
      <c r="CN114" s="130"/>
      <c r="CX114" s="130"/>
      <c r="DH114" s="130"/>
      <c r="DR114" s="130"/>
      <c r="EB114" s="130"/>
      <c r="EL114" s="130"/>
      <c r="EV114" s="130"/>
      <c r="FF114" s="130"/>
      <c r="FP114" s="130"/>
      <c r="FZ114" s="130"/>
      <c r="GJ114" s="130"/>
      <c r="GT114" s="130"/>
      <c r="HD114" s="130"/>
      <c r="HN114" s="130"/>
      <c r="HX114" s="130"/>
      <c r="IH114" s="130"/>
    </row>
    <row xmlns:x14ac="http://schemas.microsoft.com/office/spreadsheetml/2009/9/ac" r="115" s="3" customFormat="true" x14ac:dyDescent="0.25">
      <c r="A115" s="399" t="str">
        <f ca="true">IF(ISBLANK('Data Summary'!A117),"",'Data Summary'!A117)</f>
        <v/>
      </c>
      <c r="B115" s="130"/>
      <c r="L115" s="130"/>
      <c r="V115" s="130"/>
      <c r="AF115" s="130"/>
      <c r="AP115" s="130"/>
      <c r="AZ115" s="130"/>
      <c r="BA115" s="130"/>
      <c r="BB115" s="130"/>
      <c r="BC115" s="130"/>
      <c r="BD115" s="130"/>
      <c r="BE115" s="130"/>
      <c r="BF115" s="130"/>
      <c r="BG115" s="130"/>
      <c r="BJ115" s="130"/>
      <c r="BT115" s="130"/>
      <c r="CD115" s="130"/>
      <c r="CN115" s="130"/>
      <c r="CX115" s="130"/>
      <c r="DH115" s="130"/>
      <c r="DR115" s="130"/>
      <c r="EB115" s="130"/>
      <c r="EL115" s="130"/>
      <c r="EV115" s="130"/>
      <c r="FF115" s="130"/>
      <c r="FP115" s="130"/>
      <c r="FZ115" s="130"/>
      <c r="GJ115" s="130"/>
      <c r="GT115" s="130"/>
      <c r="HD115" s="130"/>
      <c r="HN115" s="130"/>
      <c r="HX115" s="130"/>
      <c r="IH115" s="130"/>
    </row>
    <row xmlns:x14ac="http://schemas.microsoft.com/office/spreadsheetml/2009/9/ac" r="116" s="3" customFormat="true" x14ac:dyDescent="0.25">
      <c r="A116" s="399" t="str">
        <f ca="true">IF(ISBLANK('Data Summary'!A118),"",'Data Summary'!A118)</f>
        <v/>
      </c>
      <c r="B116" s="130"/>
      <c r="L116" s="130"/>
      <c r="V116" s="130"/>
      <c r="AF116" s="130"/>
      <c r="AP116" s="130"/>
      <c r="AZ116" s="130"/>
      <c r="BA116" s="130"/>
      <c r="BB116" s="130"/>
      <c r="BC116" s="130"/>
      <c r="BD116" s="130"/>
      <c r="BE116" s="130"/>
      <c r="BF116" s="130"/>
      <c r="BG116" s="130"/>
      <c r="BJ116" s="130"/>
      <c r="BT116" s="130"/>
      <c r="CD116" s="130"/>
      <c r="CN116" s="130"/>
      <c r="CX116" s="130"/>
      <c r="DH116" s="130"/>
      <c r="DR116" s="130"/>
      <c r="EB116" s="130"/>
      <c r="EL116" s="130"/>
      <c r="EV116" s="130"/>
      <c r="FF116" s="130"/>
      <c r="FP116" s="130"/>
      <c r="FZ116" s="130"/>
      <c r="GJ116" s="130"/>
      <c r="GT116" s="130"/>
      <c r="HD116" s="130"/>
      <c r="HN116" s="130"/>
      <c r="HX116" s="130"/>
      <c r="IH116" s="130"/>
    </row>
    <row xmlns:x14ac="http://schemas.microsoft.com/office/spreadsheetml/2009/9/ac" r="117" s="3" customFormat="true" x14ac:dyDescent="0.25">
      <c r="A117" s="399" t="str">
        <f ca="true">IF(ISBLANK('Data Summary'!A119),"",'Data Summary'!A119)</f>
        <v/>
      </c>
      <c r="B117" s="130"/>
      <c r="L117" s="130"/>
      <c r="V117" s="130"/>
      <c r="AF117" s="130"/>
      <c r="AP117" s="130"/>
      <c r="AZ117" s="130"/>
      <c r="BA117" s="130"/>
      <c r="BB117" s="130"/>
      <c r="BC117" s="130"/>
      <c r="BD117" s="130"/>
      <c r="BE117" s="130"/>
      <c r="BF117" s="130"/>
      <c r="BG117" s="130"/>
      <c r="BJ117" s="130"/>
      <c r="BT117" s="130"/>
      <c r="CD117" s="130"/>
      <c r="CN117" s="130"/>
      <c r="CX117" s="130"/>
      <c r="DH117" s="130"/>
      <c r="DR117" s="130"/>
      <c r="EB117" s="130"/>
      <c r="EL117" s="130"/>
      <c r="EV117" s="130"/>
      <c r="FF117" s="130"/>
      <c r="FP117" s="130"/>
      <c r="FZ117" s="130"/>
      <c r="GJ117" s="130"/>
      <c r="GT117" s="130"/>
      <c r="HD117" s="130"/>
      <c r="HN117" s="130"/>
      <c r="HX117" s="130"/>
      <c r="IH117" s="130"/>
    </row>
    <row xmlns:x14ac="http://schemas.microsoft.com/office/spreadsheetml/2009/9/ac" r="118" s="3" customFormat="true" x14ac:dyDescent="0.25">
      <c r="A118" s="399" t="str">
        <f ca="true">IF(ISBLANK('Data Summary'!A120),"",'Data Summary'!A120)</f>
        <v/>
      </c>
      <c r="B118" s="130"/>
      <c r="L118" s="130"/>
      <c r="V118" s="130"/>
      <c r="AF118" s="130"/>
      <c r="AP118" s="130"/>
      <c r="AZ118" s="130"/>
      <c r="BA118" s="130"/>
      <c r="BB118" s="130"/>
      <c r="BC118" s="130"/>
      <c r="BD118" s="130"/>
      <c r="BE118" s="130"/>
      <c r="BF118" s="130"/>
      <c r="BG118" s="130"/>
      <c r="BJ118" s="130"/>
      <c r="BT118" s="130"/>
      <c r="CD118" s="130"/>
      <c r="CN118" s="130"/>
      <c r="CX118" s="130"/>
      <c r="DH118" s="130"/>
      <c r="DR118" s="130"/>
      <c r="EB118" s="130"/>
      <c r="EL118" s="130"/>
      <c r="EV118" s="130"/>
      <c r="FF118" s="130"/>
      <c r="FP118" s="130"/>
      <c r="FZ118" s="130"/>
      <c r="GJ118" s="130"/>
      <c r="GT118" s="130"/>
      <c r="HD118" s="130"/>
      <c r="HN118" s="130"/>
      <c r="HX118" s="130"/>
      <c r="IH118" s="130"/>
    </row>
    <row xmlns:x14ac="http://schemas.microsoft.com/office/spreadsheetml/2009/9/ac" r="119" s="3" customFormat="true" x14ac:dyDescent="0.25">
      <c r="A119" s="399" t="str">
        <f ca="true">IF(ISBLANK('Data Summary'!A121),"",'Data Summary'!A121)</f>
        <v/>
      </c>
      <c r="B119" s="130"/>
      <c r="L119" s="130"/>
      <c r="V119" s="130"/>
      <c r="AF119" s="130"/>
      <c r="AP119" s="130"/>
      <c r="AZ119" s="130"/>
      <c r="BA119" s="130"/>
      <c r="BB119" s="130"/>
      <c r="BC119" s="130"/>
      <c r="BD119" s="130"/>
      <c r="BE119" s="130"/>
      <c r="BF119" s="130"/>
      <c r="BG119" s="130"/>
      <c r="BJ119" s="130"/>
      <c r="BT119" s="130"/>
      <c r="CD119" s="130"/>
      <c r="CN119" s="130"/>
      <c r="CX119" s="130"/>
      <c r="DH119" s="130"/>
      <c r="DR119" s="130"/>
      <c r="EB119" s="130"/>
      <c r="EL119" s="130"/>
      <c r="EV119" s="130"/>
      <c r="FF119" s="130"/>
      <c r="FP119" s="130"/>
      <c r="FZ119" s="130"/>
      <c r="GJ119" s="130"/>
      <c r="GT119" s="130"/>
      <c r="HD119" s="130"/>
      <c r="HN119" s="130"/>
      <c r="HX119" s="130"/>
      <c r="IH119" s="130"/>
    </row>
    <row xmlns:x14ac="http://schemas.microsoft.com/office/spreadsheetml/2009/9/ac" r="120" s="3" customFormat="true" x14ac:dyDescent="0.25">
      <c r="A120" s="399" t="str">
        <f ca="true">IF(ISBLANK('Data Summary'!A122),"",'Data Summary'!A122)</f>
        <v/>
      </c>
      <c r="B120" s="130"/>
      <c r="L120" s="130"/>
      <c r="V120" s="130"/>
      <c r="AF120" s="130"/>
      <c r="AP120" s="130"/>
      <c r="AZ120" s="130"/>
      <c r="BA120" s="130"/>
      <c r="BB120" s="130"/>
      <c r="BC120" s="130"/>
      <c r="BD120" s="130"/>
      <c r="BE120" s="130"/>
      <c r="BF120" s="130"/>
      <c r="BG120" s="130"/>
      <c r="BJ120" s="130"/>
      <c r="BT120" s="130"/>
      <c r="CD120" s="130"/>
      <c r="CN120" s="130"/>
      <c r="CX120" s="130"/>
      <c r="DH120" s="130"/>
      <c r="DR120" s="130"/>
      <c r="EB120" s="130"/>
      <c r="EL120" s="130"/>
      <c r="EV120" s="130"/>
      <c r="FF120" s="130"/>
      <c r="FP120" s="130"/>
      <c r="FZ120" s="130"/>
      <c r="GJ120" s="130"/>
      <c r="GT120" s="130"/>
      <c r="HD120" s="130"/>
      <c r="HN120" s="130"/>
      <c r="HX120" s="130"/>
      <c r="IH120" s="130"/>
    </row>
    <row xmlns:x14ac="http://schemas.microsoft.com/office/spreadsheetml/2009/9/ac" r="121" s="3" customFormat="true" x14ac:dyDescent="0.25">
      <c r="A121" s="399" t="str">
        <f ca="true">IF(ISBLANK('Data Summary'!A123),"",'Data Summary'!A123)</f>
        <v/>
      </c>
      <c r="B121" s="130"/>
      <c r="L121" s="130"/>
      <c r="V121" s="130"/>
      <c r="AF121" s="130"/>
      <c r="AP121" s="130"/>
      <c r="AZ121" s="130"/>
      <c r="BA121" s="130"/>
      <c r="BB121" s="130"/>
      <c r="BC121" s="130"/>
      <c r="BD121" s="130"/>
      <c r="BE121" s="130"/>
      <c r="BF121" s="130"/>
      <c r="BG121" s="130"/>
      <c r="BJ121" s="130"/>
      <c r="BT121" s="130"/>
      <c r="CD121" s="130"/>
      <c r="CN121" s="130"/>
      <c r="CX121" s="130"/>
      <c r="DH121" s="130"/>
      <c r="DR121" s="130"/>
      <c r="EB121" s="130"/>
      <c r="EL121" s="130"/>
      <c r="EV121" s="130"/>
      <c r="FF121" s="130"/>
      <c r="FP121" s="130"/>
      <c r="FZ121" s="130"/>
      <c r="GJ121" s="130"/>
      <c r="GT121" s="130"/>
      <c r="HD121" s="130"/>
      <c r="HN121" s="130"/>
      <c r="HX121" s="130"/>
      <c r="IH121" s="130"/>
    </row>
    <row xmlns:x14ac="http://schemas.microsoft.com/office/spreadsheetml/2009/9/ac" r="122" s="3" customFormat="true" x14ac:dyDescent="0.25">
      <c r="A122" s="399" t="str">
        <f ca="true">IF(ISBLANK('Data Summary'!A124),"",'Data Summary'!A124)</f>
        <v/>
      </c>
      <c r="B122" s="130"/>
      <c r="L122" s="130"/>
      <c r="V122" s="130"/>
      <c r="AF122" s="130"/>
      <c r="AP122" s="130"/>
      <c r="AZ122" s="130"/>
      <c r="BA122" s="130"/>
      <c r="BB122" s="130"/>
      <c r="BC122" s="130"/>
      <c r="BD122" s="130"/>
      <c r="BE122" s="130"/>
      <c r="BF122" s="130"/>
      <c r="BG122" s="130"/>
      <c r="BJ122" s="130"/>
      <c r="BT122" s="130"/>
      <c r="CD122" s="130"/>
      <c r="CN122" s="130"/>
      <c r="CX122" s="130"/>
      <c r="DH122" s="130"/>
      <c r="DR122" s="130"/>
      <c r="EB122" s="130"/>
      <c r="EL122" s="130"/>
      <c r="EV122" s="130"/>
      <c r="FF122" s="130"/>
      <c r="FP122" s="130"/>
      <c r="FZ122" s="130"/>
      <c r="GJ122" s="130"/>
      <c r="GT122" s="130"/>
      <c r="HD122" s="130"/>
      <c r="HN122" s="130"/>
      <c r="HX122" s="130"/>
      <c r="IH122" s="130"/>
    </row>
    <row xmlns:x14ac="http://schemas.microsoft.com/office/spreadsheetml/2009/9/ac" r="123" s="3" customFormat="true" x14ac:dyDescent="0.25">
      <c r="A123" s="399" t="str">
        <f ca="true">IF(ISBLANK('Data Summary'!A125),"",'Data Summary'!A125)</f>
        <v/>
      </c>
      <c r="B123" s="130"/>
      <c r="L123" s="130"/>
      <c r="V123" s="130"/>
      <c r="AF123" s="130"/>
      <c r="AP123" s="130"/>
      <c r="AZ123" s="130"/>
      <c r="BA123" s="130"/>
      <c r="BB123" s="130"/>
      <c r="BC123" s="130"/>
      <c r="BD123" s="130"/>
      <c r="BE123" s="130"/>
      <c r="BF123" s="130"/>
      <c r="BG123" s="130"/>
      <c r="BJ123" s="130"/>
      <c r="BT123" s="130"/>
      <c r="CD123" s="130"/>
      <c r="CN123" s="130"/>
      <c r="CX123" s="130"/>
      <c r="DH123" s="130"/>
      <c r="DR123" s="130"/>
      <c r="EB123" s="130"/>
      <c r="EL123" s="130"/>
      <c r="EV123" s="130"/>
      <c r="FF123" s="130"/>
      <c r="FP123" s="130"/>
      <c r="FZ123" s="130"/>
      <c r="GJ123" s="130"/>
      <c r="GT123" s="130"/>
      <c r="HD123" s="130"/>
      <c r="HN123" s="130"/>
      <c r="HX123" s="130"/>
      <c r="IH123" s="130"/>
    </row>
    <row xmlns:x14ac="http://schemas.microsoft.com/office/spreadsheetml/2009/9/ac" r="124" s="3" customFormat="true" x14ac:dyDescent="0.25">
      <c r="A124" s="399" t="str">
        <f ca="true">IF(ISBLANK('Data Summary'!A126),"",'Data Summary'!A126)</f>
        <v/>
      </c>
      <c r="B124" s="130"/>
      <c r="L124" s="130"/>
      <c r="V124" s="130"/>
      <c r="AF124" s="130"/>
      <c r="AP124" s="130"/>
      <c r="AZ124" s="130"/>
      <c r="BA124" s="130"/>
      <c r="BB124" s="130"/>
      <c r="BC124" s="130"/>
      <c r="BD124" s="130"/>
      <c r="BE124" s="130"/>
      <c r="BF124" s="130"/>
      <c r="BG124" s="130"/>
      <c r="BJ124" s="130"/>
      <c r="BT124" s="130"/>
      <c r="CD124" s="130"/>
      <c r="CN124" s="130"/>
      <c r="CX124" s="130"/>
      <c r="DH124" s="130"/>
      <c r="DR124" s="130"/>
      <c r="EB124" s="130"/>
      <c r="EL124" s="130"/>
      <c r="EV124" s="130"/>
      <c r="FF124" s="130"/>
      <c r="FP124" s="130"/>
      <c r="FZ124" s="130"/>
      <c r="GJ124" s="130"/>
      <c r="GT124" s="130"/>
      <c r="HD124" s="130"/>
      <c r="HN124" s="130"/>
      <c r="HX124" s="130"/>
      <c r="IH124" s="130"/>
    </row>
    <row xmlns:x14ac="http://schemas.microsoft.com/office/spreadsheetml/2009/9/ac" r="125" s="3" customFormat="true" x14ac:dyDescent="0.25">
      <c r="A125" s="399" t="str">
        <f ca="true">IF(ISBLANK('Data Summary'!A127),"",'Data Summary'!A127)</f>
        <v/>
      </c>
      <c r="B125" s="130"/>
      <c r="L125" s="130"/>
      <c r="V125" s="130"/>
      <c r="AF125" s="130"/>
      <c r="AP125" s="130"/>
      <c r="AZ125" s="130"/>
      <c r="BA125" s="130"/>
      <c r="BB125" s="130"/>
      <c r="BC125" s="130"/>
      <c r="BD125" s="130"/>
      <c r="BE125" s="130"/>
      <c r="BF125" s="130"/>
      <c r="BG125" s="130"/>
      <c r="BJ125" s="130"/>
      <c r="BT125" s="130"/>
      <c r="CD125" s="130"/>
      <c r="CN125" s="130"/>
      <c r="CX125" s="130"/>
      <c r="DH125" s="130"/>
      <c r="DR125" s="130"/>
      <c r="EB125" s="130"/>
      <c r="EL125" s="130"/>
      <c r="EV125" s="130"/>
      <c r="FF125" s="130"/>
      <c r="FP125" s="130"/>
      <c r="FZ125" s="130"/>
      <c r="GJ125" s="130"/>
      <c r="GT125" s="130"/>
      <c r="HD125" s="130"/>
      <c r="HN125" s="130"/>
      <c r="HX125" s="130"/>
      <c r="IH125" s="130"/>
    </row>
    <row xmlns:x14ac="http://schemas.microsoft.com/office/spreadsheetml/2009/9/ac" r="126" s="3" customFormat="true" x14ac:dyDescent="0.25">
      <c r="A126" s="399" t="str">
        <f ca="true">IF(ISBLANK('Data Summary'!A128),"",'Data Summary'!A128)</f>
        <v/>
      </c>
      <c r="B126" s="130"/>
      <c r="L126" s="130"/>
      <c r="V126" s="130"/>
      <c r="AF126" s="130"/>
      <c r="AP126" s="130"/>
      <c r="AZ126" s="130"/>
      <c r="BA126" s="130"/>
      <c r="BB126" s="130"/>
      <c r="BC126" s="130"/>
      <c r="BD126" s="130"/>
      <c r="BE126" s="130"/>
      <c r="BF126" s="130"/>
      <c r="BG126" s="130"/>
      <c r="BJ126" s="130"/>
      <c r="BT126" s="130"/>
      <c r="CD126" s="130"/>
      <c r="CN126" s="130"/>
      <c r="CX126" s="130"/>
      <c r="DH126" s="130"/>
      <c r="DR126" s="130"/>
      <c r="EB126" s="130"/>
      <c r="EL126" s="130"/>
      <c r="EV126" s="130"/>
      <c r="FF126" s="130"/>
      <c r="FP126" s="130"/>
      <c r="FZ126" s="130"/>
      <c r="GJ126" s="130"/>
      <c r="GT126" s="130"/>
      <c r="HD126" s="130"/>
      <c r="HN126" s="130"/>
      <c r="HX126" s="130"/>
      <c r="IH126" s="130"/>
    </row>
    <row xmlns:x14ac="http://schemas.microsoft.com/office/spreadsheetml/2009/9/ac" r="127" s="3" customFormat="true" x14ac:dyDescent="0.25">
      <c r="A127" s="399" t="str">
        <f ca="true">IF(ISBLANK('Data Summary'!A129),"",'Data Summary'!A129)</f>
        <v/>
      </c>
      <c r="B127" s="130"/>
      <c r="L127" s="130"/>
      <c r="V127" s="130"/>
      <c r="AF127" s="130"/>
      <c r="AP127" s="130"/>
      <c r="AZ127" s="130"/>
      <c r="BA127" s="130"/>
      <c r="BB127" s="130"/>
      <c r="BC127" s="130"/>
      <c r="BD127" s="130"/>
      <c r="BE127" s="130"/>
      <c r="BF127" s="130"/>
      <c r="BG127" s="130"/>
      <c r="BJ127" s="130"/>
      <c r="BT127" s="130"/>
      <c r="CD127" s="130"/>
      <c r="CN127" s="130"/>
      <c r="CX127" s="130"/>
      <c r="DH127" s="130"/>
      <c r="DR127" s="130"/>
      <c r="EB127" s="130"/>
      <c r="EL127" s="130"/>
      <c r="EV127" s="130"/>
      <c r="FF127" s="130"/>
      <c r="FP127" s="130"/>
      <c r="FZ127" s="130"/>
      <c r="GJ127" s="130"/>
      <c r="GT127" s="130"/>
      <c r="HD127" s="130"/>
      <c r="HN127" s="130"/>
      <c r="HX127" s="130"/>
      <c r="IH127" s="130"/>
    </row>
    <row xmlns:x14ac="http://schemas.microsoft.com/office/spreadsheetml/2009/9/ac" r="128" s="3" customFormat="true" x14ac:dyDescent="0.25">
      <c r="A128" s="399" t="str">
        <f ca="true">IF(ISBLANK('Data Summary'!A130),"",'Data Summary'!A130)</f>
        <v/>
      </c>
      <c r="B128" s="130"/>
      <c r="L128" s="130"/>
      <c r="V128" s="130"/>
      <c r="AF128" s="130"/>
      <c r="AP128" s="130"/>
      <c r="AZ128" s="130"/>
      <c r="BA128" s="130"/>
      <c r="BB128" s="130"/>
      <c r="BC128" s="130"/>
      <c r="BD128" s="130"/>
      <c r="BE128" s="130"/>
      <c r="BF128" s="130"/>
      <c r="BG128" s="130"/>
      <c r="BJ128" s="130"/>
      <c r="BT128" s="130"/>
      <c r="CD128" s="130"/>
      <c r="CN128" s="130"/>
      <c r="CX128" s="130"/>
      <c r="DH128" s="130"/>
      <c r="DR128" s="130"/>
      <c r="EB128" s="130"/>
      <c r="EL128" s="130"/>
      <c r="EV128" s="130"/>
      <c r="FF128" s="130"/>
      <c r="FP128" s="130"/>
      <c r="FZ128" s="130"/>
      <c r="GJ128" s="130"/>
      <c r="GT128" s="130"/>
      <c r="HD128" s="130"/>
      <c r="HN128" s="130"/>
      <c r="HX128" s="130"/>
      <c r="IH128" s="130"/>
    </row>
    <row xmlns:x14ac="http://schemas.microsoft.com/office/spreadsheetml/2009/9/ac" r="129" s="3" customFormat="true" x14ac:dyDescent="0.25">
      <c r="A129" s="399" t="str">
        <f ca="true">IF(ISBLANK('Data Summary'!A131),"",'Data Summary'!A131)</f>
        <v/>
      </c>
      <c r="B129" s="130"/>
      <c r="L129" s="130"/>
      <c r="V129" s="130"/>
      <c r="AF129" s="130"/>
      <c r="AP129" s="130"/>
      <c r="AZ129" s="130"/>
      <c r="BA129" s="130"/>
      <c r="BB129" s="130"/>
      <c r="BC129" s="130"/>
      <c r="BD129" s="130"/>
      <c r="BE129" s="130"/>
      <c r="BF129" s="130"/>
      <c r="BG129" s="130"/>
      <c r="BJ129" s="130"/>
      <c r="BT129" s="130"/>
      <c r="CD129" s="130"/>
      <c r="CN129" s="130"/>
      <c r="CX129" s="130"/>
      <c r="DH129" s="130"/>
      <c r="DR129" s="130"/>
      <c r="EB129" s="130"/>
      <c r="EL129" s="130"/>
      <c r="EV129" s="130"/>
      <c r="FF129" s="130"/>
      <c r="FP129" s="130"/>
      <c r="FZ129" s="130"/>
      <c r="GJ129" s="130"/>
      <c r="GT129" s="130"/>
      <c r="HD129" s="130"/>
      <c r="HN129" s="130"/>
      <c r="HX129" s="130"/>
      <c r="IH129" s="130"/>
    </row>
    <row xmlns:x14ac="http://schemas.microsoft.com/office/spreadsheetml/2009/9/ac" r="130" s="3" customFormat="true" x14ac:dyDescent="0.25">
      <c r="A130" s="399" t="str">
        <f ca="true">IF(ISBLANK('Data Summary'!A132),"",'Data Summary'!A132)</f>
        <v/>
      </c>
      <c r="B130" s="130"/>
      <c r="L130" s="130"/>
      <c r="V130" s="130"/>
      <c r="AF130" s="130"/>
      <c r="AP130" s="130"/>
      <c r="AZ130" s="130"/>
      <c r="BA130" s="130"/>
      <c r="BB130" s="130"/>
      <c r="BC130" s="130"/>
      <c r="BD130" s="130"/>
      <c r="BE130" s="130"/>
      <c r="BF130" s="130"/>
      <c r="BG130" s="130"/>
      <c r="BJ130" s="130"/>
      <c r="BT130" s="130"/>
      <c r="CD130" s="130"/>
      <c r="CN130" s="130"/>
      <c r="CX130" s="130"/>
      <c r="DH130" s="130"/>
      <c r="DR130" s="130"/>
      <c r="EB130" s="130"/>
      <c r="EL130" s="130"/>
      <c r="EV130" s="130"/>
      <c r="FF130" s="130"/>
      <c r="FP130" s="130"/>
      <c r="FZ130" s="130"/>
      <c r="GJ130" s="130"/>
      <c r="GT130" s="130"/>
      <c r="HD130" s="130"/>
      <c r="HN130" s="130"/>
      <c r="HX130" s="130"/>
      <c r="IH130" s="130"/>
    </row>
    <row xmlns:x14ac="http://schemas.microsoft.com/office/spreadsheetml/2009/9/ac" r="131" s="3" customFormat="true" x14ac:dyDescent="0.25">
      <c r="A131" s="399" t="str">
        <f ca="true">IF(ISBLANK('Data Summary'!A133),"",'Data Summary'!A133)</f>
        <v/>
      </c>
      <c r="B131" s="130"/>
      <c r="L131" s="130"/>
      <c r="V131" s="130"/>
      <c r="AF131" s="130"/>
      <c r="AP131" s="130"/>
      <c r="AZ131" s="130"/>
      <c r="BA131" s="130"/>
      <c r="BB131" s="130"/>
      <c r="BC131" s="130"/>
      <c r="BD131" s="130"/>
      <c r="BE131" s="130"/>
      <c r="BF131" s="130"/>
      <c r="BG131" s="130"/>
      <c r="BJ131" s="130"/>
      <c r="BT131" s="130"/>
      <c r="CD131" s="130"/>
      <c r="CN131" s="130"/>
      <c r="CX131" s="130"/>
      <c r="DH131" s="130"/>
      <c r="DR131" s="130"/>
      <c r="EB131" s="130"/>
      <c r="EL131" s="130"/>
      <c r="EV131" s="130"/>
      <c r="FF131" s="130"/>
      <c r="FP131" s="130"/>
      <c r="FZ131" s="130"/>
      <c r="GJ131" s="130"/>
      <c r="GT131" s="130"/>
      <c r="HD131" s="130"/>
      <c r="HN131" s="130"/>
      <c r="HX131" s="130"/>
      <c r="IH131" s="130"/>
    </row>
    <row xmlns:x14ac="http://schemas.microsoft.com/office/spreadsheetml/2009/9/ac" r="132" s="3" customFormat="true" x14ac:dyDescent="0.25">
      <c r="A132" s="399" t="str">
        <f ca="true">IF(ISBLANK('Data Summary'!A134),"",'Data Summary'!A134)</f>
        <v/>
      </c>
      <c r="B132" s="130"/>
      <c r="L132" s="130"/>
      <c r="V132" s="130"/>
      <c r="AF132" s="130"/>
      <c r="AP132" s="130"/>
      <c r="AZ132" s="130"/>
      <c r="BA132" s="130"/>
      <c r="BB132" s="130"/>
      <c r="BC132" s="130"/>
      <c r="BD132" s="130"/>
      <c r="BE132" s="130"/>
      <c r="BF132" s="130"/>
      <c r="BG132" s="130"/>
      <c r="BJ132" s="130"/>
      <c r="BT132" s="130"/>
      <c r="CD132" s="130"/>
      <c r="CN132" s="130"/>
      <c r="CX132" s="130"/>
      <c r="DH132" s="130"/>
      <c r="DR132" s="130"/>
      <c r="EB132" s="130"/>
      <c r="EL132" s="130"/>
      <c r="EV132" s="130"/>
      <c r="FF132" s="130"/>
      <c r="FP132" s="130"/>
      <c r="FZ132" s="130"/>
      <c r="GJ132" s="130"/>
      <c r="GT132" s="130"/>
      <c r="HD132" s="130"/>
      <c r="HN132" s="130"/>
      <c r="HX132" s="130"/>
      <c r="IH132" s="130"/>
    </row>
    <row xmlns:x14ac="http://schemas.microsoft.com/office/spreadsheetml/2009/9/ac" r="133" s="3" customFormat="true" x14ac:dyDescent="0.25">
      <c r="A133" s="399" t="str">
        <f ca="true">IF(ISBLANK('Data Summary'!A135),"",'Data Summary'!A135)</f>
        <v/>
      </c>
      <c r="B133" s="130"/>
      <c r="L133" s="130"/>
      <c r="V133" s="130"/>
      <c r="AF133" s="130"/>
      <c r="AP133" s="130"/>
      <c r="AZ133" s="130"/>
      <c r="BA133" s="130"/>
      <c r="BB133" s="130"/>
      <c r="BC133" s="130"/>
      <c r="BD133" s="130"/>
      <c r="BE133" s="130"/>
      <c r="BF133" s="130"/>
      <c r="BG133" s="130"/>
      <c r="BJ133" s="130"/>
      <c r="BT133" s="130"/>
      <c r="CD133" s="130"/>
      <c r="CN133" s="130"/>
      <c r="CX133" s="130"/>
      <c r="DH133" s="130"/>
      <c r="DR133" s="130"/>
      <c r="EB133" s="130"/>
      <c r="EL133" s="130"/>
      <c r="EV133" s="130"/>
      <c r="FF133" s="130"/>
      <c r="FP133" s="130"/>
      <c r="FZ133" s="130"/>
      <c r="GJ133" s="130"/>
      <c r="GT133" s="130"/>
      <c r="HD133" s="130"/>
      <c r="HN133" s="130"/>
      <c r="HX133" s="130"/>
      <c r="IH133" s="130"/>
    </row>
    <row xmlns:x14ac="http://schemas.microsoft.com/office/spreadsheetml/2009/9/ac" r="134" s="3" customFormat="true" x14ac:dyDescent="0.25">
      <c r="A134" s="399" t="str">
        <f ca="true">IF(ISBLANK('Data Summary'!A136),"",'Data Summary'!A136)</f>
        <v/>
      </c>
      <c r="B134" s="130"/>
      <c r="L134" s="130"/>
      <c r="V134" s="130"/>
      <c r="AF134" s="130"/>
      <c r="AP134" s="130"/>
      <c r="AZ134" s="130"/>
      <c r="BA134" s="130"/>
      <c r="BB134" s="130"/>
      <c r="BC134" s="130"/>
      <c r="BD134" s="130"/>
      <c r="BE134" s="130"/>
      <c r="BF134" s="130"/>
      <c r="BG134" s="130"/>
      <c r="BJ134" s="130"/>
      <c r="BT134" s="130"/>
      <c r="CD134" s="130"/>
      <c r="CN134" s="130"/>
      <c r="CX134" s="130"/>
      <c r="DH134" s="130"/>
      <c r="DR134" s="130"/>
      <c r="EB134" s="130"/>
      <c r="EL134" s="130"/>
      <c r="EV134" s="130"/>
      <c r="FF134" s="130"/>
      <c r="FP134" s="130"/>
      <c r="FZ134" s="130"/>
      <c r="GJ134" s="130"/>
      <c r="GT134" s="130"/>
      <c r="HD134" s="130"/>
      <c r="HN134" s="130"/>
      <c r="HX134" s="130"/>
      <c r="IH134" s="130"/>
    </row>
    <row xmlns:x14ac="http://schemas.microsoft.com/office/spreadsheetml/2009/9/ac" r="135" s="3" customFormat="true" x14ac:dyDescent="0.25">
      <c r="A135" s="399" t="str">
        <f ca="true">IF(ISBLANK('Data Summary'!A137),"",'Data Summary'!A137)</f>
        <v/>
      </c>
      <c r="B135" s="130"/>
      <c r="L135" s="130"/>
      <c r="V135" s="130"/>
      <c r="AF135" s="130"/>
      <c r="AP135" s="130"/>
      <c r="AZ135" s="130"/>
      <c r="BA135" s="130"/>
      <c r="BB135" s="130"/>
      <c r="BC135" s="130"/>
      <c r="BD135" s="130"/>
      <c r="BE135" s="130"/>
      <c r="BF135" s="130"/>
      <c r="BG135" s="130"/>
      <c r="BJ135" s="130"/>
      <c r="BT135" s="130"/>
      <c r="CD135" s="130"/>
      <c r="CN135" s="130"/>
      <c r="CX135" s="130"/>
      <c r="DH135" s="130"/>
      <c r="DR135" s="130"/>
      <c r="EB135" s="130"/>
      <c r="EL135" s="130"/>
      <c r="EV135" s="130"/>
      <c r="FF135" s="130"/>
      <c r="FP135" s="130"/>
      <c r="FZ135" s="130"/>
      <c r="GJ135" s="130"/>
      <c r="GT135" s="130"/>
      <c r="HD135" s="130"/>
      <c r="HN135" s="130"/>
      <c r="HX135" s="130"/>
      <c r="IH135" s="130"/>
    </row>
    <row xmlns:x14ac="http://schemas.microsoft.com/office/spreadsheetml/2009/9/ac" r="136" s="3" customFormat="true" x14ac:dyDescent="0.25">
      <c r="A136" s="399" t="str">
        <f ca="true">IF(ISBLANK('Data Summary'!A138),"",'Data Summary'!A138)</f>
        <v/>
      </c>
      <c r="B136" s="130"/>
      <c r="L136" s="130"/>
      <c r="V136" s="130"/>
      <c r="AF136" s="130"/>
      <c r="AP136" s="130"/>
      <c r="AZ136" s="130"/>
      <c r="BA136" s="130"/>
      <c r="BB136" s="130"/>
      <c r="BC136" s="130"/>
      <c r="BD136" s="130"/>
      <c r="BE136" s="130"/>
      <c r="BF136" s="130"/>
      <c r="BG136" s="130"/>
      <c r="BJ136" s="130"/>
      <c r="BT136" s="130"/>
      <c r="CD136" s="130"/>
      <c r="CN136" s="130"/>
      <c r="CX136" s="130"/>
      <c r="DH136" s="130"/>
      <c r="DR136" s="130"/>
      <c r="EB136" s="130"/>
      <c r="EL136" s="130"/>
      <c r="EV136" s="130"/>
      <c r="FF136" s="130"/>
      <c r="FP136" s="130"/>
      <c r="FZ136" s="130"/>
      <c r="GJ136" s="130"/>
      <c r="GT136" s="130"/>
      <c r="HD136" s="130"/>
      <c r="HN136" s="130"/>
      <c r="HX136" s="130"/>
      <c r="IH136" s="130"/>
    </row>
    <row xmlns:x14ac="http://schemas.microsoft.com/office/spreadsheetml/2009/9/ac" r="137" s="3" customFormat="true" x14ac:dyDescent="0.25">
      <c r="A137" s="399" t="str">
        <f ca="true">IF(ISBLANK('Data Summary'!A139),"",'Data Summary'!A139)</f>
        <v/>
      </c>
      <c r="B137" s="130"/>
      <c r="L137" s="130"/>
      <c r="V137" s="130"/>
      <c r="AF137" s="130"/>
      <c r="AP137" s="130"/>
      <c r="AZ137" s="130"/>
      <c r="BA137" s="130"/>
      <c r="BB137" s="130"/>
      <c r="BC137" s="130"/>
      <c r="BD137" s="130"/>
      <c r="BE137" s="130"/>
      <c r="BF137" s="130"/>
      <c r="BG137" s="130"/>
      <c r="BJ137" s="130"/>
      <c r="BT137" s="130"/>
      <c r="CD137" s="130"/>
      <c r="CN137" s="130"/>
      <c r="CX137" s="130"/>
      <c r="DH137" s="130"/>
      <c r="DR137" s="130"/>
      <c r="EB137" s="130"/>
      <c r="EL137" s="130"/>
      <c r="EV137" s="130"/>
      <c r="FF137" s="130"/>
      <c r="FP137" s="130"/>
      <c r="FZ137" s="130"/>
      <c r="GJ137" s="130"/>
      <c r="GT137" s="130"/>
      <c r="HD137" s="130"/>
      <c r="HN137" s="130"/>
      <c r="HX137" s="130"/>
      <c r="IH137" s="130"/>
    </row>
    <row xmlns:x14ac="http://schemas.microsoft.com/office/spreadsheetml/2009/9/ac" r="138" s="3" customFormat="true" x14ac:dyDescent="0.25">
      <c r="A138" s="399" t="str">
        <f ca="true">IF(ISBLANK('Data Summary'!A140),"",'Data Summary'!A140)</f>
        <v/>
      </c>
      <c r="B138" s="130"/>
      <c r="L138" s="130"/>
      <c r="V138" s="130"/>
      <c r="AF138" s="130"/>
      <c r="AP138" s="130"/>
      <c r="AZ138" s="130"/>
      <c r="BA138" s="130"/>
      <c r="BB138" s="130"/>
      <c r="BC138" s="130"/>
      <c r="BD138" s="130"/>
      <c r="BE138" s="130"/>
      <c r="BF138" s="130"/>
      <c r="BG138" s="130"/>
      <c r="BJ138" s="130"/>
      <c r="BT138" s="130"/>
      <c r="CD138" s="130"/>
      <c r="CN138" s="130"/>
      <c r="CX138" s="130"/>
      <c r="DH138" s="130"/>
      <c r="DR138" s="130"/>
      <c r="EB138" s="130"/>
      <c r="EL138" s="130"/>
      <c r="EV138" s="130"/>
      <c r="FF138" s="130"/>
      <c r="FP138" s="130"/>
      <c r="FZ138" s="130"/>
      <c r="GJ138" s="130"/>
      <c r="GT138" s="130"/>
      <c r="HD138" s="130"/>
      <c r="HN138" s="130"/>
      <c r="HX138" s="130"/>
      <c r="IH138" s="130"/>
    </row>
    <row xmlns:x14ac="http://schemas.microsoft.com/office/spreadsheetml/2009/9/ac" r="139" s="3" customFormat="true" x14ac:dyDescent="0.25">
      <c r="A139" s="399" t="str">
        <f ca="true">IF(ISBLANK('Data Summary'!A141),"",'Data Summary'!A141)</f>
        <v/>
      </c>
      <c r="B139" s="130"/>
      <c r="L139" s="130"/>
      <c r="V139" s="130"/>
      <c r="AF139" s="130"/>
      <c r="AP139" s="130"/>
      <c r="AZ139" s="130"/>
      <c r="BA139" s="130"/>
      <c r="BB139" s="130"/>
      <c r="BC139" s="130"/>
      <c r="BD139" s="130"/>
      <c r="BE139" s="130"/>
      <c r="BF139" s="130"/>
      <c r="BG139" s="130"/>
      <c r="BJ139" s="130"/>
      <c r="BT139" s="130"/>
      <c r="CD139" s="130"/>
      <c r="CN139" s="130"/>
      <c r="CX139" s="130"/>
      <c r="DH139" s="130"/>
      <c r="DR139" s="130"/>
      <c r="EB139" s="130"/>
      <c r="EL139" s="130"/>
      <c r="EV139" s="130"/>
      <c r="FF139" s="130"/>
      <c r="FP139" s="130"/>
      <c r="FZ139" s="130"/>
      <c r="GJ139" s="130"/>
      <c r="GT139" s="130"/>
      <c r="HD139" s="130"/>
      <c r="HN139" s="130"/>
      <c r="HX139" s="130"/>
      <c r="IH139" s="130"/>
    </row>
    <row xmlns:x14ac="http://schemas.microsoft.com/office/spreadsheetml/2009/9/ac" r="140" s="3" customFormat="true" x14ac:dyDescent="0.25">
      <c r="A140" s="399" t="str">
        <f ca="true">IF(ISBLANK('Data Summary'!A142),"",'Data Summary'!A142)</f>
        <v/>
      </c>
      <c r="B140" s="130"/>
      <c r="L140" s="130"/>
      <c r="V140" s="130"/>
      <c r="AF140" s="130"/>
      <c r="AP140" s="130"/>
      <c r="AZ140" s="130"/>
      <c r="BA140" s="130"/>
      <c r="BB140" s="130"/>
      <c r="BC140" s="130"/>
      <c r="BD140" s="130"/>
      <c r="BE140" s="130"/>
      <c r="BF140" s="130"/>
      <c r="BG140" s="130"/>
      <c r="BJ140" s="130"/>
      <c r="BT140" s="130"/>
      <c r="CD140" s="130"/>
      <c r="CN140" s="130"/>
      <c r="CX140" s="130"/>
      <c r="DH140" s="130"/>
      <c r="DR140" s="130"/>
      <c r="EB140" s="130"/>
      <c r="EL140" s="130"/>
      <c r="EV140" s="130"/>
      <c r="FF140" s="130"/>
      <c r="FP140" s="130"/>
      <c r="FZ140" s="130"/>
      <c r="GJ140" s="130"/>
      <c r="GT140" s="130"/>
      <c r="HD140" s="130"/>
      <c r="HN140" s="130"/>
      <c r="HX140" s="130"/>
      <c r="IH140" s="130"/>
    </row>
    <row xmlns:x14ac="http://schemas.microsoft.com/office/spreadsheetml/2009/9/ac" r="141" s="3" customFormat="true" x14ac:dyDescent="0.25">
      <c r="A141" s="399" t="str">
        <f ca="true">IF(ISBLANK('Data Summary'!A143),"",'Data Summary'!A143)</f>
        <v/>
      </c>
      <c r="B141" s="130"/>
      <c r="L141" s="130"/>
      <c r="V141" s="130"/>
      <c r="AF141" s="130"/>
      <c r="AP141" s="130"/>
      <c r="AZ141" s="130"/>
      <c r="BA141" s="130"/>
      <c r="BB141" s="130"/>
      <c r="BC141" s="130"/>
      <c r="BD141" s="130"/>
      <c r="BE141" s="130"/>
      <c r="BF141" s="130"/>
      <c r="BG141" s="130"/>
      <c r="BJ141" s="130"/>
      <c r="BT141" s="130"/>
      <c r="CD141" s="130"/>
      <c r="CN141" s="130"/>
      <c r="CX141" s="130"/>
      <c r="DH141" s="130"/>
      <c r="DR141" s="130"/>
      <c r="EB141" s="130"/>
      <c r="EL141" s="130"/>
      <c r="EV141" s="130"/>
      <c r="FF141" s="130"/>
      <c r="FP141" s="130"/>
      <c r="FZ141" s="130"/>
      <c r="GJ141" s="130"/>
      <c r="GT141" s="130"/>
      <c r="HD141" s="130"/>
      <c r="HN141" s="130"/>
      <c r="HX141" s="130"/>
      <c r="IH141" s="130"/>
    </row>
    <row xmlns:x14ac="http://schemas.microsoft.com/office/spreadsheetml/2009/9/ac" r="142" s="3" customFormat="true" x14ac:dyDescent="0.25">
      <c r="A142" s="399" t="str">
        <f ca="true">IF(ISBLANK('Data Summary'!A144),"",'Data Summary'!A144)</f>
        <v/>
      </c>
      <c r="B142" s="130"/>
      <c r="L142" s="130"/>
      <c r="V142" s="130"/>
      <c r="AF142" s="130"/>
      <c r="AP142" s="130"/>
      <c r="AZ142" s="130"/>
      <c r="BA142" s="130"/>
      <c r="BB142" s="130"/>
      <c r="BC142" s="130"/>
      <c r="BD142" s="130"/>
      <c r="BE142" s="130"/>
      <c r="BF142" s="130"/>
      <c r="BG142" s="130"/>
      <c r="BJ142" s="130"/>
      <c r="BT142" s="130"/>
      <c r="CD142" s="130"/>
      <c r="CN142" s="130"/>
      <c r="CX142" s="130"/>
      <c r="DH142" s="130"/>
      <c r="DR142" s="130"/>
      <c r="EB142" s="130"/>
      <c r="EL142" s="130"/>
      <c r="EV142" s="130"/>
      <c r="FF142" s="130"/>
      <c r="FP142" s="130"/>
      <c r="FZ142" s="130"/>
      <c r="GJ142" s="130"/>
      <c r="GT142" s="130"/>
      <c r="HD142" s="130"/>
      <c r="HN142" s="130"/>
      <c r="HX142" s="130"/>
      <c r="IH142" s="130"/>
    </row>
    <row xmlns:x14ac="http://schemas.microsoft.com/office/spreadsheetml/2009/9/ac" r="143" s="3" customFormat="true" x14ac:dyDescent="0.25">
      <c r="A143" s="399" t="str">
        <f ca="true">IF(ISBLANK('Data Summary'!A145),"",'Data Summary'!A145)</f>
        <v/>
      </c>
      <c r="B143" s="130"/>
      <c r="L143" s="130"/>
      <c r="V143" s="130"/>
      <c r="AF143" s="130"/>
      <c r="AP143" s="130"/>
      <c r="AZ143" s="130"/>
      <c r="BA143" s="130"/>
      <c r="BB143" s="130"/>
      <c r="BC143" s="130"/>
      <c r="BD143" s="130"/>
      <c r="BE143" s="130"/>
      <c r="BF143" s="130"/>
      <c r="BG143" s="130"/>
      <c r="BJ143" s="130"/>
      <c r="BT143" s="130"/>
      <c r="CD143" s="130"/>
      <c r="CN143" s="130"/>
      <c r="CX143" s="130"/>
      <c r="DH143" s="130"/>
      <c r="DR143" s="130"/>
      <c r="EB143" s="130"/>
      <c r="EL143" s="130"/>
      <c r="EV143" s="130"/>
      <c r="FF143" s="130"/>
      <c r="FP143" s="130"/>
      <c r="FZ143" s="130"/>
      <c r="GJ143" s="130"/>
      <c r="GT143" s="130"/>
      <c r="HD143" s="130"/>
      <c r="HN143" s="130"/>
      <c r="HX143" s="130"/>
      <c r="IH143" s="130"/>
    </row>
    <row xmlns:x14ac="http://schemas.microsoft.com/office/spreadsheetml/2009/9/ac" r="144" s="3" customFormat="true" x14ac:dyDescent="0.25">
      <c r="A144" s="399" t="str">
        <f ca="true">IF(ISBLANK('Data Summary'!A146),"",'Data Summary'!A146)</f>
        <v/>
      </c>
      <c r="B144" s="130"/>
      <c r="L144" s="130"/>
      <c r="V144" s="130"/>
      <c r="AF144" s="130"/>
      <c r="AP144" s="130"/>
      <c r="AZ144" s="130"/>
      <c r="BA144" s="130"/>
      <c r="BB144" s="130"/>
      <c r="BC144" s="130"/>
      <c r="BD144" s="130"/>
      <c r="BE144" s="130"/>
      <c r="BF144" s="130"/>
      <c r="BG144" s="130"/>
      <c r="BJ144" s="130"/>
      <c r="BT144" s="130"/>
      <c r="CD144" s="130"/>
      <c r="CN144" s="130"/>
      <c r="CX144" s="130"/>
      <c r="DH144" s="130"/>
      <c r="DR144" s="130"/>
      <c r="EB144" s="130"/>
      <c r="EL144" s="130"/>
      <c r="EV144" s="130"/>
      <c r="FF144" s="130"/>
      <c r="FP144" s="130"/>
      <c r="FZ144" s="130"/>
      <c r="GJ144" s="130"/>
      <c r="GT144" s="130"/>
      <c r="HD144" s="130"/>
      <c r="HN144" s="130"/>
      <c r="HX144" s="130"/>
      <c r="IH144" s="130"/>
    </row>
    <row xmlns:x14ac="http://schemas.microsoft.com/office/spreadsheetml/2009/9/ac" r="145" s="3" customFormat="true" x14ac:dyDescent="0.25">
      <c r="A145" s="399" t="str">
        <f ca="true">IF(ISBLANK('Data Summary'!A147),"",'Data Summary'!A147)</f>
        <v/>
      </c>
      <c r="B145" s="130"/>
      <c r="L145" s="130"/>
      <c r="V145" s="130"/>
      <c r="AF145" s="130"/>
      <c r="AP145" s="130"/>
      <c r="AZ145" s="130"/>
      <c r="BA145" s="130"/>
      <c r="BB145" s="130"/>
      <c r="BC145" s="130"/>
      <c r="BD145" s="130"/>
      <c r="BE145" s="130"/>
      <c r="BF145" s="130"/>
      <c r="BG145" s="130"/>
      <c r="BJ145" s="130"/>
      <c r="BT145" s="130"/>
      <c r="CD145" s="130"/>
      <c r="CN145" s="130"/>
      <c r="CX145" s="130"/>
      <c r="DH145" s="130"/>
      <c r="DR145" s="130"/>
      <c r="EB145" s="130"/>
      <c r="EL145" s="130"/>
      <c r="EV145" s="130"/>
      <c r="FF145" s="130"/>
      <c r="FP145" s="130"/>
      <c r="FZ145" s="130"/>
      <c r="GJ145" s="130"/>
      <c r="GT145" s="130"/>
      <c r="HD145" s="130"/>
      <c r="HN145" s="130"/>
      <c r="HX145" s="130"/>
      <c r="IH145" s="130"/>
    </row>
    <row xmlns:x14ac="http://schemas.microsoft.com/office/spreadsheetml/2009/9/ac" r="146" s="3" customFormat="true" x14ac:dyDescent="0.25">
      <c r="A146" s="399" t="str">
        <f ca="true">IF(ISBLANK('Data Summary'!A148),"",'Data Summary'!A148)</f>
        <v/>
      </c>
      <c r="B146" s="130"/>
      <c r="L146" s="130"/>
      <c r="V146" s="130"/>
      <c r="AF146" s="130"/>
      <c r="AP146" s="130"/>
      <c r="AZ146" s="130"/>
      <c r="BA146" s="130"/>
      <c r="BB146" s="130"/>
      <c r="BC146" s="130"/>
      <c r="BD146" s="130"/>
      <c r="BE146" s="130"/>
      <c r="BF146" s="130"/>
      <c r="BG146" s="130"/>
      <c r="BJ146" s="130"/>
      <c r="BT146" s="130"/>
      <c r="CD146" s="130"/>
      <c r="CN146" s="130"/>
      <c r="CX146" s="130"/>
      <c r="DH146" s="130"/>
      <c r="DR146" s="130"/>
      <c r="EB146" s="130"/>
      <c r="EL146" s="130"/>
      <c r="EV146" s="130"/>
      <c r="FF146" s="130"/>
      <c r="FP146" s="130"/>
      <c r="FZ146" s="130"/>
      <c r="GJ146" s="130"/>
      <c r="GT146" s="130"/>
      <c r="HD146" s="130"/>
      <c r="HN146" s="130"/>
      <c r="HX146" s="130"/>
      <c r="IH146" s="130"/>
    </row>
    <row xmlns:x14ac="http://schemas.microsoft.com/office/spreadsheetml/2009/9/ac" r="147" s="3" customFormat="true" x14ac:dyDescent="0.25">
      <c r="A147" s="399" t="str">
        <f ca="true">IF(ISBLANK('Data Summary'!A149),"",'Data Summary'!A149)</f>
        <v/>
      </c>
      <c r="B147" s="130"/>
      <c r="L147" s="130"/>
      <c r="V147" s="130"/>
      <c r="AF147" s="130"/>
      <c r="AP147" s="130"/>
      <c r="AZ147" s="130"/>
      <c r="BA147" s="130"/>
      <c r="BB147" s="130"/>
      <c r="BC147" s="130"/>
      <c r="BD147" s="130"/>
      <c r="BE147" s="130"/>
      <c r="BF147" s="130"/>
      <c r="BG147" s="130"/>
      <c r="BJ147" s="130"/>
      <c r="BT147" s="130"/>
      <c r="CD147" s="130"/>
      <c r="CN147" s="130"/>
      <c r="CX147" s="130"/>
      <c r="DH147" s="130"/>
      <c r="DR147" s="130"/>
      <c r="EB147" s="130"/>
      <c r="EL147" s="130"/>
      <c r="EV147" s="130"/>
      <c r="FF147" s="130"/>
      <c r="FP147" s="130"/>
      <c r="FZ147" s="130"/>
      <c r="GJ147" s="130"/>
      <c r="GT147" s="130"/>
      <c r="HD147" s="130"/>
      <c r="HN147" s="130"/>
      <c r="HX147" s="130"/>
      <c r="IH147" s="130"/>
    </row>
    <row xmlns:x14ac="http://schemas.microsoft.com/office/spreadsheetml/2009/9/ac" r="148" s="3" customFormat="true" x14ac:dyDescent="0.25">
      <c r="A148" s="399" t="str">
        <f ca="true">IF(ISBLANK('Data Summary'!A150),"",'Data Summary'!A150)</f>
        <v/>
      </c>
      <c r="B148" s="130"/>
      <c r="L148" s="130"/>
      <c r="V148" s="130"/>
      <c r="AF148" s="130"/>
      <c r="AP148" s="130"/>
      <c r="AZ148" s="130"/>
      <c r="BA148" s="130"/>
      <c r="BB148" s="130"/>
      <c r="BC148" s="130"/>
      <c r="BD148" s="130"/>
      <c r="BE148" s="130"/>
      <c r="BF148" s="130"/>
      <c r="BG148" s="130"/>
      <c r="BJ148" s="130"/>
      <c r="BT148" s="130"/>
      <c r="CD148" s="130"/>
      <c r="CN148" s="130"/>
      <c r="CX148" s="130"/>
      <c r="DH148" s="130"/>
      <c r="DR148" s="130"/>
      <c r="EB148" s="130"/>
      <c r="EL148" s="130"/>
      <c r="EV148" s="130"/>
      <c r="FF148" s="130"/>
      <c r="FP148" s="130"/>
      <c r="FZ148" s="130"/>
      <c r="GJ148" s="130"/>
      <c r="GT148" s="130"/>
      <c r="HD148" s="130"/>
      <c r="HN148" s="130"/>
      <c r="HX148" s="130"/>
      <c r="IH148" s="130"/>
    </row>
    <row xmlns:x14ac="http://schemas.microsoft.com/office/spreadsheetml/2009/9/ac" r="149" s="3" customFormat="true" x14ac:dyDescent="0.25">
      <c r="A149" s="399" t="str">
        <f ca="true">IF(ISBLANK('Data Summary'!A151),"",'Data Summary'!A151)</f>
        <v/>
      </c>
      <c r="B149" s="130"/>
      <c r="L149" s="130"/>
      <c r="V149" s="130"/>
      <c r="AF149" s="130"/>
      <c r="AP149" s="130"/>
      <c r="AZ149" s="130"/>
      <c r="BA149" s="130"/>
      <c r="BB149" s="130"/>
      <c r="BC149" s="130"/>
      <c r="BD149" s="130"/>
      <c r="BE149" s="130"/>
      <c r="BF149" s="130"/>
      <c r="BG149" s="130"/>
      <c r="BJ149" s="130"/>
      <c r="BT149" s="130"/>
      <c r="CD149" s="130"/>
      <c r="CN149" s="130"/>
      <c r="CX149" s="130"/>
      <c r="DH149" s="130"/>
      <c r="DR149" s="130"/>
      <c r="EB149" s="130"/>
      <c r="EL149" s="130"/>
      <c r="EV149" s="130"/>
      <c r="FF149" s="130"/>
      <c r="FP149" s="130"/>
      <c r="FZ149" s="130"/>
      <c r="GJ149" s="130"/>
      <c r="GT149" s="130"/>
      <c r="HD149" s="130"/>
      <c r="HN149" s="130"/>
      <c r="HX149" s="130"/>
      <c r="IH149" s="130"/>
    </row>
    <row xmlns:x14ac="http://schemas.microsoft.com/office/spreadsheetml/2009/9/ac" r="150" s="3" customFormat="true" x14ac:dyDescent="0.25">
      <c r="A150" s="399" t="str">
        <f ca="true">IF(ISBLANK('Data Summary'!A152),"",'Data Summary'!A152)</f>
        <v/>
      </c>
      <c r="B150" s="130"/>
      <c r="L150" s="130"/>
      <c r="V150" s="130"/>
      <c r="AF150" s="130"/>
      <c r="AP150" s="130"/>
      <c r="AZ150" s="130"/>
      <c r="BA150" s="130"/>
      <c r="BB150" s="130"/>
      <c r="BC150" s="130"/>
      <c r="BD150" s="130"/>
      <c r="BE150" s="130"/>
      <c r="BF150" s="130"/>
      <c r="BG150" s="130"/>
      <c r="BJ150" s="130"/>
      <c r="BT150" s="130"/>
      <c r="CD150" s="130"/>
      <c r="CN150" s="130"/>
      <c r="CX150" s="130"/>
      <c r="DH150" s="130"/>
      <c r="DR150" s="130"/>
      <c r="EB150" s="130"/>
      <c r="EL150" s="130"/>
      <c r="EV150" s="130"/>
      <c r="FF150" s="130"/>
      <c r="FP150" s="130"/>
      <c r="FZ150" s="130"/>
      <c r="GJ150" s="130"/>
      <c r="GT150" s="130"/>
      <c r="HD150" s="130"/>
      <c r="HN150" s="130"/>
      <c r="HX150" s="130"/>
      <c r="IH150" s="130"/>
    </row>
    <row xmlns:x14ac="http://schemas.microsoft.com/office/spreadsheetml/2009/9/ac" r="151" s="3" customFormat="true" x14ac:dyDescent="0.25">
      <c r="A151" s="399" t="str">
        <f ca="true">IF(ISBLANK('Data Summary'!A153),"",'Data Summary'!A153)</f>
        <v/>
      </c>
      <c r="B151" s="130"/>
      <c r="L151" s="130"/>
      <c r="V151" s="130"/>
      <c r="AF151" s="130"/>
      <c r="AP151" s="130"/>
      <c r="AZ151" s="130"/>
      <c r="BA151" s="130"/>
      <c r="BB151" s="130"/>
      <c r="BC151" s="130"/>
      <c r="BD151" s="130"/>
      <c r="BE151" s="130"/>
      <c r="BF151" s="130"/>
      <c r="BG151" s="130"/>
      <c r="BJ151" s="130"/>
      <c r="BT151" s="130"/>
      <c r="CD151" s="130"/>
      <c r="CN151" s="130"/>
      <c r="CX151" s="130"/>
      <c r="DH151" s="130"/>
      <c r="DR151" s="130"/>
      <c r="EB151" s="130"/>
      <c r="EL151" s="130"/>
      <c r="EV151" s="130"/>
      <c r="FF151" s="130"/>
      <c r="FP151" s="130"/>
      <c r="FZ151" s="130"/>
      <c r="GJ151" s="130"/>
      <c r="GT151" s="130"/>
      <c r="HD151" s="130"/>
      <c r="HN151" s="130"/>
      <c r="HX151" s="130"/>
      <c r="IH151" s="130"/>
    </row>
    <row xmlns:x14ac="http://schemas.microsoft.com/office/spreadsheetml/2009/9/ac" r="152" s="3" customFormat="true" x14ac:dyDescent="0.25">
      <c r="A152" s="397"/>
      <c r="B152" s="130"/>
      <c r="L152" s="130"/>
      <c r="V152" s="130"/>
      <c r="AF152" s="130"/>
      <c r="AP152" s="130"/>
      <c r="AZ152" s="130"/>
      <c r="BA152" s="130"/>
      <c r="BB152" s="130"/>
      <c r="BC152" s="130"/>
      <c r="BD152" s="130"/>
      <c r="BE152" s="130"/>
      <c r="BF152" s="130"/>
      <c r="BG152" s="130"/>
      <c r="BJ152" s="130"/>
      <c r="BT152" s="130"/>
      <c r="CD152" s="130"/>
      <c r="CN152" s="130"/>
      <c r="CX152" s="130"/>
      <c r="DH152" s="130"/>
      <c r="DR152" s="130"/>
      <c r="EB152" s="130"/>
      <c r="EL152" s="130"/>
      <c r="EV152" s="130"/>
      <c r="FF152" s="130"/>
      <c r="FP152" s="130"/>
      <c r="FZ152" s="130"/>
      <c r="GJ152" s="130"/>
      <c r="GT152" s="130"/>
      <c r="HD152" s="130"/>
      <c r="HN152" s="130"/>
      <c r="HX152" s="130"/>
      <c r="IH152" s="130"/>
    </row>
    <row xmlns:x14ac="http://schemas.microsoft.com/office/spreadsheetml/2009/9/ac" r="153" s="3" customFormat="true" x14ac:dyDescent="0.25">
      <c r="A153" s="397"/>
      <c r="B153" s="130"/>
      <c r="L153" s="130"/>
      <c r="V153" s="130"/>
      <c r="AF153" s="130"/>
      <c r="AP153" s="130"/>
      <c r="AZ153" s="130"/>
      <c r="BA153" s="130"/>
      <c r="BB153" s="130"/>
      <c r="BC153" s="130"/>
      <c r="BD153" s="130"/>
      <c r="BE153" s="130"/>
      <c r="BF153" s="130"/>
      <c r="BG153" s="130"/>
      <c r="BJ153" s="130"/>
      <c r="BT153" s="130"/>
      <c r="CD153" s="130"/>
      <c r="CN153" s="130"/>
      <c r="CX153" s="130"/>
      <c r="DH153" s="130"/>
      <c r="DR153" s="130"/>
      <c r="EB153" s="130"/>
      <c r="EL153" s="130"/>
      <c r="EV153" s="130"/>
      <c r="FF153" s="130"/>
      <c r="FP153" s="130"/>
      <c r="FZ153" s="130"/>
      <c r="GJ153" s="130"/>
      <c r="GT153" s="130"/>
      <c r="HD153" s="130"/>
      <c r="HN153" s="130"/>
      <c r="HX153" s="130"/>
      <c r="IH153" s="130"/>
    </row>
    <row xmlns:x14ac="http://schemas.microsoft.com/office/spreadsheetml/2009/9/ac" r="154" s="3" customFormat="true" x14ac:dyDescent="0.25">
      <c r="A154" s="397"/>
      <c r="B154" s="130"/>
      <c r="L154" s="130"/>
      <c r="V154" s="130"/>
      <c r="AF154" s="130"/>
      <c r="AP154" s="130"/>
      <c r="AZ154" s="130"/>
      <c r="BA154" s="130"/>
      <c r="BB154" s="130"/>
      <c r="BC154" s="130"/>
      <c r="BD154" s="130"/>
      <c r="BE154" s="130"/>
      <c r="BF154" s="130"/>
      <c r="BG154" s="130"/>
      <c r="BJ154" s="130"/>
      <c r="BT154" s="130"/>
      <c r="CD154" s="130"/>
      <c r="CN154" s="130"/>
      <c r="CX154" s="130"/>
      <c r="DH154" s="130"/>
      <c r="DR154" s="130"/>
      <c r="EB154" s="130"/>
      <c r="EL154" s="130"/>
      <c r="EV154" s="130"/>
      <c r="FF154" s="130"/>
      <c r="FP154" s="130"/>
      <c r="FZ154" s="130"/>
      <c r="GJ154" s="130"/>
      <c r="GT154" s="130"/>
      <c r="HD154" s="130"/>
      <c r="HN154" s="130"/>
      <c r="HX154" s="130"/>
      <c r="IH154" s="130"/>
    </row>
    <row xmlns:x14ac="http://schemas.microsoft.com/office/spreadsheetml/2009/9/ac" r="155" s="3" customFormat="true" x14ac:dyDescent="0.25">
      <c r="A155" s="397"/>
      <c r="B155" s="130"/>
      <c r="L155" s="130"/>
      <c r="V155" s="130"/>
      <c r="AF155" s="130"/>
      <c r="AP155" s="130"/>
      <c r="AZ155" s="130"/>
      <c r="BA155" s="130"/>
      <c r="BB155" s="130"/>
      <c r="BC155" s="130"/>
      <c r="BD155" s="130"/>
      <c r="BE155" s="130"/>
      <c r="BF155" s="130"/>
      <c r="BG155" s="130"/>
      <c r="BJ155" s="130"/>
      <c r="BT155" s="130"/>
      <c r="CD155" s="130"/>
      <c r="CN155" s="130"/>
      <c r="CX155" s="130"/>
      <c r="DH155" s="130"/>
      <c r="DR155" s="130"/>
      <c r="EB155" s="130"/>
      <c r="EL155" s="130"/>
      <c r="EV155" s="130"/>
      <c r="FF155" s="130"/>
      <c r="FP155" s="130"/>
      <c r="FZ155" s="130"/>
      <c r="GJ155" s="130"/>
      <c r="GT155" s="130"/>
      <c r="HD155" s="130"/>
      <c r="HN155" s="130"/>
      <c r="HX155" s="130"/>
      <c r="IH155" s="130"/>
    </row>
    <row xmlns:x14ac="http://schemas.microsoft.com/office/spreadsheetml/2009/9/ac" r="156" s="3" customFormat="true" x14ac:dyDescent="0.25">
      <c r="A156" s="397"/>
      <c r="B156" s="130"/>
      <c r="L156" s="130"/>
      <c r="V156" s="130"/>
      <c r="AF156" s="130"/>
      <c r="AP156" s="130"/>
      <c r="AZ156" s="130"/>
      <c r="BA156" s="130"/>
      <c r="BB156" s="130"/>
      <c r="BC156" s="130"/>
      <c r="BD156" s="130"/>
      <c r="BE156" s="130"/>
      <c r="BF156" s="130"/>
      <c r="BG156" s="130"/>
      <c r="BJ156" s="130"/>
      <c r="BT156" s="130"/>
      <c r="CD156" s="130"/>
      <c r="CN156" s="130"/>
      <c r="CX156" s="130"/>
      <c r="DH156" s="130"/>
      <c r="DR156" s="130"/>
      <c r="EB156" s="130"/>
      <c r="EL156" s="130"/>
      <c r="EV156" s="130"/>
      <c r="FF156" s="130"/>
      <c r="FP156" s="130"/>
      <c r="FZ156" s="130"/>
      <c r="GJ156" s="130"/>
      <c r="GT156" s="130"/>
      <c r="HD156" s="130"/>
      <c r="HN156" s="130"/>
      <c r="HX156" s="130"/>
      <c r="IH156" s="130"/>
    </row>
    <row xmlns:x14ac="http://schemas.microsoft.com/office/spreadsheetml/2009/9/ac" r="157" s="3" customFormat="true" x14ac:dyDescent="0.25">
      <c r="A157" s="397"/>
      <c r="B157" s="130"/>
      <c r="L157" s="130"/>
      <c r="V157" s="130"/>
      <c r="AF157" s="130"/>
      <c r="AP157" s="130"/>
      <c r="AZ157" s="130"/>
      <c r="BA157" s="130"/>
      <c r="BB157" s="130"/>
      <c r="BC157" s="130"/>
      <c r="BD157" s="130"/>
      <c r="BE157" s="130"/>
      <c r="BF157" s="130"/>
      <c r="BG157" s="130"/>
      <c r="BJ157" s="130"/>
      <c r="BT157" s="130"/>
      <c r="CD157" s="130"/>
      <c r="CN157" s="130"/>
      <c r="CX157" s="130"/>
      <c r="DH157" s="130"/>
      <c r="DR157" s="130"/>
      <c r="EB157" s="130"/>
      <c r="EL157" s="130"/>
      <c r="EV157" s="130"/>
      <c r="FF157" s="130"/>
      <c r="FP157" s="130"/>
      <c r="FZ157" s="130"/>
      <c r="GJ157" s="130"/>
      <c r="GT157" s="130"/>
      <c r="HD157" s="130"/>
      <c r="HN157" s="130"/>
      <c r="HX157" s="130"/>
      <c r="IH157" s="130"/>
    </row>
    <row xmlns:x14ac="http://schemas.microsoft.com/office/spreadsheetml/2009/9/ac" r="158" s="3" customFormat="true" x14ac:dyDescent="0.25">
      <c r="A158" s="397"/>
      <c r="B158" s="130"/>
      <c r="L158" s="130"/>
      <c r="V158" s="130"/>
      <c r="AF158" s="130"/>
      <c r="AP158" s="130"/>
      <c r="AZ158" s="130"/>
      <c r="BA158" s="130"/>
      <c r="BB158" s="130"/>
      <c r="BC158" s="130"/>
      <c r="BD158" s="130"/>
      <c r="BE158" s="130"/>
      <c r="BF158" s="130"/>
      <c r="BG158" s="130"/>
      <c r="BJ158" s="130"/>
      <c r="BT158" s="130"/>
      <c r="CD158" s="130"/>
      <c r="CN158" s="130"/>
      <c r="CX158" s="130"/>
      <c r="DH158" s="130"/>
      <c r="DR158" s="130"/>
      <c r="EB158" s="130"/>
      <c r="EL158" s="130"/>
      <c r="EV158" s="130"/>
      <c r="FF158" s="130"/>
      <c r="FP158" s="130"/>
      <c r="FZ158" s="130"/>
      <c r="GJ158" s="130"/>
      <c r="GT158" s="130"/>
      <c r="HD158" s="130"/>
      <c r="HN158" s="130"/>
      <c r="HX158" s="130"/>
      <c r="IH158" s="130"/>
    </row>
    <row xmlns:x14ac="http://schemas.microsoft.com/office/spreadsheetml/2009/9/ac" r="159" s="3" customFormat="true" x14ac:dyDescent="0.25">
      <c r="A159" s="397"/>
      <c r="B159" s="130"/>
      <c r="L159" s="130"/>
      <c r="V159" s="130"/>
      <c r="AF159" s="130"/>
      <c r="AP159" s="130"/>
      <c r="AZ159" s="130"/>
      <c r="BA159" s="130"/>
      <c r="BB159" s="130"/>
      <c r="BC159" s="130"/>
      <c r="BD159" s="130"/>
      <c r="BE159" s="130"/>
      <c r="BF159" s="130"/>
      <c r="BG159" s="130"/>
      <c r="BJ159" s="130"/>
      <c r="BT159" s="130"/>
      <c r="CD159" s="130"/>
      <c r="CN159" s="130"/>
      <c r="CX159" s="130"/>
      <c r="DH159" s="130"/>
      <c r="DR159" s="130"/>
      <c r="EB159" s="130"/>
      <c r="EL159" s="130"/>
      <c r="EV159" s="130"/>
      <c r="FF159" s="130"/>
      <c r="FP159" s="130"/>
      <c r="FZ159" s="130"/>
      <c r="GJ159" s="130"/>
      <c r="GT159" s="130"/>
      <c r="HD159" s="130"/>
      <c r="HN159" s="130"/>
      <c r="HX159" s="130"/>
      <c r="IH159" s="130"/>
    </row>
    <row xmlns:x14ac="http://schemas.microsoft.com/office/spreadsheetml/2009/9/ac" r="160" s="3" customFormat="true" x14ac:dyDescent="0.25">
      <c r="A160" s="397"/>
      <c r="B160" s="130"/>
      <c r="L160" s="130"/>
      <c r="V160" s="130"/>
      <c r="AF160" s="130"/>
      <c r="AP160" s="130"/>
      <c r="AZ160" s="130"/>
      <c r="BA160" s="130"/>
      <c r="BB160" s="130"/>
      <c r="BC160" s="130"/>
      <c r="BD160" s="130"/>
      <c r="BE160" s="130"/>
      <c r="BF160" s="130"/>
      <c r="BG160" s="130"/>
      <c r="BJ160" s="130"/>
      <c r="BT160" s="130"/>
      <c r="CD160" s="130"/>
      <c r="CN160" s="130"/>
      <c r="CX160" s="130"/>
      <c r="DH160" s="130"/>
      <c r="DR160" s="130"/>
      <c r="EB160" s="130"/>
      <c r="EL160" s="130"/>
      <c r="EV160" s="130"/>
      <c r="FF160" s="130"/>
      <c r="FP160" s="130"/>
      <c r="FZ160" s="130"/>
      <c r="GJ160" s="130"/>
      <c r="GT160" s="130"/>
      <c r="HD160" s="130"/>
      <c r="HN160" s="130"/>
      <c r="HX160" s="130"/>
      <c r="IH160" s="130"/>
    </row>
    <row xmlns:x14ac="http://schemas.microsoft.com/office/spreadsheetml/2009/9/ac" r="161" s="3" customFormat="true" x14ac:dyDescent="0.25">
      <c r="A161" s="397"/>
      <c r="B161" s="130"/>
      <c r="L161" s="130"/>
      <c r="V161" s="130"/>
      <c r="AF161" s="130"/>
      <c r="AP161" s="130"/>
      <c r="AZ161" s="130"/>
      <c r="BA161" s="130"/>
      <c r="BB161" s="130"/>
      <c r="BC161" s="130"/>
      <c r="BD161" s="130"/>
      <c r="BE161" s="130"/>
      <c r="BF161" s="130"/>
      <c r="BG161" s="130"/>
      <c r="BJ161" s="130"/>
      <c r="BT161" s="130"/>
      <c r="CD161" s="130"/>
      <c r="CN161" s="130"/>
      <c r="CX161" s="130"/>
      <c r="DH161" s="130"/>
      <c r="DR161" s="130"/>
      <c r="EB161" s="130"/>
      <c r="EL161" s="130"/>
      <c r="EV161" s="130"/>
      <c r="FF161" s="130"/>
      <c r="FP161" s="130"/>
      <c r="FZ161" s="130"/>
      <c r="GJ161" s="130"/>
      <c r="GT161" s="130"/>
      <c r="HD161" s="130"/>
      <c r="HN161" s="130"/>
      <c r="HX161" s="130"/>
      <c r="IH161" s="130"/>
    </row>
    <row xmlns:x14ac="http://schemas.microsoft.com/office/spreadsheetml/2009/9/ac" r="162" s="3" customFormat="true" x14ac:dyDescent="0.25">
      <c r="A162" s="397"/>
      <c r="B162" s="130"/>
      <c r="L162" s="130"/>
      <c r="V162" s="130"/>
      <c r="AF162" s="130"/>
      <c r="AP162" s="130"/>
      <c r="AZ162" s="130"/>
      <c r="BA162" s="130"/>
      <c r="BB162" s="130"/>
      <c r="BC162" s="130"/>
      <c r="BD162" s="130"/>
      <c r="BE162" s="130"/>
      <c r="BF162" s="130"/>
      <c r="BG162" s="130"/>
      <c r="BJ162" s="130"/>
      <c r="BT162" s="130"/>
      <c r="CD162" s="130"/>
      <c r="CN162" s="130"/>
      <c r="CX162" s="130"/>
      <c r="DH162" s="130"/>
      <c r="DR162" s="130"/>
      <c r="EB162" s="130"/>
      <c r="EL162" s="130"/>
      <c r="EV162" s="130"/>
      <c r="FF162" s="130"/>
      <c r="FP162" s="130"/>
      <c r="FZ162" s="130"/>
      <c r="GJ162" s="130"/>
      <c r="GT162" s="130"/>
      <c r="HD162" s="130"/>
      <c r="HN162" s="130"/>
      <c r="HX162" s="130"/>
      <c r="IH162" s="130"/>
    </row>
    <row xmlns:x14ac="http://schemas.microsoft.com/office/spreadsheetml/2009/9/ac" r="163" s="3" customFormat="true" x14ac:dyDescent="0.25">
      <c r="A163" s="397"/>
      <c r="B163" s="130"/>
      <c r="L163" s="130"/>
      <c r="V163" s="130"/>
      <c r="AF163" s="130"/>
      <c r="AP163" s="130"/>
      <c r="AZ163" s="130"/>
      <c r="BA163" s="130"/>
      <c r="BB163" s="130"/>
      <c r="BC163" s="130"/>
      <c r="BD163" s="130"/>
      <c r="BE163" s="130"/>
      <c r="BF163" s="130"/>
      <c r="BG163" s="130"/>
      <c r="BJ163" s="130"/>
      <c r="BT163" s="130"/>
      <c r="CD163" s="130"/>
      <c r="CN163" s="130"/>
      <c r="CX163" s="130"/>
      <c r="DH163" s="130"/>
      <c r="DR163" s="130"/>
      <c r="EB163" s="130"/>
      <c r="EL163" s="130"/>
      <c r="EV163" s="130"/>
      <c r="FF163" s="130"/>
      <c r="FP163" s="130"/>
      <c r="FZ163" s="130"/>
      <c r="GJ163" s="130"/>
      <c r="GT163" s="130"/>
      <c r="HD163" s="130"/>
      <c r="HN163" s="130"/>
      <c r="HX163" s="130"/>
      <c r="IH163" s="130"/>
    </row>
    <row xmlns:x14ac="http://schemas.microsoft.com/office/spreadsheetml/2009/9/ac" r="164" s="3" customFormat="true" x14ac:dyDescent="0.25">
      <c r="A164" s="397"/>
      <c r="B164" s="130"/>
      <c r="L164" s="130"/>
      <c r="V164" s="130"/>
      <c r="AF164" s="130"/>
      <c r="AP164" s="130"/>
      <c r="AZ164" s="130"/>
      <c r="BA164" s="130"/>
      <c r="BB164" s="130"/>
      <c r="BC164" s="130"/>
      <c r="BD164" s="130"/>
      <c r="BE164" s="130"/>
      <c r="BF164" s="130"/>
      <c r="BG164" s="130"/>
      <c r="BJ164" s="130"/>
      <c r="BT164" s="130"/>
      <c r="CD164" s="130"/>
      <c r="CN164" s="130"/>
      <c r="CX164" s="130"/>
      <c r="DH164" s="130"/>
      <c r="DR164" s="130"/>
      <c r="EB164" s="130"/>
      <c r="EL164" s="130"/>
      <c r="EV164" s="130"/>
      <c r="FF164" s="130"/>
      <c r="FP164" s="130"/>
      <c r="FZ164" s="130"/>
      <c r="GJ164" s="130"/>
      <c r="GT164" s="130"/>
      <c r="HD164" s="130"/>
      <c r="HN164" s="130"/>
      <c r="HX164" s="130"/>
      <c r="IH164" s="130"/>
    </row>
    <row xmlns:x14ac="http://schemas.microsoft.com/office/spreadsheetml/2009/9/ac" r="165" s="3" customFormat="true" x14ac:dyDescent="0.25">
      <c r="A165" s="397"/>
      <c r="B165" s="130"/>
      <c r="L165" s="130"/>
      <c r="V165" s="130"/>
      <c r="AF165" s="130"/>
      <c r="AP165" s="130"/>
      <c r="AZ165" s="130"/>
      <c r="BA165" s="130"/>
      <c r="BB165" s="130"/>
      <c r="BC165" s="130"/>
      <c r="BD165" s="130"/>
      <c r="BE165" s="130"/>
      <c r="BF165" s="130"/>
      <c r="BG165" s="130"/>
      <c r="BJ165" s="130"/>
      <c r="BT165" s="130"/>
      <c r="CD165" s="130"/>
      <c r="CN165" s="130"/>
      <c r="CX165" s="130"/>
      <c r="DH165" s="130"/>
      <c r="DR165" s="130"/>
      <c r="EB165" s="130"/>
      <c r="EL165" s="130"/>
      <c r="EV165" s="130"/>
      <c r="FF165" s="130"/>
      <c r="FP165" s="130"/>
      <c r="FZ165" s="130"/>
      <c r="GJ165" s="130"/>
      <c r="GT165" s="130"/>
      <c r="HD165" s="130"/>
      <c r="HN165" s="130"/>
      <c r="HX165" s="130"/>
      <c r="IH165" s="130"/>
    </row>
    <row xmlns:x14ac="http://schemas.microsoft.com/office/spreadsheetml/2009/9/ac" r="166" s="3" customFormat="true" x14ac:dyDescent="0.25">
      <c r="A166" s="397"/>
      <c r="B166" s="130"/>
      <c r="L166" s="130"/>
      <c r="V166" s="130"/>
      <c r="AF166" s="130"/>
      <c r="AP166" s="130"/>
      <c r="AZ166" s="130"/>
      <c r="BA166" s="130"/>
      <c r="BB166" s="130"/>
      <c r="BC166" s="130"/>
      <c r="BD166" s="130"/>
      <c r="BE166" s="130"/>
      <c r="BF166" s="130"/>
      <c r="BG166" s="130"/>
      <c r="BJ166" s="130"/>
      <c r="BT166" s="130"/>
      <c r="CD166" s="130"/>
      <c r="CN166" s="130"/>
      <c r="CX166" s="130"/>
      <c r="DH166" s="130"/>
      <c r="DR166" s="130"/>
      <c r="EB166" s="130"/>
      <c r="EL166" s="130"/>
      <c r="EV166" s="130"/>
      <c r="FF166" s="130"/>
      <c r="FP166" s="130"/>
      <c r="FZ166" s="130"/>
      <c r="GJ166" s="130"/>
      <c r="GT166" s="130"/>
      <c r="HD166" s="130"/>
      <c r="HN166" s="130"/>
      <c r="HX166" s="130"/>
      <c r="IH166" s="130"/>
    </row>
    <row xmlns:x14ac="http://schemas.microsoft.com/office/spreadsheetml/2009/9/ac" r="167" s="3" customFormat="true" x14ac:dyDescent="0.25">
      <c r="A167" s="397"/>
      <c r="B167" s="130"/>
      <c r="L167" s="130"/>
      <c r="V167" s="130"/>
      <c r="AF167" s="130"/>
      <c r="AP167" s="130"/>
      <c r="AZ167" s="130"/>
      <c r="BA167" s="130"/>
      <c r="BB167" s="130"/>
      <c r="BC167" s="130"/>
      <c r="BD167" s="130"/>
      <c r="BE167" s="130"/>
      <c r="BF167" s="130"/>
      <c r="BG167" s="130"/>
      <c r="BJ167" s="130"/>
      <c r="BT167" s="130"/>
      <c r="CD167" s="130"/>
      <c r="CN167" s="130"/>
      <c r="CX167" s="130"/>
      <c r="DH167" s="130"/>
      <c r="DR167" s="130"/>
      <c r="EB167" s="130"/>
      <c r="EL167" s="130"/>
      <c r="EV167" s="130"/>
      <c r="FF167" s="130"/>
      <c r="FP167" s="130"/>
      <c r="FZ167" s="130"/>
      <c r="GJ167" s="130"/>
      <c r="GT167" s="130"/>
      <c r="HD167" s="130"/>
      <c r="HN167" s="130"/>
      <c r="HX167" s="130"/>
      <c r="IH167" s="130"/>
    </row>
    <row xmlns:x14ac="http://schemas.microsoft.com/office/spreadsheetml/2009/9/ac" r="168" s="3" customFormat="true" x14ac:dyDescent="0.25">
      <c r="A168" s="397"/>
      <c r="B168" s="130"/>
      <c r="L168" s="130"/>
      <c r="V168" s="130"/>
      <c r="AF168" s="130"/>
      <c r="AP168" s="130"/>
      <c r="AZ168" s="130"/>
      <c r="BA168" s="130"/>
      <c r="BB168" s="130"/>
      <c r="BC168" s="130"/>
      <c r="BD168" s="130"/>
      <c r="BE168" s="130"/>
      <c r="BF168" s="130"/>
      <c r="BG168" s="130"/>
      <c r="BJ168" s="130"/>
      <c r="BT168" s="130"/>
      <c r="CD168" s="130"/>
      <c r="CN168" s="130"/>
      <c r="CX168" s="130"/>
      <c r="DH168" s="130"/>
      <c r="DR168" s="130"/>
      <c r="EB168" s="130"/>
      <c r="EL168" s="130"/>
      <c r="EV168" s="130"/>
      <c r="FF168" s="130"/>
      <c r="FP168" s="130"/>
      <c r="FZ168" s="130"/>
      <c r="GJ168" s="130"/>
      <c r="GT168" s="130"/>
      <c r="HD168" s="130"/>
      <c r="HN168" s="130"/>
      <c r="HX168" s="130"/>
      <c r="IH168" s="130"/>
    </row>
    <row xmlns:x14ac="http://schemas.microsoft.com/office/spreadsheetml/2009/9/ac" r="169" s="3" customFormat="true" x14ac:dyDescent="0.25">
      <c r="A169" s="397"/>
      <c r="B169" s="130"/>
      <c r="L169" s="130"/>
      <c r="V169" s="130"/>
      <c r="AF169" s="130"/>
      <c r="AP169" s="130"/>
      <c r="AZ169" s="130"/>
      <c r="BA169" s="130"/>
      <c r="BB169" s="130"/>
      <c r="BC169" s="130"/>
      <c r="BD169" s="130"/>
      <c r="BE169" s="130"/>
      <c r="BF169" s="130"/>
      <c r="BG169" s="130"/>
      <c r="BJ169" s="130"/>
      <c r="BT169" s="130"/>
      <c r="CD169" s="130"/>
      <c r="CN169" s="130"/>
      <c r="CX169" s="130"/>
      <c r="DH169" s="130"/>
      <c r="DR169" s="130"/>
      <c r="EB169" s="130"/>
      <c r="EL169" s="130"/>
      <c r="EV169" s="130"/>
      <c r="FF169" s="130"/>
      <c r="FP169" s="130"/>
      <c r="FZ169" s="130"/>
      <c r="GJ169" s="130"/>
      <c r="GT169" s="130"/>
      <c r="HD169" s="130"/>
      <c r="HN169" s="130"/>
      <c r="HX169" s="130"/>
      <c r="IH169" s="130"/>
    </row>
    <row xmlns:x14ac="http://schemas.microsoft.com/office/spreadsheetml/2009/9/ac" r="170" s="3" customFormat="true" x14ac:dyDescent="0.25">
      <c r="A170" s="397"/>
      <c r="B170" s="130"/>
      <c r="L170" s="130"/>
      <c r="V170" s="130"/>
      <c r="AF170" s="130"/>
      <c r="AP170" s="130"/>
      <c r="AZ170" s="130"/>
      <c r="BA170" s="130"/>
      <c r="BB170" s="130"/>
      <c r="BC170" s="130"/>
      <c r="BD170" s="130"/>
      <c r="BE170" s="130"/>
      <c r="BF170" s="130"/>
      <c r="BG170" s="130"/>
      <c r="BJ170" s="130"/>
      <c r="BT170" s="130"/>
      <c r="CD170" s="130"/>
      <c r="CN170" s="130"/>
      <c r="CX170" s="130"/>
      <c r="DH170" s="130"/>
      <c r="DR170" s="130"/>
      <c r="EB170" s="130"/>
      <c r="EL170" s="130"/>
      <c r="EV170" s="130"/>
      <c r="FF170" s="130"/>
      <c r="FP170" s="130"/>
      <c r="FZ170" s="130"/>
      <c r="GJ170" s="130"/>
      <c r="GT170" s="130"/>
      <c r="HD170" s="130"/>
      <c r="HN170" s="130"/>
      <c r="HX170" s="130"/>
      <c r="IH170" s="130"/>
    </row>
    <row xmlns:x14ac="http://schemas.microsoft.com/office/spreadsheetml/2009/9/ac" r="171" s="3" customFormat="true" x14ac:dyDescent="0.25">
      <c r="A171" s="397"/>
      <c r="B171" s="130"/>
      <c r="L171" s="130"/>
      <c r="V171" s="130"/>
      <c r="AF171" s="130"/>
      <c r="AP171" s="130"/>
      <c r="AZ171" s="130"/>
      <c r="BA171" s="130"/>
      <c r="BB171" s="130"/>
      <c r="BC171" s="130"/>
      <c r="BD171" s="130"/>
      <c r="BE171" s="130"/>
      <c r="BF171" s="130"/>
      <c r="BG171" s="130"/>
      <c r="BJ171" s="130"/>
      <c r="BT171" s="130"/>
      <c r="CD171" s="130"/>
      <c r="CN171" s="130"/>
      <c r="CX171" s="130"/>
      <c r="DH171" s="130"/>
      <c r="DR171" s="130"/>
      <c r="EB171" s="130"/>
      <c r="EL171" s="130"/>
      <c r="EV171" s="130"/>
      <c r="FF171" s="130"/>
      <c r="FP171" s="130"/>
      <c r="FZ171" s="130"/>
      <c r="GJ171" s="130"/>
      <c r="GT171" s="130"/>
      <c r="HD171" s="130"/>
      <c r="HN171" s="130"/>
      <c r="HX171" s="130"/>
      <c r="IH171" s="130"/>
    </row>
    <row xmlns:x14ac="http://schemas.microsoft.com/office/spreadsheetml/2009/9/ac" r="172" s="3" customFormat="true" x14ac:dyDescent="0.25">
      <c r="A172" s="397"/>
      <c r="B172" s="130"/>
      <c r="L172" s="130"/>
      <c r="V172" s="130"/>
      <c r="AF172" s="130"/>
      <c r="AP172" s="130"/>
      <c r="AZ172" s="130"/>
      <c r="BA172" s="130"/>
      <c r="BB172" s="130"/>
      <c r="BC172" s="130"/>
      <c r="BD172" s="130"/>
      <c r="BE172" s="130"/>
      <c r="BF172" s="130"/>
      <c r="BG172" s="130"/>
      <c r="BJ172" s="130"/>
      <c r="BT172" s="130"/>
      <c r="CD172" s="130"/>
      <c r="CN172" s="130"/>
      <c r="CX172" s="130"/>
      <c r="DH172" s="130"/>
      <c r="DR172" s="130"/>
      <c r="EB172" s="130"/>
      <c r="EL172" s="130"/>
      <c r="EV172" s="130"/>
      <c r="FF172" s="130"/>
      <c r="FP172" s="130"/>
      <c r="FZ172" s="130"/>
      <c r="GJ172" s="130"/>
      <c r="GT172" s="130"/>
      <c r="HD172" s="130"/>
      <c r="HN172" s="130"/>
      <c r="HX172" s="130"/>
      <c r="IH172" s="130"/>
    </row>
    <row xmlns:x14ac="http://schemas.microsoft.com/office/spreadsheetml/2009/9/ac" r="173" s="3" customFormat="true" x14ac:dyDescent="0.25">
      <c r="A173" s="397"/>
      <c r="B173" s="130"/>
      <c r="L173" s="130"/>
      <c r="V173" s="130"/>
      <c r="AF173" s="130"/>
      <c r="AP173" s="130"/>
      <c r="AZ173" s="130"/>
      <c r="BA173" s="130"/>
      <c r="BB173" s="130"/>
      <c r="BC173" s="130"/>
      <c r="BD173" s="130"/>
      <c r="BE173" s="130"/>
      <c r="BF173" s="130"/>
      <c r="BG173" s="130"/>
      <c r="BJ173" s="130"/>
      <c r="BT173" s="130"/>
      <c r="CD173" s="130"/>
      <c r="CN173" s="130"/>
      <c r="CX173" s="130"/>
      <c r="DH173" s="130"/>
      <c r="DR173" s="130"/>
      <c r="EB173" s="130"/>
      <c r="EL173" s="130"/>
      <c r="EV173" s="130"/>
      <c r="FF173" s="130"/>
      <c r="FP173" s="130"/>
      <c r="FZ173" s="130"/>
      <c r="GJ173" s="130"/>
      <c r="GT173" s="130"/>
      <c r="HD173" s="130"/>
      <c r="HN173" s="130"/>
      <c r="HX173" s="130"/>
      <c r="IH173" s="130"/>
    </row>
    <row xmlns:x14ac="http://schemas.microsoft.com/office/spreadsheetml/2009/9/ac" r="174" s="3" customFormat="true" x14ac:dyDescent="0.25">
      <c r="A174" s="397"/>
      <c r="B174" s="130"/>
      <c r="L174" s="130"/>
      <c r="V174" s="130"/>
      <c r="AF174" s="130"/>
      <c r="AP174" s="130"/>
      <c r="AZ174" s="130"/>
      <c r="BA174" s="130"/>
      <c r="BB174" s="130"/>
      <c r="BC174" s="130"/>
      <c r="BD174" s="130"/>
      <c r="BE174" s="130"/>
      <c r="BF174" s="130"/>
      <c r="BG174" s="130"/>
      <c r="BJ174" s="130"/>
      <c r="BT174" s="130"/>
      <c r="CD174" s="130"/>
      <c r="CN174" s="130"/>
      <c r="CX174" s="130"/>
      <c r="DH174" s="130"/>
      <c r="DR174" s="130"/>
      <c r="EB174" s="130"/>
      <c r="EL174" s="130"/>
      <c r="EV174" s="130"/>
      <c r="FF174" s="130"/>
      <c r="FP174" s="130"/>
      <c r="FZ174" s="130"/>
      <c r="GJ174" s="130"/>
      <c r="GT174" s="130"/>
      <c r="HD174" s="130"/>
      <c r="HN174" s="130"/>
      <c r="HX174" s="130"/>
      <c r="IH174" s="130"/>
    </row>
    <row xmlns:x14ac="http://schemas.microsoft.com/office/spreadsheetml/2009/9/ac" r="175" s="3" customFormat="true" x14ac:dyDescent="0.25">
      <c r="A175" s="397"/>
      <c r="B175" s="130"/>
      <c r="L175" s="130"/>
      <c r="V175" s="130"/>
      <c r="AF175" s="130"/>
      <c r="AP175" s="130"/>
      <c r="AZ175" s="130"/>
      <c r="BA175" s="130"/>
      <c r="BB175" s="130"/>
      <c r="BC175" s="130"/>
      <c r="BD175" s="130"/>
      <c r="BE175" s="130"/>
      <c r="BF175" s="130"/>
      <c r="BG175" s="130"/>
      <c r="BJ175" s="130"/>
      <c r="BT175" s="130"/>
      <c r="CD175" s="130"/>
      <c r="CN175" s="130"/>
      <c r="CX175" s="130"/>
      <c r="DH175" s="130"/>
      <c r="DR175" s="130"/>
      <c r="EB175" s="130"/>
      <c r="EL175" s="130"/>
      <c r="EV175" s="130"/>
      <c r="FF175" s="130"/>
      <c r="FP175" s="130"/>
      <c r="FZ175" s="130"/>
      <c r="GJ175" s="130"/>
      <c r="GT175" s="130"/>
      <c r="HD175" s="130"/>
      <c r="HN175" s="130"/>
      <c r="HX175" s="130"/>
      <c r="IH175" s="130"/>
    </row>
    <row xmlns:x14ac="http://schemas.microsoft.com/office/spreadsheetml/2009/9/ac" r="176" s="3" customFormat="true" x14ac:dyDescent="0.25">
      <c r="A176" s="397"/>
      <c r="B176" s="130"/>
      <c r="L176" s="130"/>
      <c r="V176" s="130"/>
      <c r="AF176" s="130"/>
      <c r="AP176" s="130"/>
      <c r="AZ176" s="130"/>
      <c r="BA176" s="130"/>
      <c r="BB176" s="130"/>
      <c r="BC176" s="130"/>
      <c r="BD176" s="130"/>
      <c r="BE176" s="130"/>
      <c r="BF176" s="130"/>
      <c r="BG176" s="130"/>
      <c r="BJ176" s="130"/>
      <c r="BT176" s="130"/>
      <c r="CD176" s="130"/>
      <c r="CN176" s="130"/>
      <c r="CX176" s="130"/>
      <c r="DH176" s="130"/>
      <c r="DR176" s="130"/>
      <c r="EB176" s="130"/>
      <c r="EL176" s="130"/>
      <c r="EV176" s="130"/>
      <c r="FF176" s="130"/>
      <c r="FP176" s="130"/>
      <c r="FZ176" s="130"/>
      <c r="GJ176" s="130"/>
      <c r="GT176" s="130"/>
      <c r="HD176" s="130"/>
      <c r="HN176" s="130"/>
      <c r="HX176" s="130"/>
      <c r="IH176" s="130"/>
    </row>
    <row xmlns:x14ac="http://schemas.microsoft.com/office/spreadsheetml/2009/9/ac" r="177" s="3" customFormat="true" x14ac:dyDescent="0.25">
      <c r="A177" s="397"/>
      <c r="B177" s="130"/>
      <c r="L177" s="130"/>
      <c r="V177" s="130"/>
      <c r="AF177" s="130"/>
      <c r="AP177" s="130"/>
      <c r="AZ177" s="130"/>
      <c r="BA177" s="130"/>
      <c r="BB177" s="130"/>
      <c r="BC177" s="130"/>
      <c r="BD177" s="130"/>
      <c r="BE177" s="130"/>
      <c r="BF177" s="130"/>
      <c r="BG177" s="130"/>
      <c r="BJ177" s="130"/>
      <c r="BT177" s="130"/>
      <c r="CD177" s="130"/>
      <c r="CN177" s="130"/>
      <c r="CX177" s="130"/>
      <c r="DH177" s="130"/>
      <c r="DR177" s="130"/>
      <c r="EB177" s="130"/>
      <c r="EL177" s="130"/>
      <c r="EV177" s="130"/>
      <c r="FF177" s="130"/>
      <c r="FP177" s="130"/>
      <c r="FZ177" s="130"/>
      <c r="GJ177" s="130"/>
      <c r="GT177" s="130"/>
      <c r="HD177" s="130"/>
      <c r="HN177" s="130"/>
      <c r="HX177" s="130"/>
      <c r="IH177" s="130"/>
    </row>
    <row xmlns:x14ac="http://schemas.microsoft.com/office/spreadsheetml/2009/9/ac" r="178" s="3" customFormat="true" x14ac:dyDescent="0.25">
      <c r="A178" s="397"/>
      <c r="B178" s="130"/>
      <c r="L178" s="130"/>
      <c r="V178" s="130"/>
      <c r="AF178" s="130"/>
      <c r="AP178" s="130"/>
      <c r="AZ178" s="130"/>
      <c r="BA178" s="130"/>
      <c r="BB178" s="130"/>
      <c r="BC178" s="130"/>
      <c r="BD178" s="130"/>
      <c r="BE178" s="130"/>
      <c r="BF178" s="130"/>
      <c r="BG178" s="130"/>
      <c r="BJ178" s="130"/>
      <c r="BT178" s="130"/>
      <c r="CD178" s="130"/>
      <c r="CN178" s="130"/>
      <c r="CX178" s="130"/>
      <c r="DH178" s="130"/>
      <c r="DR178" s="130"/>
      <c r="EB178" s="130"/>
      <c r="EL178" s="130"/>
      <c r="EV178" s="130"/>
      <c r="FF178" s="130"/>
      <c r="FP178" s="130"/>
      <c r="FZ178" s="130"/>
      <c r="GJ178" s="130"/>
      <c r="GT178" s="130"/>
      <c r="HD178" s="130"/>
      <c r="HN178" s="130"/>
      <c r="HX178" s="130"/>
      <c r="IH178" s="130"/>
    </row>
    <row xmlns:x14ac="http://schemas.microsoft.com/office/spreadsheetml/2009/9/ac" r="179" s="3" customFormat="true" x14ac:dyDescent="0.25">
      <c r="A179" s="397"/>
      <c r="B179" s="130"/>
      <c r="L179" s="130"/>
      <c r="V179" s="130"/>
      <c r="AF179" s="130"/>
      <c r="AP179" s="130"/>
      <c r="AZ179" s="130"/>
      <c r="BA179" s="130"/>
      <c r="BB179" s="130"/>
      <c r="BC179" s="130"/>
      <c r="BD179" s="130"/>
      <c r="BE179" s="130"/>
      <c r="BF179" s="130"/>
      <c r="BG179" s="130"/>
      <c r="BJ179" s="130"/>
      <c r="BT179" s="130"/>
      <c r="CD179" s="130"/>
      <c r="CN179" s="130"/>
      <c r="CX179" s="130"/>
      <c r="DH179" s="130"/>
      <c r="DR179" s="130"/>
      <c r="EB179" s="130"/>
      <c r="EL179" s="130"/>
      <c r="EV179" s="130"/>
      <c r="FF179" s="130"/>
      <c r="FP179" s="130"/>
      <c r="FZ179" s="130"/>
      <c r="GJ179" s="130"/>
      <c r="GT179" s="130"/>
      <c r="HD179" s="130"/>
      <c r="HN179" s="130"/>
      <c r="HX179" s="130"/>
      <c r="IH179" s="130"/>
    </row>
    <row xmlns:x14ac="http://schemas.microsoft.com/office/spreadsheetml/2009/9/ac" r="180" s="3" customFormat="true" x14ac:dyDescent="0.25">
      <c r="A180" s="397"/>
      <c r="B180" s="130"/>
      <c r="L180" s="130"/>
      <c r="V180" s="130"/>
      <c r="AF180" s="130"/>
      <c r="AP180" s="130"/>
      <c r="AZ180" s="130"/>
      <c r="BA180" s="130"/>
      <c r="BB180" s="130"/>
      <c r="BC180" s="130"/>
      <c r="BD180" s="130"/>
      <c r="BE180" s="130"/>
      <c r="BF180" s="130"/>
      <c r="BG180" s="130"/>
      <c r="BJ180" s="130"/>
      <c r="BT180" s="130"/>
      <c r="CD180" s="130"/>
      <c r="CN180" s="130"/>
      <c r="CX180" s="130"/>
      <c r="DH180" s="130"/>
      <c r="DR180" s="130"/>
      <c r="EB180" s="130"/>
      <c r="EL180" s="130"/>
      <c r="EV180" s="130"/>
      <c r="FF180" s="130"/>
      <c r="FP180" s="130"/>
      <c r="FZ180" s="130"/>
      <c r="GJ180" s="130"/>
      <c r="GT180" s="130"/>
      <c r="HD180" s="130"/>
      <c r="HN180" s="130"/>
      <c r="HX180" s="130"/>
      <c r="IH180" s="130"/>
    </row>
    <row xmlns:x14ac="http://schemas.microsoft.com/office/spreadsheetml/2009/9/ac" r="181" s="3" customFormat="true" x14ac:dyDescent="0.25">
      <c r="A181" s="397"/>
      <c r="B181" s="130"/>
      <c r="L181" s="130"/>
      <c r="V181" s="130"/>
      <c r="AF181" s="130"/>
      <c r="AP181" s="130"/>
      <c r="AZ181" s="130"/>
      <c r="BA181" s="130"/>
      <c r="BB181" s="130"/>
      <c r="BC181" s="130"/>
      <c r="BD181" s="130"/>
      <c r="BE181" s="130"/>
      <c r="BF181" s="130"/>
      <c r="BG181" s="130"/>
      <c r="BJ181" s="130"/>
      <c r="BT181" s="130"/>
      <c r="CD181" s="130"/>
      <c r="CN181" s="130"/>
      <c r="CX181" s="130"/>
      <c r="DH181" s="130"/>
      <c r="DR181" s="130"/>
      <c r="EB181" s="130"/>
      <c r="EL181" s="130"/>
      <c r="EV181" s="130"/>
      <c r="FF181" s="130"/>
      <c r="FP181" s="130"/>
      <c r="FZ181" s="130"/>
      <c r="GJ181" s="130"/>
      <c r="GT181" s="130"/>
      <c r="HD181" s="130"/>
      <c r="HN181" s="130"/>
      <c r="HX181" s="130"/>
      <c r="IH181" s="130"/>
    </row>
    <row xmlns:x14ac="http://schemas.microsoft.com/office/spreadsheetml/2009/9/ac" r="182" s="3" customFormat="true" x14ac:dyDescent="0.25">
      <c r="A182" s="397"/>
      <c r="B182" s="130"/>
      <c r="L182" s="130"/>
      <c r="V182" s="130"/>
      <c r="AF182" s="130"/>
      <c r="AP182" s="130"/>
      <c r="AZ182" s="130"/>
      <c r="BA182" s="130"/>
      <c r="BB182" s="130"/>
      <c r="BC182" s="130"/>
      <c r="BD182" s="130"/>
      <c r="BE182" s="130"/>
      <c r="BF182" s="130"/>
      <c r="BG182" s="130"/>
      <c r="BJ182" s="130"/>
      <c r="BT182" s="130"/>
      <c r="CD182" s="130"/>
      <c r="CN182" s="130"/>
      <c r="CX182" s="130"/>
      <c r="DH182" s="130"/>
      <c r="DR182" s="130"/>
      <c r="EB182" s="130"/>
      <c r="EL182" s="130"/>
      <c r="EV182" s="130"/>
      <c r="FF182" s="130"/>
      <c r="FP182" s="130"/>
      <c r="FZ182" s="130"/>
      <c r="GJ182" s="130"/>
      <c r="GT182" s="130"/>
      <c r="HD182" s="130"/>
      <c r="HN182" s="130"/>
      <c r="HX182" s="130"/>
      <c r="IH182" s="130"/>
    </row>
    <row xmlns:x14ac="http://schemas.microsoft.com/office/spreadsheetml/2009/9/ac" r="183" s="3" customFormat="true" x14ac:dyDescent="0.25">
      <c r="A183" s="397"/>
      <c r="B183" s="130"/>
      <c r="L183" s="130"/>
      <c r="V183" s="130"/>
      <c r="AF183" s="130"/>
      <c r="AP183" s="130"/>
      <c r="AZ183" s="130"/>
      <c r="BA183" s="130"/>
      <c r="BB183" s="130"/>
      <c r="BC183" s="130"/>
      <c r="BD183" s="130"/>
      <c r="BE183" s="130"/>
      <c r="BF183" s="130"/>
      <c r="BG183" s="130"/>
      <c r="BJ183" s="130"/>
      <c r="BT183" s="130"/>
      <c r="CD183" s="130"/>
      <c r="CN183" s="130"/>
      <c r="CX183" s="130"/>
      <c r="DH183" s="130"/>
      <c r="DR183" s="130"/>
      <c r="EB183" s="130"/>
      <c r="EL183" s="130"/>
      <c r="EV183" s="130"/>
      <c r="FF183" s="130"/>
      <c r="FP183" s="130"/>
      <c r="FZ183" s="130"/>
      <c r="GJ183" s="130"/>
      <c r="GT183" s="130"/>
      <c r="HD183" s="130"/>
      <c r="HN183" s="130"/>
      <c r="HX183" s="130"/>
      <c r="IH183" s="130"/>
    </row>
    <row xmlns:x14ac="http://schemas.microsoft.com/office/spreadsheetml/2009/9/ac" r="184" s="3" customFormat="true" x14ac:dyDescent="0.25">
      <c r="A184" s="397"/>
      <c r="B184" s="130"/>
      <c r="L184" s="130"/>
      <c r="V184" s="130"/>
      <c r="AF184" s="130"/>
      <c r="AP184" s="130"/>
      <c r="AZ184" s="130"/>
      <c r="BA184" s="130"/>
      <c r="BB184" s="130"/>
      <c r="BC184" s="130"/>
      <c r="BD184" s="130"/>
      <c r="BE184" s="130"/>
      <c r="BF184" s="130"/>
      <c r="BG184" s="130"/>
      <c r="BJ184" s="130"/>
      <c r="BT184" s="130"/>
      <c r="CD184" s="130"/>
      <c r="CN184" s="130"/>
      <c r="CX184" s="130"/>
      <c r="DH184" s="130"/>
      <c r="DR184" s="130"/>
      <c r="EB184" s="130"/>
      <c r="EL184" s="130"/>
      <c r="EV184" s="130"/>
      <c r="FF184" s="130"/>
      <c r="FP184" s="130"/>
      <c r="FZ184" s="130"/>
      <c r="GJ184" s="130"/>
      <c r="GT184" s="130"/>
      <c r="HD184" s="130"/>
      <c r="HN184" s="130"/>
      <c r="HX184" s="130"/>
      <c r="IH184" s="130"/>
    </row>
    <row xmlns:x14ac="http://schemas.microsoft.com/office/spreadsheetml/2009/9/ac" r="185" s="3" customFormat="true" x14ac:dyDescent="0.25">
      <c r="A185" s="397"/>
      <c r="B185" s="130"/>
      <c r="L185" s="130"/>
      <c r="V185" s="130"/>
      <c r="AF185" s="130"/>
      <c r="AP185" s="130"/>
      <c r="AZ185" s="130"/>
      <c r="BA185" s="130"/>
      <c r="BB185" s="130"/>
      <c r="BC185" s="130"/>
      <c r="BD185" s="130"/>
      <c r="BE185" s="130"/>
      <c r="BF185" s="130"/>
      <c r="BG185" s="130"/>
      <c r="BJ185" s="130"/>
      <c r="BT185" s="130"/>
      <c r="CD185" s="130"/>
      <c r="CN185" s="130"/>
      <c r="CX185" s="130"/>
      <c r="DH185" s="130"/>
      <c r="DR185" s="130"/>
      <c r="EB185" s="130"/>
      <c r="EL185" s="130"/>
      <c r="EV185" s="130"/>
      <c r="FF185" s="130"/>
      <c r="FP185" s="130"/>
      <c r="FZ185" s="130"/>
      <c r="GJ185" s="130"/>
      <c r="GT185" s="130"/>
      <c r="HD185" s="130"/>
      <c r="HN185" s="130"/>
      <c r="HX185" s="130"/>
      <c r="IH185" s="130"/>
    </row>
    <row xmlns:x14ac="http://schemas.microsoft.com/office/spreadsheetml/2009/9/ac" r="186" s="3" customFormat="true" x14ac:dyDescent="0.25">
      <c r="A186" s="397"/>
      <c r="B186" s="130"/>
      <c r="L186" s="130"/>
      <c r="V186" s="130"/>
      <c r="AF186" s="130"/>
      <c r="AP186" s="130"/>
      <c r="AZ186" s="130"/>
      <c r="BA186" s="130"/>
      <c r="BB186" s="130"/>
      <c r="BC186" s="130"/>
      <c r="BD186" s="130"/>
      <c r="BE186" s="130"/>
      <c r="BF186" s="130"/>
      <c r="BG186" s="130"/>
      <c r="BJ186" s="130"/>
      <c r="BT186" s="130"/>
      <c r="CD186" s="130"/>
      <c r="CN186" s="130"/>
      <c r="CX186" s="130"/>
      <c r="DH186" s="130"/>
      <c r="DR186" s="130"/>
      <c r="EB186" s="130"/>
      <c r="EL186" s="130"/>
      <c r="EV186" s="130"/>
      <c r="FF186" s="130"/>
      <c r="FP186" s="130"/>
      <c r="FZ186" s="130"/>
      <c r="GJ186" s="130"/>
      <c r="GT186" s="130"/>
      <c r="HD186" s="130"/>
      <c r="HN186" s="130"/>
      <c r="HX186" s="130"/>
      <c r="IH186" s="130"/>
    </row>
    <row xmlns:x14ac="http://schemas.microsoft.com/office/spreadsheetml/2009/9/ac" r="187" s="3" customFormat="true" x14ac:dyDescent="0.25">
      <c r="A187" s="397"/>
      <c r="B187" s="130"/>
      <c r="L187" s="130"/>
      <c r="V187" s="130"/>
      <c r="AF187" s="130"/>
      <c r="AP187" s="130"/>
      <c r="AZ187" s="130"/>
      <c r="BA187" s="130"/>
      <c r="BB187" s="130"/>
      <c r="BC187" s="130"/>
      <c r="BD187" s="130"/>
      <c r="BE187" s="130"/>
      <c r="BF187" s="130"/>
      <c r="BG187" s="130"/>
      <c r="BJ187" s="130"/>
      <c r="BT187" s="130"/>
      <c r="CD187" s="130"/>
      <c r="CN187" s="130"/>
      <c r="CX187" s="130"/>
      <c r="DH187" s="130"/>
      <c r="DR187" s="130"/>
      <c r="EB187" s="130"/>
      <c r="EL187" s="130"/>
      <c r="EV187" s="130"/>
      <c r="FF187" s="130"/>
      <c r="FP187" s="130"/>
      <c r="FZ187" s="130"/>
      <c r="GJ187" s="130"/>
      <c r="GT187" s="130"/>
      <c r="HD187" s="130"/>
      <c r="HN187" s="130"/>
      <c r="HX187" s="130"/>
      <c r="IH187" s="130"/>
    </row>
    <row xmlns:x14ac="http://schemas.microsoft.com/office/spreadsheetml/2009/9/ac" r="188" s="3" customFormat="true" x14ac:dyDescent="0.25">
      <c r="A188" s="397"/>
      <c r="B188" s="130"/>
      <c r="L188" s="130"/>
      <c r="V188" s="130"/>
      <c r="AF188" s="130"/>
      <c r="AP188" s="130"/>
      <c r="AZ188" s="130"/>
      <c r="BA188" s="130"/>
      <c r="BB188" s="130"/>
      <c r="BC188" s="130"/>
      <c r="BD188" s="130"/>
      <c r="BE188" s="130"/>
      <c r="BF188" s="130"/>
      <c r="BG188" s="130"/>
      <c r="BJ188" s="130"/>
      <c r="BT188" s="130"/>
      <c r="CD188" s="130"/>
      <c r="CN188" s="130"/>
      <c r="CX188" s="130"/>
      <c r="DH188" s="130"/>
      <c r="DR188" s="130"/>
      <c r="EB188" s="130"/>
      <c r="EL188" s="130"/>
      <c r="EV188" s="130"/>
      <c r="FF188" s="130"/>
      <c r="FP188" s="130"/>
      <c r="FZ188" s="130"/>
      <c r="GJ188" s="130"/>
      <c r="GT188" s="130"/>
      <c r="HD188" s="130"/>
      <c r="HN188" s="130"/>
      <c r="HX188" s="130"/>
      <c r="IH188" s="130"/>
    </row>
    <row xmlns:x14ac="http://schemas.microsoft.com/office/spreadsheetml/2009/9/ac" r="189" s="3" customFormat="true" x14ac:dyDescent="0.25">
      <c r="A189" s="397"/>
      <c r="B189" s="130"/>
      <c r="L189" s="130"/>
      <c r="V189" s="130"/>
      <c r="AF189" s="130"/>
      <c r="AP189" s="130"/>
      <c r="AZ189" s="130"/>
      <c r="BA189" s="130"/>
      <c r="BB189" s="130"/>
      <c r="BC189" s="130"/>
      <c r="BD189" s="130"/>
      <c r="BE189" s="130"/>
      <c r="BF189" s="130"/>
      <c r="BG189" s="130"/>
      <c r="BJ189" s="130"/>
      <c r="BT189" s="130"/>
      <c r="CD189" s="130"/>
      <c r="CN189" s="130"/>
      <c r="CX189" s="130"/>
      <c r="DH189" s="130"/>
      <c r="DR189" s="130"/>
      <c r="EB189" s="130"/>
      <c r="EL189" s="130"/>
      <c r="EV189" s="130"/>
      <c r="FF189" s="130"/>
      <c r="FP189" s="130"/>
      <c r="FZ189" s="130"/>
      <c r="GJ189" s="130"/>
      <c r="GT189" s="130"/>
      <c r="HD189" s="130"/>
      <c r="HN189" s="130"/>
      <c r="HX189" s="130"/>
      <c r="IH189" s="130"/>
    </row>
    <row xmlns:x14ac="http://schemas.microsoft.com/office/spreadsheetml/2009/9/ac" r="190" s="3" customFormat="true" x14ac:dyDescent="0.25">
      <c r="A190" s="397"/>
      <c r="B190" s="130"/>
      <c r="L190" s="130"/>
      <c r="V190" s="130"/>
      <c r="AF190" s="130"/>
      <c r="AP190" s="130"/>
      <c r="AZ190" s="130"/>
      <c r="BA190" s="130"/>
      <c r="BB190" s="130"/>
      <c r="BC190" s="130"/>
      <c r="BD190" s="130"/>
      <c r="BE190" s="130"/>
      <c r="BF190" s="130"/>
      <c r="BG190" s="130"/>
      <c r="BJ190" s="130"/>
      <c r="BT190" s="130"/>
      <c r="CD190" s="130"/>
      <c r="CN190" s="130"/>
      <c r="CX190" s="130"/>
      <c r="DH190" s="130"/>
      <c r="DR190" s="130"/>
      <c r="EB190" s="130"/>
      <c r="EL190" s="130"/>
      <c r="EV190" s="130"/>
      <c r="FF190" s="130"/>
      <c r="FP190" s="130"/>
      <c r="FZ190" s="130"/>
      <c r="GJ190" s="130"/>
      <c r="GT190" s="130"/>
      <c r="HD190" s="130"/>
      <c r="HN190" s="130"/>
      <c r="HX190" s="130"/>
      <c r="IH190" s="130"/>
    </row>
    <row xmlns:x14ac="http://schemas.microsoft.com/office/spreadsheetml/2009/9/ac" r="191" s="3" customFormat="true" x14ac:dyDescent="0.25">
      <c r="A191" s="397"/>
      <c r="B191" s="130"/>
      <c r="L191" s="130"/>
      <c r="V191" s="130"/>
      <c r="AF191" s="130"/>
      <c r="AP191" s="130"/>
      <c r="AZ191" s="130"/>
      <c r="BA191" s="130"/>
      <c r="BB191" s="130"/>
      <c r="BC191" s="130"/>
      <c r="BD191" s="130"/>
      <c r="BE191" s="130"/>
      <c r="BF191" s="130"/>
      <c r="BG191" s="130"/>
      <c r="BJ191" s="130"/>
      <c r="BT191" s="130"/>
      <c r="CD191" s="130"/>
      <c r="CN191" s="130"/>
      <c r="CX191" s="130"/>
      <c r="DH191" s="130"/>
      <c r="DR191" s="130"/>
      <c r="EB191" s="130"/>
      <c r="EL191" s="130"/>
      <c r="EV191" s="130"/>
      <c r="FF191" s="130"/>
      <c r="FP191" s="130"/>
      <c r="FZ191" s="130"/>
      <c r="GJ191" s="130"/>
      <c r="GT191" s="130"/>
      <c r="HD191" s="130"/>
      <c r="HN191" s="130"/>
      <c r="HX191" s="130"/>
      <c r="IH191" s="130"/>
    </row>
    <row xmlns:x14ac="http://schemas.microsoft.com/office/spreadsheetml/2009/9/ac" r="192" s="3" customFormat="true" x14ac:dyDescent="0.25">
      <c r="A192" s="397"/>
      <c r="B192" s="130"/>
      <c r="L192" s="130"/>
      <c r="V192" s="130"/>
      <c r="AF192" s="130"/>
      <c r="AP192" s="130"/>
      <c r="AZ192" s="130"/>
      <c r="BA192" s="130"/>
      <c r="BB192" s="130"/>
      <c r="BC192" s="130"/>
      <c r="BD192" s="130"/>
      <c r="BE192" s="130"/>
      <c r="BF192" s="130"/>
      <c r="BG192" s="130"/>
      <c r="BJ192" s="130"/>
      <c r="BT192" s="130"/>
      <c r="CD192" s="130"/>
      <c r="CN192" s="130"/>
      <c r="CX192" s="130"/>
      <c r="DH192" s="130"/>
      <c r="DR192" s="130"/>
      <c r="EB192" s="130"/>
      <c r="EL192" s="130"/>
      <c r="EV192" s="130"/>
      <c r="FF192" s="130"/>
      <c r="FP192" s="130"/>
      <c r="FZ192" s="130"/>
      <c r="GJ192" s="130"/>
      <c r="GT192" s="130"/>
      <c r="HD192" s="130"/>
      <c r="HN192" s="130"/>
      <c r="HX192" s="130"/>
      <c r="IH192" s="130"/>
    </row>
    <row xmlns:x14ac="http://schemas.microsoft.com/office/spreadsheetml/2009/9/ac" r="193" s="3" customFormat="true" x14ac:dyDescent="0.25">
      <c r="A193" s="397"/>
      <c r="B193" s="130"/>
      <c r="L193" s="130"/>
      <c r="V193" s="130"/>
      <c r="AF193" s="130"/>
      <c r="AP193" s="130"/>
      <c r="AZ193" s="130"/>
      <c r="BA193" s="130"/>
      <c r="BB193" s="130"/>
      <c r="BC193" s="130"/>
      <c r="BD193" s="130"/>
      <c r="BE193" s="130"/>
      <c r="BF193" s="130"/>
      <c r="BG193" s="130"/>
      <c r="BJ193" s="130"/>
      <c r="BT193" s="130"/>
      <c r="CD193" s="130"/>
      <c r="CN193" s="130"/>
      <c r="CX193" s="130"/>
      <c r="DH193" s="130"/>
      <c r="DR193" s="130"/>
      <c r="EB193" s="130"/>
      <c r="EL193" s="130"/>
      <c r="EV193" s="130"/>
      <c r="FF193" s="130"/>
      <c r="FP193" s="130"/>
      <c r="FZ193" s="130"/>
      <c r="GJ193" s="130"/>
      <c r="GT193" s="130"/>
      <c r="HD193" s="130"/>
      <c r="HN193" s="130"/>
      <c r="HX193" s="130"/>
      <c r="IH193" s="130"/>
    </row>
    <row xmlns:x14ac="http://schemas.microsoft.com/office/spreadsheetml/2009/9/ac" r="194" s="3" customFormat="true" x14ac:dyDescent="0.25">
      <c r="A194" s="397"/>
      <c r="B194" s="130"/>
      <c r="L194" s="130"/>
      <c r="V194" s="130"/>
      <c r="AF194" s="130"/>
      <c r="AP194" s="130"/>
      <c r="AZ194" s="130"/>
      <c r="BA194" s="130"/>
      <c r="BB194" s="130"/>
      <c r="BC194" s="130"/>
      <c r="BD194" s="130"/>
      <c r="BE194" s="130"/>
      <c r="BF194" s="130"/>
      <c r="BG194" s="130"/>
      <c r="BJ194" s="130"/>
      <c r="BT194" s="130"/>
      <c r="CD194" s="130"/>
      <c r="CN194" s="130"/>
      <c r="CX194" s="130"/>
      <c r="DH194" s="130"/>
      <c r="DR194" s="130"/>
      <c r="EB194" s="130"/>
      <c r="EL194" s="130"/>
      <c r="EV194" s="130"/>
      <c r="FF194" s="130"/>
      <c r="FP194" s="130"/>
      <c r="FZ194" s="130"/>
      <c r="GJ194" s="130"/>
      <c r="GT194" s="130"/>
      <c r="HD194" s="130"/>
      <c r="HN194" s="130"/>
      <c r="HX194" s="130"/>
      <c r="IH194" s="130"/>
    </row>
    <row xmlns:x14ac="http://schemas.microsoft.com/office/spreadsheetml/2009/9/ac" r="195" s="3" customFormat="true" x14ac:dyDescent="0.25">
      <c r="A195" s="397"/>
      <c r="B195" s="130"/>
      <c r="L195" s="130"/>
      <c r="V195" s="130"/>
      <c r="AF195" s="130"/>
      <c r="AP195" s="130"/>
      <c r="AZ195" s="130"/>
      <c r="BA195" s="130"/>
      <c r="BB195" s="130"/>
      <c r="BC195" s="130"/>
      <c r="BD195" s="130"/>
      <c r="BE195" s="130"/>
      <c r="BF195" s="130"/>
      <c r="BG195" s="130"/>
      <c r="BJ195" s="130"/>
      <c r="BT195" s="130"/>
      <c r="CD195" s="130"/>
      <c r="CN195" s="130"/>
      <c r="CX195" s="130"/>
      <c r="DH195" s="130"/>
      <c r="DR195" s="130"/>
      <c r="EB195" s="130"/>
      <c r="EL195" s="130"/>
      <c r="EV195" s="130"/>
      <c r="FF195" s="130"/>
      <c r="FP195" s="130"/>
      <c r="FZ195" s="130"/>
      <c r="GJ195" s="130"/>
      <c r="GT195" s="130"/>
      <c r="HD195" s="130"/>
      <c r="HN195" s="130"/>
      <c r="HX195" s="130"/>
      <c r="IH195" s="130"/>
    </row>
    <row xmlns:x14ac="http://schemas.microsoft.com/office/spreadsheetml/2009/9/ac" r="196" s="3" customFormat="true" x14ac:dyDescent="0.25">
      <c r="A196" s="397"/>
      <c r="B196" s="130"/>
      <c r="L196" s="130"/>
      <c r="V196" s="130"/>
      <c r="AF196" s="130"/>
      <c r="AP196" s="130"/>
      <c r="AZ196" s="130"/>
      <c r="BA196" s="130"/>
      <c r="BB196" s="130"/>
      <c r="BC196" s="130"/>
      <c r="BD196" s="130"/>
      <c r="BE196" s="130"/>
      <c r="BF196" s="130"/>
      <c r="BG196" s="130"/>
      <c r="BJ196" s="130"/>
      <c r="BT196" s="130"/>
      <c r="CD196" s="130"/>
      <c r="CN196" s="130"/>
      <c r="CX196" s="130"/>
      <c r="DH196" s="130"/>
      <c r="DR196" s="130"/>
      <c r="EB196" s="130"/>
      <c r="EL196" s="130"/>
      <c r="EV196" s="130"/>
      <c r="FF196" s="130"/>
      <c r="FP196" s="130"/>
      <c r="FZ196" s="130"/>
      <c r="GJ196" s="130"/>
      <c r="GT196" s="130"/>
      <c r="HD196" s="130"/>
      <c r="HN196" s="130"/>
      <c r="HX196" s="130"/>
      <c r="IH196" s="130"/>
    </row>
    <row xmlns:x14ac="http://schemas.microsoft.com/office/spreadsheetml/2009/9/ac" r="197" s="3" customFormat="true" x14ac:dyDescent="0.25">
      <c r="A197" s="397"/>
      <c r="B197" s="130"/>
      <c r="L197" s="130"/>
      <c r="V197" s="130"/>
      <c r="AF197" s="130"/>
      <c r="AP197" s="130"/>
      <c r="AZ197" s="130"/>
      <c r="BA197" s="130"/>
      <c r="BB197" s="130"/>
      <c r="BC197" s="130"/>
      <c r="BD197" s="130"/>
      <c r="BE197" s="130"/>
      <c r="BF197" s="130"/>
      <c r="BG197" s="130"/>
      <c r="BJ197" s="130"/>
      <c r="BT197" s="130"/>
      <c r="CD197" s="130"/>
      <c r="CN197" s="130"/>
      <c r="CX197" s="130"/>
      <c r="DH197" s="130"/>
      <c r="DR197" s="130"/>
      <c r="EB197" s="130"/>
      <c r="EL197" s="130"/>
      <c r="EV197" s="130"/>
      <c r="FF197" s="130"/>
      <c r="FP197" s="130"/>
      <c r="FZ197" s="130"/>
      <c r="GJ197" s="130"/>
      <c r="GT197" s="130"/>
      <c r="HD197" s="130"/>
      <c r="HN197" s="130"/>
      <c r="HX197" s="130"/>
      <c r="IH197" s="130"/>
    </row>
    <row xmlns:x14ac="http://schemas.microsoft.com/office/spreadsheetml/2009/9/ac" r="198" s="3" customFormat="true" x14ac:dyDescent="0.25">
      <c r="A198" s="397"/>
      <c r="B198" s="130"/>
      <c r="L198" s="130"/>
      <c r="V198" s="130"/>
      <c r="AF198" s="130"/>
      <c r="AP198" s="130"/>
      <c r="AZ198" s="130"/>
      <c r="BA198" s="130"/>
      <c r="BB198" s="130"/>
      <c r="BC198" s="130"/>
      <c r="BD198" s="130"/>
      <c r="BE198" s="130"/>
      <c r="BF198" s="130"/>
      <c r="BG198" s="130"/>
      <c r="BJ198" s="130"/>
      <c r="BT198" s="130"/>
      <c r="CD198" s="130"/>
      <c r="CN198" s="130"/>
      <c r="CX198" s="130"/>
      <c r="DH198" s="130"/>
      <c r="DR198" s="130"/>
      <c r="EB198" s="130"/>
      <c r="EL198" s="130"/>
      <c r="EV198" s="130"/>
      <c r="FF198" s="130"/>
      <c r="FP198" s="130"/>
      <c r="FZ198" s="130"/>
      <c r="GJ198" s="130"/>
      <c r="GT198" s="130"/>
      <c r="HD198" s="130"/>
      <c r="HN198" s="130"/>
      <c r="HX198" s="130"/>
      <c r="IH198" s="130"/>
    </row>
    <row xmlns:x14ac="http://schemas.microsoft.com/office/spreadsheetml/2009/9/ac" r="199" s="3" customFormat="true" x14ac:dyDescent="0.25">
      <c r="A199" s="397"/>
      <c r="B199" s="130"/>
      <c r="L199" s="130"/>
      <c r="V199" s="130"/>
      <c r="AF199" s="130"/>
      <c r="AP199" s="130"/>
      <c r="AZ199" s="130"/>
      <c r="BA199" s="130"/>
      <c r="BB199" s="130"/>
      <c r="BC199" s="130"/>
      <c r="BD199" s="130"/>
      <c r="BE199" s="130"/>
      <c r="BF199" s="130"/>
      <c r="BG199" s="130"/>
      <c r="BJ199" s="130"/>
      <c r="BT199" s="130"/>
      <c r="CD199" s="130"/>
      <c r="CN199" s="130"/>
      <c r="CX199" s="130"/>
      <c r="DH199" s="130"/>
      <c r="DR199" s="130"/>
      <c r="EB199" s="130"/>
      <c r="EL199" s="130"/>
      <c r="EV199" s="130"/>
      <c r="FF199" s="130"/>
      <c r="FP199" s="130"/>
      <c r="FZ199" s="130"/>
      <c r="GJ199" s="130"/>
      <c r="GT199" s="130"/>
      <c r="HD199" s="130"/>
      <c r="HN199" s="130"/>
      <c r="HX199" s="130"/>
      <c r="IH199" s="130"/>
    </row>
    <row xmlns:x14ac="http://schemas.microsoft.com/office/spreadsheetml/2009/9/ac" r="200" s="3" customFormat="true" x14ac:dyDescent="0.25">
      <c r="A200" s="397"/>
      <c r="B200" s="130"/>
      <c r="L200" s="130"/>
      <c r="V200" s="130"/>
      <c r="AF200" s="130"/>
      <c r="AP200" s="130"/>
      <c r="AZ200" s="130"/>
      <c r="BA200" s="130"/>
      <c r="BB200" s="130"/>
      <c r="BC200" s="130"/>
      <c r="BD200" s="130"/>
      <c r="BE200" s="130"/>
      <c r="BF200" s="130"/>
      <c r="BG200" s="130"/>
      <c r="BJ200" s="130"/>
      <c r="BT200" s="130"/>
      <c r="CD200" s="130"/>
      <c r="CN200" s="130"/>
      <c r="CX200" s="130"/>
      <c r="DH200" s="130"/>
      <c r="DR200" s="130"/>
      <c r="EB200" s="130"/>
      <c r="EL200" s="130"/>
      <c r="EV200" s="130"/>
      <c r="FF200" s="130"/>
      <c r="FP200" s="130"/>
      <c r="FZ200" s="130"/>
      <c r="GJ200" s="130"/>
      <c r="GT200" s="130"/>
      <c r="HD200" s="130"/>
      <c r="HN200" s="130"/>
      <c r="HX200" s="130"/>
      <c r="IH200" s="130"/>
    </row>
    <row xmlns:x14ac="http://schemas.microsoft.com/office/spreadsheetml/2009/9/ac" r="201" s="3" customFormat="true" x14ac:dyDescent="0.25">
      <c r="A201" s="397"/>
      <c r="B201" s="130"/>
      <c r="L201" s="130"/>
      <c r="V201" s="130"/>
      <c r="AF201" s="130"/>
      <c r="AP201" s="130"/>
      <c r="AZ201" s="130"/>
      <c r="BA201" s="130"/>
      <c r="BB201" s="130"/>
      <c r="BC201" s="130"/>
      <c r="BD201" s="130"/>
      <c r="BE201" s="130"/>
      <c r="BF201" s="130"/>
      <c r="BG201" s="130"/>
      <c r="BJ201" s="130"/>
      <c r="BT201" s="130"/>
      <c r="CD201" s="130"/>
      <c r="CN201" s="130"/>
      <c r="CX201" s="130"/>
      <c r="DH201" s="130"/>
      <c r="DR201" s="130"/>
      <c r="EB201" s="130"/>
      <c r="EL201" s="130"/>
      <c r="EV201" s="130"/>
      <c r="FF201" s="130"/>
      <c r="FP201" s="130"/>
      <c r="FZ201" s="130"/>
      <c r="GJ201" s="130"/>
      <c r="GT201" s="130"/>
      <c r="HD201" s="130"/>
      <c r="HN201" s="130"/>
      <c r="HX201" s="130"/>
      <c r="IH201" s="130"/>
    </row>
    <row xmlns:x14ac="http://schemas.microsoft.com/office/spreadsheetml/2009/9/ac" r="202" s="3" customFormat="true" x14ac:dyDescent="0.25">
      <c r="A202" s="397"/>
      <c r="B202" s="130"/>
      <c r="L202" s="130"/>
      <c r="V202" s="130"/>
      <c r="AF202" s="130"/>
      <c r="AP202" s="130"/>
      <c r="AZ202" s="130"/>
      <c r="BA202" s="130"/>
      <c r="BB202" s="130"/>
      <c r="BC202" s="130"/>
      <c r="BD202" s="130"/>
      <c r="BE202" s="130"/>
      <c r="BF202" s="130"/>
      <c r="BG202" s="130"/>
      <c r="BJ202" s="130"/>
      <c r="BT202" s="130"/>
      <c r="CD202" s="130"/>
      <c r="CN202" s="130"/>
      <c r="CX202" s="130"/>
      <c r="DH202" s="130"/>
      <c r="DR202" s="130"/>
      <c r="EB202" s="130"/>
      <c r="EL202" s="130"/>
      <c r="EV202" s="130"/>
      <c r="FF202" s="130"/>
      <c r="FP202" s="130"/>
      <c r="FZ202" s="130"/>
      <c r="GJ202" s="130"/>
      <c r="GT202" s="130"/>
      <c r="HD202" s="130"/>
      <c r="HN202" s="130"/>
      <c r="HX202" s="130"/>
      <c r="IH202" s="130"/>
    </row>
    <row xmlns:x14ac="http://schemas.microsoft.com/office/spreadsheetml/2009/9/ac" r="203" s="3" customFormat="true" x14ac:dyDescent="0.25">
      <c r="A203" s="397"/>
      <c r="B203" s="130"/>
      <c r="L203" s="130"/>
      <c r="V203" s="130"/>
      <c r="AF203" s="130"/>
      <c r="AP203" s="130"/>
      <c r="AZ203" s="130"/>
      <c r="BA203" s="130"/>
      <c r="BB203" s="130"/>
      <c r="BC203" s="130"/>
      <c r="BD203" s="130"/>
      <c r="BE203" s="130"/>
      <c r="BF203" s="130"/>
      <c r="BG203" s="130"/>
      <c r="BJ203" s="130"/>
      <c r="BT203" s="130"/>
      <c r="CD203" s="130"/>
      <c r="CN203" s="130"/>
      <c r="CX203" s="130"/>
      <c r="DH203" s="130"/>
      <c r="DR203" s="130"/>
      <c r="EB203" s="130"/>
      <c r="EL203" s="130"/>
      <c r="EV203" s="130"/>
      <c r="FF203" s="130"/>
      <c r="FP203" s="130"/>
      <c r="FZ203" s="130"/>
      <c r="GJ203" s="130"/>
      <c r="GT203" s="130"/>
      <c r="HD203" s="130"/>
      <c r="HN203" s="130"/>
      <c r="HX203" s="130"/>
      <c r="IH203" s="130"/>
    </row>
    <row xmlns:x14ac="http://schemas.microsoft.com/office/spreadsheetml/2009/9/ac" r="204" s="3" customFormat="true" x14ac:dyDescent="0.25">
      <c r="A204" s="397"/>
      <c r="B204" s="130"/>
      <c r="L204" s="130"/>
      <c r="V204" s="130"/>
      <c r="AF204" s="130"/>
      <c r="AP204" s="130"/>
      <c r="AZ204" s="130"/>
      <c r="BA204" s="130"/>
      <c r="BB204" s="130"/>
      <c r="BC204" s="130"/>
      <c r="BD204" s="130"/>
      <c r="BE204" s="130"/>
      <c r="BF204" s="130"/>
      <c r="BG204" s="130"/>
      <c r="BJ204" s="130"/>
      <c r="BT204" s="130"/>
      <c r="CD204" s="130"/>
      <c r="CN204" s="130"/>
      <c r="CX204" s="130"/>
      <c r="DH204" s="130"/>
      <c r="DR204" s="130"/>
      <c r="EB204" s="130"/>
      <c r="EL204" s="130"/>
      <c r="EV204" s="130"/>
      <c r="FF204" s="130"/>
      <c r="FP204" s="130"/>
      <c r="FZ204" s="130"/>
      <c r="GJ204" s="130"/>
      <c r="GT204" s="130"/>
      <c r="HD204" s="130"/>
      <c r="HN204" s="130"/>
      <c r="HX204" s="130"/>
      <c r="IH204" s="130"/>
    </row>
    <row xmlns:x14ac="http://schemas.microsoft.com/office/spreadsheetml/2009/9/ac" r="205" s="3" customFormat="true" x14ac:dyDescent="0.25">
      <c r="A205" s="397"/>
      <c r="B205" s="130"/>
      <c r="L205" s="130"/>
      <c r="V205" s="130"/>
      <c r="AF205" s="130"/>
      <c r="AP205" s="130"/>
      <c r="AZ205" s="130"/>
      <c r="BA205" s="130"/>
      <c r="BB205" s="130"/>
      <c r="BC205" s="130"/>
      <c r="BD205" s="130"/>
      <c r="BE205" s="130"/>
      <c r="BF205" s="130"/>
      <c r="BG205" s="130"/>
      <c r="BJ205" s="130"/>
      <c r="BT205" s="130"/>
      <c r="CD205" s="130"/>
      <c r="CN205" s="130"/>
      <c r="CX205" s="130"/>
      <c r="DH205" s="130"/>
      <c r="DR205" s="130"/>
      <c r="EB205" s="130"/>
      <c r="EL205" s="130"/>
      <c r="EV205" s="130"/>
      <c r="FF205" s="130"/>
      <c r="FP205" s="130"/>
      <c r="FZ205" s="130"/>
      <c r="GJ205" s="130"/>
      <c r="GT205" s="130"/>
      <c r="HD205" s="130"/>
      <c r="HN205" s="130"/>
      <c r="HX205" s="130"/>
      <c r="IH205" s="130"/>
    </row>
    <row xmlns:x14ac="http://schemas.microsoft.com/office/spreadsheetml/2009/9/ac" r="206" s="3" customFormat="true" x14ac:dyDescent="0.25">
      <c r="A206" s="397"/>
      <c r="B206" s="130"/>
      <c r="L206" s="130"/>
      <c r="V206" s="130"/>
      <c r="AF206" s="130"/>
      <c r="AP206" s="130"/>
      <c r="AZ206" s="130"/>
      <c r="BA206" s="130"/>
      <c r="BB206" s="130"/>
      <c r="BC206" s="130"/>
      <c r="BD206" s="130"/>
      <c r="BE206" s="130"/>
      <c r="BF206" s="130"/>
      <c r="BG206" s="130"/>
      <c r="BJ206" s="130"/>
      <c r="BT206" s="130"/>
      <c r="CD206" s="130"/>
      <c r="CN206" s="130"/>
      <c r="CX206" s="130"/>
      <c r="DH206" s="130"/>
      <c r="DR206" s="130"/>
      <c r="EB206" s="130"/>
      <c r="EL206" s="130"/>
      <c r="EV206" s="130"/>
      <c r="FF206" s="130"/>
      <c r="FP206" s="130"/>
      <c r="FZ206" s="130"/>
      <c r="GJ206" s="130"/>
      <c r="GT206" s="130"/>
      <c r="HD206" s="130"/>
      <c r="HN206" s="130"/>
      <c r="HX206" s="130"/>
      <c r="IH206" s="130"/>
    </row>
    <row xmlns:x14ac="http://schemas.microsoft.com/office/spreadsheetml/2009/9/ac" r="207" s="3" customFormat="true" x14ac:dyDescent="0.25">
      <c r="A207" s="397"/>
      <c r="B207" s="130"/>
      <c r="L207" s="130"/>
      <c r="V207" s="130"/>
      <c r="AF207" s="130"/>
      <c r="AP207" s="130"/>
      <c r="AZ207" s="130"/>
      <c r="BA207" s="130"/>
      <c r="BB207" s="130"/>
      <c r="BC207" s="130"/>
      <c r="BD207" s="130"/>
      <c r="BE207" s="130"/>
      <c r="BF207" s="130"/>
      <c r="BG207" s="130"/>
      <c r="BJ207" s="130"/>
      <c r="BT207" s="130"/>
      <c r="CD207" s="130"/>
      <c r="CN207" s="130"/>
      <c r="CX207" s="130"/>
      <c r="DH207" s="130"/>
      <c r="DR207" s="130"/>
      <c r="EB207" s="130"/>
      <c r="EL207" s="130"/>
      <c r="EV207" s="130"/>
      <c r="FF207" s="130"/>
      <c r="FP207" s="130"/>
      <c r="FZ207" s="130"/>
      <c r="GJ207" s="130"/>
      <c r="GT207" s="130"/>
      <c r="HD207" s="130"/>
      <c r="HN207" s="130"/>
      <c r="HX207" s="130"/>
      <c r="IH207" s="130"/>
    </row>
    <row xmlns:x14ac="http://schemas.microsoft.com/office/spreadsheetml/2009/9/ac" r="208" s="3" customFormat="true" x14ac:dyDescent="0.25">
      <c r="A208" s="397"/>
      <c r="B208" s="130"/>
      <c r="L208" s="130"/>
      <c r="V208" s="130"/>
      <c r="AF208" s="130"/>
      <c r="AP208" s="130"/>
      <c r="AZ208" s="130"/>
      <c r="BA208" s="130"/>
      <c r="BB208" s="130"/>
      <c r="BC208" s="130"/>
      <c r="BD208" s="130"/>
      <c r="BE208" s="130"/>
      <c r="BF208" s="130"/>
      <c r="BG208" s="130"/>
      <c r="BJ208" s="130"/>
      <c r="BT208" s="130"/>
      <c r="CD208" s="130"/>
      <c r="CN208" s="130"/>
      <c r="CX208" s="130"/>
      <c r="DH208" s="130"/>
      <c r="DR208" s="130"/>
      <c r="EB208" s="130"/>
      <c r="EL208" s="130"/>
      <c r="EV208" s="130"/>
      <c r="FF208" s="130"/>
      <c r="FP208" s="130"/>
      <c r="FZ208" s="130"/>
      <c r="GJ208" s="130"/>
      <c r="GT208" s="130"/>
      <c r="HD208" s="130"/>
      <c r="HN208" s="130"/>
      <c r="HX208" s="130"/>
      <c r="IH208" s="130"/>
    </row>
    <row xmlns:x14ac="http://schemas.microsoft.com/office/spreadsheetml/2009/9/ac" r="209" s="3" customFormat="true" x14ac:dyDescent="0.25">
      <c r="A209" s="397"/>
      <c r="B209" s="130"/>
      <c r="L209" s="130"/>
      <c r="V209" s="130"/>
      <c r="AF209" s="130"/>
      <c r="AP209" s="130"/>
      <c r="AZ209" s="130"/>
      <c r="BA209" s="130"/>
      <c r="BB209" s="130"/>
      <c r="BC209" s="130"/>
      <c r="BD209" s="130"/>
      <c r="BE209" s="130"/>
      <c r="BF209" s="130"/>
      <c r="BG209" s="130"/>
      <c r="BJ209" s="130"/>
      <c r="BT209" s="130"/>
      <c r="CD209" s="130"/>
      <c r="CN209" s="130"/>
      <c r="CX209" s="130"/>
      <c r="DH209" s="130"/>
      <c r="DR209" s="130"/>
      <c r="EB209" s="130"/>
      <c r="EL209" s="130"/>
      <c r="EV209" s="130"/>
      <c r="FF209" s="130"/>
      <c r="FP209" s="130"/>
      <c r="FZ209" s="130"/>
      <c r="GJ209" s="130"/>
      <c r="GT209" s="130"/>
      <c r="HD209" s="130"/>
      <c r="HN209" s="130"/>
      <c r="HX209" s="130"/>
      <c r="IH209" s="130"/>
    </row>
    <row xmlns:x14ac="http://schemas.microsoft.com/office/spreadsheetml/2009/9/ac" r="210" s="3" customFormat="true" x14ac:dyDescent="0.25">
      <c r="A210" s="397"/>
      <c r="B210" s="130"/>
      <c r="L210" s="130"/>
      <c r="V210" s="130"/>
      <c r="AF210" s="130"/>
      <c r="AP210" s="130"/>
      <c r="AZ210" s="130"/>
      <c r="BA210" s="130"/>
      <c r="BB210" s="130"/>
      <c r="BC210" s="130"/>
      <c r="BD210" s="130"/>
      <c r="BE210" s="130"/>
      <c r="BF210" s="130"/>
      <c r="BG210" s="130"/>
      <c r="BJ210" s="130"/>
      <c r="BT210" s="130"/>
      <c r="CD210" s="130"/>
      <c r="CN210" s="130"/>
      <c r="CX210" s="130"/>
      <c r="DH210" s="130"/>
      <c r="DR210" s="130"/>
      <c r="EB210" s="130"/>
      <c r="EL210" s="130"/>
      <c r="EV210" s="130"/>
      <c r="FF210" s="130"/>
      <c r="FP210" s="130"/>
      <c r="FZ210" s="130"/>
      <c r="GJ210" s="130"/>
      <c r="GT210" s="130"/>
      <c r="HD210" s="130"/>
      <c r="HN210" s="130"/>
      <c r="HX210" s="130"/>
      <c r="IH210" s="130"/>
    </row>
    <row xmlns:x14ac="http://schemas.microsoft.com/office/spreadsheetml/2009/9/ac" r="211" s="3" customFormat="true" x14ac:dyDescent="0.25">
      <c r="A211" s="397"/>
      <c r="B211" s="130"/>
      <c r="L211" s="130"/>
      <c r="V211" s="130"/>
      <c r="AF211" s="130"/>
      <c r="AP211" s="130"/>
      <c r="AZ211" s="130"/>
      <c r="BA211" s="130"/>
      <c r="BB211" s="130"/>
      <c r="BC211" s="130"/>
      <c r="BD211" s="130"/>
      <c r="BE211" s="130"/>
      <c r="BF211" s="130"/>
      <c r="BG211" s="130"/>
      <c r="BJ211" s="130"/>
      <c r="BT211" s="130"/>
      <c r="CD211" s="130"/>
      <c r="CN211" s="130"/>
      <c r="CX211" s="130"/>
      <c r="DH211" s="130"/>
      <c r="DR211" s="130"/>
      <c r="EB211" s="130"/>
      <c r="EL211" s="130"/>
      <c r="EV211" s="130"/>
      <c r="FF211" s="130"/>
      <c r="FP211" s="130"/>
      <c r="FZ211" s="130"/>
      <c r="GJ211" s="130"/>
      <c r="GT211" s="130"/>
      <c r="HD211" s="130"/>
      <c r="HN211" s="130"/>
      <c r="HX211" s="130"/>
      <c r="IH211" s="130"/>
    </row>
    <row xmlns:x14ac="http://schemas.microsoft.com/office/spreadsheetml/2009/9/ac" r="212" s="3" customFormat="true" x14ac:dyDescent="0.25">
      <c r="A212" s="397"/>
      <c r="B212" s="130"/>
      <c r="L212" s="130"/>
      <c r="V212" s="130"/>
      <c r="AF212" s="130"/>
      <c r="AP212" s="130"/>
      <c r="AZ212" s="130"/>
      <c r="BA212" s="130"/>
      <c r="BB212" s="130"/>
      <c r="BC212" s="130"/>
      <c r="BD212" s="130"/>
      <c r="BE212" s="130"/>
      <c r="BF212" s="130"/>
      <c r="BG212" s="130"/>
      <c r="BJ212" s="130"/>
      <c r="BT212" s="130"/>
      <c r="CD212" s="130"/>
      <c r="CN212" s="130"/>
      <c r="CX212" s="130"/>
      <c r="DH212" s="130"/>
      <c r="DR212" s="130"/>
      <c r="EB212" s="130"/>
      <c r="EL212" s="130"/>
      <c r="EV212" s="130"/>
      <c r="FF212" s="130"/>
      <c r="FP212" s="130"/>
      <c r="FZ212" s="130"/>
      <c r="GJ212" s="130"/>
      <c r="GT212" s="130"/>
      <c r="HD212" s="130"/>
      <c r="HN212" s="130"/>
      <c r="HX212" s="130"/>
      <c r="IH212" s="130"/>
    </row>
    <row xmlns:x14ac="http://schemas.microsoft.com/office/spreadsheetml/2009/9/ac" r="213" s="3" customFormat="true" x14ac:dyDescent="0.25">
      <c r="A213" s="397"/>
      <c r="B213" s="130"/>
      <c r="L213" s="130"/>
      <c r="V213" s="130"/>
      <c r="AF213" s="130"/>
      <c r="AP213" s="130"/>
      <c r="AZ213" s="130"/>
      <c r="BA213" s="130"/>
      <c r="BB213" s="130"/>
      <c r="BC213" s="130"/>
      <c r="BD213" s="130"/>
      <c r="BE213" s="130"/>
      <c r="BF213" s="130"/>
      <c r="BG213" s="130"/>
      <c r="BJ213" s="130"/>
      <c r="BT213" s="130"/>
      <c r="CD213" s="130"/>
      <c r="CN213" s="130"/>
      <c r="CX213" s="130"/>
      <c r="DH213" s="130"/>
      <c r="DR213" s="130"/>
      <c r="EB213" s="130"/>
      <c r="EL213" s="130"/>
      <c r="EV213" s="130"/>
      <c r="FF213" s="130"/>
      <c r="FP213" s="130"/>
      <c r="FZ213" s="130"/>
      <c r="GJ213" s="130"/>
      <c r="GT213" s="130"/>
      <c r="HD213" s="130"/>
      <c r="HN213" s="130"/>
      <c r="HX213" s="130"/>
      <c r="IH213" s="130"/>
    </row>
    <row xmlns:x14ac="http://schemas.microsoft.com/office/spreadsheetml/2009/9/ac" r="214" s="3" customFormat="true" x14ac:dyDescent="0.25">
      <c r="A214" s="397"/>
      <c r="B214" s="130"/>
      <c r="L214" s="130"/>
      <c r="V214" s="130"/>
      <c r="AF214" s="130"/>
      <c r="AP214" s="130"/>
      <c r="AZ214" s="130"/>
      <c r="BA214" s="130"/>
      <c r="BB214" s="130"/>
      <c r="BC214" s="130"/>
      <c r="BD214" s="130"/>
      <c r="BE214" s="130"/>
      <c r="BF214" s="130"/>
      <c r="BG214" s="130"/>
      <c r="BJ214" s="130"/>
      <c r="BT214" s="130"/>
      <c r="CD214" s="130"/>
      <c r="CN214" s="130"/>
      <c r="CX214" s="130"/>
      <c r="DH214" s="130"/>
      <c r="DR214" s="130"/>
      <c r="EB214" s="130"/>
      <c r="EL214" s="130"/>
      <c r="EV214" s="130"/>
      <c r="FF214" s="130"/>
      <c r="FP214" s="130"/>
      <c r="FZ214" s="130"/>
      <c r="GJ214" s="130"/>
      <c r="GT214" s="130"/>
      <c r="HD214" s="130"/>
      <c r="HN214" s="130"/>
      <c r="HX214" s="130"/>
      <c r="IH214" s="130"/>
    </row>
    <row xmlns:x14ac="http://schemas.microsoft.com/office/spreadsheetml/2009/9/ac" r="215" s="3" customFormat="true" x14ac:dyDescent="0.25">
      <c r="A215" s="397"/>
      <c r="B215" s="130"/>
      <c r="L215" s="130"/>
      <c r="V215" s="130"/>
      <c r="AF215" s="130"/>
      <c r="AP215" s="130"/>
      <c r="AZ215" s="130"/>
      <c r="BA215" s="130"/>
      <c r="BB215" s="130"/>
      <c r="BC215" s="130"/>
      <c r="BD215" s="130"/>
      <c r="BE215" s="130"/>
      <c r="BF215" s="130"/>
      <c r="BG215" s="130"/>
      <c r="BJ215" s="130"/>
      <c r="BT215" s="130"/>
      <c r="CD215" s="130"/>
      <c r="CN215" s="130"/>
      <c r="CX215" s="130"/>
      <c r="DH215" s="130"/>
      <c r="DR215" s="130"/>
      <c r="EB215" s="130"/>
      <c r="EL215" s="130"/>
      <c r="EV215" s="130"/>
      <c r="FF215" s="130"/>
      <c r="FP215" s="130"/>
      <c r="FZ215" s="130"/>
      <c r="GJ215" s="130"/>
      <c r="GT215" s="130"/>
      <c r="HD215" s="130"/>
      <c r="HN215" s="130"/>
      <c r="HX215" s="130"/>
      <c r="IH215" s="130"/>
    </row>
    <row xmlns:x14ac="http://schemas.microsoft.com/office/spreadsheetml/2009/9/ac" r="216" s="3" customFormat="true" x14ac:dyDescent="0.25">
      <c r="A216" s="397"/>
      <c r="B216" s="130"/>
      <c r="L216" s="130"/>
      <c r="V216" s="130"/>
      <c r="AF216" s="130"/>
      <c r="AP216" s="130"/>
      <c r="AZ216" s="130"/>
      <c r="BA216" s="130"/>
      <c r="BB216" s="130"/>
      <c r="BC216" s="130"/>
      <c r="BD216" s="130"/>
      <c r="BE216" s="130"/>
      <c r="BF216" s="130"/>
      <c r="BG216" s="130"/>
      <c r="BJ216" s="130"/>
      <c r="BT216" s="130"/>
      <c r="CD216" s="130"/>
      <c r="CN216" s="130"/>
      <c r="CX216" s="130"/>
      <c r="DH216" s="130"/>
      <c r="DR216" s="130"/>
      <c r="EB216" s="130"/>
      <c r="EL216" s="130"/>
      <c r="EV216" s="130"/>
      <c r="FF216" s="130"/>
      <c r="FP216" s="130"/>
      <c r="FZ216" s="130"/>
      <c r="GJ216" s="130"/>
      <c r="GT216" s="130"/>
      <c r="HD216" s="130"/>
      <c r="HN216" s="130"/>
      <c r="HX216" s="130"/>
      <c r="IH216" s="130"/>
    </row>
    <row xmlns:x14ac="http://schemas.microsoft.com/office/spreadsheetml/2009/9/ac" r="217" s="3" customFormat="true" x14ac:dyDescent="0.25">
      <c r="A217" s="397"/>
      <c r="B217" s="130"/>
      <c r="L217" s="130"/>
      <c r="V217" s="130"/>
      <c r="AF217" s="130"/>
      <c r="AP217" s="130"/>
      <c r="AZ217" s="130"/>
      <c r="BA217" s="130"/>
      <c r="BB217" s="130"/>
      <c r="BC217" s="130"/>
      <c r="BD217" s="130"/>
      <c r="BE217" s="130"/>
      <c r="BF217" s="130"/>
      <c r="BG217" s="130"/>
      <c r="BJ217" s="130"/>
      <c r="BT217" s="130"/>
      <c r="CD217" s="130"/>
      <c r="CN217" s="130"/>
      <c r="CX217" s="130"/>
      <c r="DH217" s="130"/>
      <c r="DR217" s="130"/>
      <c r="EB217" s="130"/>
      <c r="EL217" s="130"/>
      <c r="EV217" s="130"/>
      <c r="FF217" s="130"/>
      <c r="FP217" s="130"/>
      <c r="FZ217" s="130"/>
      <c r="GJ217" s="130"/>
      <c r="GT217" s="130"/>
      <c r="HD217" s="130"/>
      <c r="HN217" s="130"/>
      <c r="HX217" s="130"/>
      <c r="IH217" s="130"/>
    </row>
    <row xmlns:x14ac="http://schemas.microsoft.com/office/spreadsheetml/2009/9/ac" r="218" s="3" customFormat="true" x14ac:dyDescent="0.25">
      <c r="A218" s="397"/>
      <c r="B218" s="130"/>
      <c r="L218" s="130"/>
      <c r="V218" s="130"/>
      <c r="AF218" s="130"/>
      <c r="AP218" s="130"/>
      <c r="AZ218" s="130"/>
      <c r="BA218" s="130"/>
      <c r="BB218" s="130"/>
      <c r="BC218" s="130"/>
      <c r="BD218" s="130"/>
      <c r="BE218" s="130"/>
      <c r="BF218" s="130"/>
      <c r="BG218" s="130"/>
      <c r="BJ218" s="130"/>
      <c r="BT218" s="130"/>
      <c r="CD218" s="130"/>
      <c r="CN218" s="130"/>
      <c r="CX218" s="130"/>
      <c r="DH218" s="130"/>
      <c r="DR218" s="130"/>
      <c r="EB218" s="130"/>
      <c r="EL218" s="130"/>
      <c r="EV218" s="130"/>
      <c r="FF218" s="130"/>
      <c r="FP218" s="130"/>
      <c r="FZ218" s="130"/>
      <c r="GJ218" s="130"/>
      <c r="GT218" s="130"/>
      <c r="HD218" s="130"/>
      <c r="HN218" s="130"/>
      <c r="HX218" s="130"/>
      <c r="IH218" s="130"/>
    </row>
    <row xmlns:x14ac="http://schemas.microsoft.com/office/spreadsheetml/2009/9/ac" r="219" s="3" customFormat="true" x14ac:dyDescent="0.25">
      <c r="A219" s="397"/>
      <c r="B219" s="130"/>
      <c r="L219" s="130"/>
      <c r="V219" s="130"/>
      <c r="AF219" s="130"/>
      <c r="AP219" s="130"/>
      <c r="AZ219" s="130"/>
      <c r="BA219" s="130"/>
      <c r="BB219" s="130"/>
      <c r="BC219" s="130"/>
      <c r="BD219" s="130"/>
      <c r="BE219" s="130"/>
      <c r="BF219" s="130"/>
      <c r="BG219" s="130"/>
      <c r="BJ219" s="130"/>
      <c r="BT219" s="130"/>
      <c r="CD219" s="130"/>
      <c r="CN219" s="130"/>
      <c r="CX219" s="130"/>
      <c r="DH219" s="130"/>
      <c r="DR219" s="130"/>
      <c r="EB219" s="130"/>
      <c r="EL219" s="130"/>
      <c r="EV219" s="130"/>
      <c r="FF219" s="130"/>
      <c r="FP219" s="130"/>
      <c r="FZ219" s="130"/>
      <c r="GJ219" s="130"/>
      <c r="GT219" s="130"/>
      <c r="HD219" s="130"/>
      <c r="HN219" s="130"/>
      <c r="HX219" s="130"/>
      <c r="IH219" s="130"/>
    </row>
    <row xmlns:x14ac="http://schemas.microsoft.com/office/spreadsheetml/2009/9/ac" r="220" s="3" customFormat="true" x14ac:dyDescent="0.25">
      <c r="A220" s="397"/>
      <c r="B220" s="130"/>
      <c r="L220" s="130"/>
      <c r="V220" s="130"/>
      <c r="AF220" s="130"/>
      <c r="AP220" s="130"/>
      <c r="AZ220" s="130"/>
      <c r="BA220" s="130"/>
      <c r="BB220" s="130"/>
      <c r="BC220" s="130"/>
      <c r="BD220" s="130"/>
      <c r="BE220" s="130"/>
      <c r="BF220" s="130"/>
      <c r="BG220" s="130"/>
      <c r="BJ220" s="130"/>
      <c r="BT220" s="130"/>
      <c r="CD220" s="130"/>
      <c r="CN220" s="130"/>
      <c r="CX220" s="130"/>
      <c r="DH220" s="130"/>
      <c r="DR220" s="130"/>
      <c r="EB220" s="130"/>
      <c r="EL220" s="130"/>
      <c r="EV220" s="130"/>
      <c r="FF220" s="130"/>
      <c r="FP220" s="130"/>
      <c r="FZ220" s="130"/>
      <c r="GJ220" s="130"/>
      <c r="GT220" s="130"/>
      <c r="HD220" s="130"/>
      <c r="HN220" s="130"/>
      <c r="HX220" s="130"/>
      <c r="IH220" s="130"/>
    </row>
    <row xmlns:x14ac="http://schemas.microsoft.com/office/spreadsheetml/2009/9/ac" r="221" s="3" customFormat="true" x14ac:dyDescent="0.25">
      <c r="A221" s="397"/>
      <c r="B221" s="130"/>
      <c r="L221" s="130"/>
      <c r="V221" s="130"/>
      <c r="AF221" s="130"/>
      <c r="AP221" s="130"/>
      <c r="AZ221" s="130"/>
      <c r="BA221" s="130"/>
      <c r="BB221" s="130"/>
      <c r="BC221" s="130"/>
      <c r="BD221" s="130"/>
      <c r="BE221" s="130"/>
      <c r="BF221" s="130"/>
      <c r="BG221" s="130"/>
      <c r="BJ221" s="130"/>
      <c r="BT221" s="130"/>
      <c r="CD221" s="130"/>
      <c r="CN221" s="130"/>
      <c r="CX221" s="130"/>
      <c r="DH221" s="130"/>
      <c r="DR221" s="130"/>
      <c r="EB221" s="130"/>
      <c r="EL221" s="130"/>
      <c r="EV221" s="130"/>
      <c r="FF221" s="130"/>
      <c r="FP221" s="130"/>
      <c r="FZ221" s="130"/>
      <c r="GJ221" s="130"/>
      <c r="GT221" s="130"/>
      <c r="HD221" s="130"/>
      <c r="HN221" s="130"/>
      <c r="HX221" s="130"/>
      <c r="IH221" s="130"/>
    </row>
    <row xmlns:x14ac="http://schemas.microsoft.com/office/spreadsheetml/2009/9/ac" r="222" s="3" customFormat="true" x14ac:dyDescent="0.25">
      <c r="A222" s="397"/>
      <c r="B222" s="130"/>
      <c r="L222" s="130"/>
      <c r="V222" s="130"/>
      <c r="AF222" s="130"/>
      <c r="AP222" s="130"/>
      <c r="AZ222" s="130"/>
      <c r="BA222" s="130"/>
      <c r="BB222" s="130"/>
      <c r="BC222" s="130"/>
      <c r="BD222" s="130"/>
      <c r="BE222" s="130"/>
      <c r="BF222" s="130"/>
      <c r="BG222" s="130"/>
      <c r="BJ222" s="130"/>
      <c r="BT222" s="130"/>
      <c r="CD222" s="130"/>
      <c r="CN222" s="130"/>
      <c r="CX222" s="130"/>
      <c r="DH222" s="130"/>
      <c r="DR222" s="130"/>
      <c r="EB222" s="130"/>
      <c r="EL222" s="130"/>
      <c r="EV222" s="130"/>
      <c r="FF222" s="130"/>
      <c r="FP222" s="130"/>
      <c r="FZ222" s="130"/>
      <c r="GJ222" s="130"/>
      <c r="GT222" s="130"/>
      <c r="HD222" s="130"/>
      <c r="HN222" s="130"/>
      <c r="HX222" s="130"/>
      <c r="IH222" s="130"/>
    </row>
    <row xmlns:x14ac="http://schemas.microsoft.com/office/spreadsheetml/2009/9/ac" r="223" s="3" customFormat="true" x14ac:dyDescent="0.25">
      <c r="A223" s="397"/>
      <c r="B223" s="130"/>
      <c r="L223" s="130"/>
      <c r="V223" s="130"/>
      <c r="AF223" s="130"/>
      <c r="AP223" s="130"/>
      <c r="AZ223" s="130"/>
      <c r="BA223" s="130"/>
      <c r="BB223" s="130"/>
      <c r="BC223" s="130"/>
      <c r="BD223" s="130"/>
      <c r="BE223" s="130"/>
      <c r="BF223" s="130"/>
      <c r="BG223" s="130"/>
      <c r="BJ223" s="130"/>
      <c r="BT223" s="130"/>
      <c r="CD223" s="130"/>
      <c r="CN223" s="130"/>
      <c r="CX223" s="130"/>
      <c r="DH223" s="130"/>
      <c r="DR223" s="130"/>
      <c r="EB223" s="130"/>
      <c r="EL223" s="130"/>
      <c r="EV223" s="130"/>
      <c r="FF223" s="130"/>
      <c r="FP223" s="130"/>
      <c r="FZ223" s="130"/>
      <c r="GJ223" s="130"/>
      <c r="GT223" s="130"/>
      <c r="HD223" s="130"/>
      <c r="HN223" s="130"/>
      <c r="HX223" s="130"/>
      <c r="IH223" s="130"/>
    </row>
    <row xmlns:x14ac="http://schemas.microsoft.com/office/spreadsheetml/2009/9/ac" r="224" s="3" customFormat="true" x14ac:dyDescent="0.25">
      <c r="A224" s="397"/>
      <c r="B224" s="130"/>
      <c r="L224" s="130"/>
      <c r="V224" s="130"/>
      <c r="AF224" s="130"/>
      <c r="AP224" s="130"/>
      <c r="AZ224" s="130"/>
      <c r="BA224" s="130"/>
      <c r="BB224" s="130"/>
      <c r="BC224" s="130"/>
      <c r="BD224" s="130"/>
      <c r="BE224" s="130"/>
      <c r="BF224" s="130"/>
      <c r="BG224" s="130"/>
      <c r="BJ224" s="130"/>
      <c r="BT224" s="130"/>
      <c r="CD224" s="130"/>
      <c r="CN224" s="130"/>
      <c r="CX224" s="130"/>
      <c r="DH224" s="130"/>
      <c r="DR224" s="130"/>
      <c r="EB224" s="130"/>
      <c r="EL224" s="130"/>
      <c r="EV224" s="130"/>
      <c r="FF224" s="130"/>
      <c r="FP224" s="130"/>
      <c r="FZ224" s="130"/>
      <c r="GJ224" s="130"/>
      <c r="GT224" s="130"/>
      <c r="HD224" s="130"/>
      <c r="HN224" s="130"/>
      <c r="HX224" s="130"/>
      <c r="IH224" s="130"/>
    </row>
    <row xmlns:x14ac="http://schemas.microsoft.com/office/spreadsheetml/2009/9/ac" r="225" s="3" customFormat="true" x14ac:dyDescent="0.25">
      <c r="A225" s="397"/>
      <c r="B225" s="130"/>
      <c r="L225" s="130"/>
      <c r="V225" s="130"/>
      <c r="AF225" s="130"/>
      <c r="AP225" s="130"/>
      <c r="AZ225" s="130"/>
      <c r="BA225" s="130"/>
      <c r="BB225" s="130"/>
      <c r="BC225" s="130"/>
      <c r="BD225" s="130"/>
      <c r="BE225" s="130"/>
      <c r="BF225" s="130"/>
      <c r="BG225" s="130"/>
      <c r="BJ225" s="130"/>
      <c r="BT225" s="130"/>
      <c r="CD225" s="130"/>
      <c r="CN225" s="130"/>
      <c r="CX225" s="130"/>
      <c r="DH225" s="130"/>
      <c r="DR225" s="130"/>
      <c r="EB225" s="130"/>
      <c r="EL225" s="130"/>
      <c r="EV225" s="130"/>
      <c r="FF225" s="130"/>
      <c r="FP225" s="130"/>
      <c r="FZ225" s="130"/>
      <c r="GJ225" s="130"/>
      <c r="GT225" s="130"/>
      <c r="HD225" s="130"/>
      <c r="HN225" s="130"/>
      <c r="HX225" s="130"/>
      <c r="IH225" s="130"/>
    </row>
    <row xmlns:x14ac="http://schemas.microsoft.com/office/spreadsheetml/2009/9/ac" r="226" s="3" customFormat="true" x14ac:dyDescent="0.25">
      <c r="A226" s="397"/>
      <c r="B226" s="130"/>
      <c r="L226" s="130"/>
      <c r="V226" s="130"/>
      <c r="AF226" s="130"/>
      <c r="AP226" s="130"/>
      <c r="AZ226" s="130"/>
      <c r="BA226" s="130"/>
      <c r="BB226" s="130"/>
      <c r="BC226" s="130"/>
      <c r="BD226" s="130"/>
      <c r="BE226" s="130"/>
      <c r="BF226" s="130"/>
      <c r="BG226" s="130"/>
      <c r="BJ226" s="130"/>
      <c r="BT226" s="130"/>
      <c r="CD226" s="130"/>
      <c r="CN226" s="130"/>
      <c r="CX226" s="130"/>
      <c r="DH226" s="130"/>
      <c r="DR226" s="130"/>
      <c r="EB226" s="130"/>
      <c r="EL226" s="130"/>
      <c r="EV226" s="130"/>
      <c r="FF226" s="130"/>
      <c r="FP226" s="130"/>
      <c r="FZ226" s="130"/>
      <c r="GJ226" s="130"/>
      <c r="GT226" s="130"/>
      <c r="HD226" s="130"/>
      <c r="HN226" s="130"/>
      <c r="HX226" s="130"/>
      <c r="IH226" s="130"/>
    </row>
    <row xmlns:x14ac="http://schemas.microsoft.com/office/spreadsheetml/2009/9/ac" r="227" s="3" customFormat="true" x14ac:dyDescent="0.25">
      <c r="A227" s="397"/>
      <c r="B227" s="130"/>
      <c r="L227" s="130"/>
      <c r="V227" s="130"/>
      <c r="AF227" s="130"/>
      <c r="AP227" s="130"/>
      <c r="AZ227" s="130"/>
      <c r="BA227" s="130"/>
      <c r="BB227" s="130"/>
      <c r="BC227" s="130"/>
      <c r="BD227" s="130"/>
      <c r="BE227" s="130"/>
      <c r="BF227" s="130"/>
      <c r="BG227" s="130"/>
      <c r="BJ227" s="130"/>
      <c r="BT227" s="130"/>
      <c r="CD227" s="130"/>
      <c r="CN227" s="130"/>
      <c r="CX227" s="130"/>
      <c r="DH227" s="130"/>
      <c r="DR227" s="130"/>
      <c r="EB227" s="130"/>
      <c r="EL227" s="130"/>
      <c r="EV227" s="130"/>
      <c r="FF227" s="130"/>
      <c r="FP227" s="130"/>
      <c r="FZ227" s="130"/>
      <c r="GJ227" s="130"/>
      <c r="GT227" s="130"/>
      <c r="HD227" s="130"/>
      <c r="HN227" s="130"/>
      <c r="HX227" s="130"/>
      <c r="IH227" s="130"/>
    </row>
    <row xmlns:x14ac="http://schemas.microsoft.com/office/spreadsheetml/2009/9/ac" r="228" s="3" customFormat="true" x14ac:dyDescent="0.25">
      <c r="A228" s="397"/>
      <c r="B228" s="130"/>
      <c r="L228" s="130"/>
      <c r="V228" s="130"/>
      <c r="AF228" s="130"/>
      <c r="AP228" s="130"/>
      <c r="AZ228" s="130"/>
      <c r="BA228" s="130"/>
      <c r="BB228" s="130"/>
      <c r="BC228" s="130"/>
      <c r="BD228" s="130"/>
      <c r="BE228" s="130"/>
      <c r="BF228" s="130"/>
      <c r="BG228" s="130"/>
      <c r="BJ228" s="130"/>
      <c r="BT228" s="130"/>
      <c r="CD228" s="130"/>
      <c r="CN228" s="130"/>
      <c r="CX228" s="130"/>
      <c r="DH228" s="130"/>
      <c r="DR228" s="130"/>
      <c r="EB228" s="130"/>
      <c r="EL228" s="130"/>
      <c r="EV228" s="130"/>
      <c r="FF228" s="130"/>
      <c r="FP228" s="130"/>
      <c r="FZ228" s="130"/>
      <c r="GJ228" s="130"/>
      <c r="GT228" s="130"/>
      <c r="HD228" s="130"/>
      <c r="HN228" s="130"/>
      <c r="HX228" s="130"/>
      <c r="IH228" s="130"/>
    </row>
    <row xmlns:x14ac="http://schemas.microsoft.com/office/spreadsheetml/2009/9/ac" r="229" s="3" customFormat="true" x14ac:dyDescent="0.25">
      <c r="A229" s="397"/>
      <c r="B229" s="130"/>
      <c r="L229" s="130"/>
      <c r="V229" s="130"/>
      <c r="AF229" s="130"/>
      <c r="AP229" s="130"/>
      <c r="AZ229" s="130"/>
      <c r="BA229" s="130"/>
      <c r="BB229" s="130"/>
      <c r="BC229" s="130"/>
      <c r="BD229" s="130"/>
      <c r="BE229" s="130"/>
      <c r="BF229" s="130"/>
      <c r="BG229" s="130"/>
      <c r="BJ229" s="130"/>
      <c r="BT229" s="130"/>
      <c r="CD229" s="130"/>
      <c r="CN229" s="130"/>
      <c r="CX229" s="130"/>
      <c r="DH229" s="130"/>
      <c r="DR229" s="130"/>
      <c r="EB229" s="130"/>
      <c r="EL229" s="130"/>
      <c r="EV229" s="130"/>
      <c r="FF229" s="130"/>
      <c r="FP229" s="130"/>
      <c r="FZ229" s="130"/>
      <c r="GJ229" s="130"/>
      <c r="GT229" s="130"/>
      <c r="HD229" s="130"/>
      <c r="HN229" s="130"/>
      <c r="HX229" s="130"/>
      <c r="IH229" s="130"/>
    </row>
    <row xmlns:x14ac="http://schemas.microsoft.com/office/spreadsheetml/2009/9/ac" r="230" s="3" customFormat="true" x14ac:dyDescent="0.25">
      <c r="A230" s="397"/>
      <c r="B230" s="130"/>
      <c r="L230" s="130"/>
      <c r="V230" s="130"/>
      <c r="AF230" s="130"/>
      <c r="AP230" s="130"/>
      <c r="AZ230" s="130"/>
      <c r="BA230" s="130"/>
      <c r="BB230" s="130"/>
      <c r="BC230" s="130"/>
      <c r="BD230" s="130"/>
      <c r="BE230" s="130"/>
      <c r="BF230" s="130"/>
      <c r="BG230" s="130"/>
      <c r="BJ230" s="130"/>
      <c r="BT230" s="130"/>
      <c r="CD230" s="130"/>
      <c r="CN230" s="130"/>
      <c r="CX230" s="130"/>
      <c r="DH230" s="130"/>
      <c r="DR230" s="130"/>
      <c r="EB230" s="130"/>
      <c r="EL230" s="130"/>
      <c r="EV230" s="130"/>
      <c r="FF230" s="130"/>
      <c r="FP230" s="130"/>
      <c r="FZ230" s="130"/>
      <c r="GJ230" s="130"/>
      <c r="GT230" s="130"/>
      <c r="HD230" s="130"/>
      <c r="HN230" s="130"/>
      <c r="HX230" s="130"/>
      <c r="IH230" s="130"/>
    </row>
    <row xmlns:x14ac="http://schemas.microsoft.com/office/spreadsheetml/2009/9/ac" r="231" s="3" customFormat="true" x14ac:dyDescent="0.25">
      <c r="A231" s="397"/>
      <c r="B231" s="130"/>
      <c r="L231" s="130"/>
      <c r="V231" s="130"/>
      <c r="AF231" s="130"/>
      <c r="AP231" s="130"/>
      <c r="AZ231" s="130"/>
      <c r="BA231" s="130"/>
      <c r="BB231" s="130"/>
      <c r="BC231" s="130"/>
      <c r="BD231" s="130"/>
      <c r="BE231" s="130"/>
      <c r="BF231" s="130"/>
      <c r="BG231" s="130"/>
      <c r="BJ231" s="130"/>
      <c r="BT231" s="130"/>
      <c r="CD231" s="130"/>
      <c r="CN231" s="130"/>
      <c r="CX231" s="130"/>
      <c r="DH231" s="130"/>
      <c r="DR231" s="130"/>
      <c r="EB231" s="130"/>
      <c r="EL231" s="130"/>
      <c r="EV231" s="130"/>
      <c r="FF231" s="130"/>
      <c r="FP231" s="130"/>
      <c r="FZ231" s="130"/>
      <c r="GJ231" s="130"/>
      <c r="GT231" s="130"/>
      <c r="HD231" s="130"/>
      <c r="HN231" s="130"/>
      <c r="HX231" s="130"/>
      <c r="IH231" s="130"/>
    </row>
    <row xmlns:x14ac="http://schemas.microsoft.com/office/spreadsheetml/2009/9/ac" r="232" s="3" customFormat="true" x14ac:dyDescent="0.25">
      <c r="A232" s="397"/>
      <c r="B232" s="130"/>
      <c r="L232" s="130"/>
      <c r="V232" s="130"/>
      <c r="AF232" s="130"/>
      <c r="AP232" s="130"/>
      <c r="AZ232" s="130"/>
      <c r="BA232" s="130"/>
      <c r="BB232" s="130"/>
      <c r="BC232" s="130"/>
      <c r="BD232" s="130"/>
      <c r="BE232" s="130"/>
      <c r="BF232" s="130"/>
      <c r="BG232" s="130"/>
      <c r="BJ232" s="130"/>
      <c r="BT232" s="130"/>
      <c r="CD232" s="130"/>
      <c r="CN232" s="130"/>
      <c r="CX232" s="130"/>
      <c r="DH232" s="130"/>
      <c r="DR232" s="130"/>
      <c r="EB232" s="130"/>
      <c r="EL232" s="130"/>
      <c r="EV232" s="130"/>
      <c r="FF232" s="130"/>
      <c r="FP232" s="130"/>
      <c r="FZ232" s="130"/>
      <c r="GJ232" s="130"/>
      <c r="GT232" s="130"/>
      <c r="HD232" s="130"/>
      <c r="HN232" s="130"/>
      <c r="HX232" s="130"/>
      <c r="IH232" s="130"/>
    </row>
    <row xmlns:x14ac="http://schemas.microsoft.com/office/spreadsheetml/2009/9/ac" r="233" s="3" customFormat="true" x14ac:dyDescent="0.25">
      <c r="A233" s="397"/>
      <c r="B233" s="130"/>
      <c r="L233" s="130"/>
      <c r="V233" s="130"/>
      <c r="AF233" s="130"/>
      <c r="AP233" s="130"/>
      <c r="AZ233" s="130"/>
      <c r="BA233" s="130"/>
      <c r="BB233" s="130"/>
      <c r="BC233" s="130"/>
      <c r="BD233" s="130"/>
      <c r="BE233" s="130"/>
      <c r="BF233" s="130"/>
      <c r="BG233" s="130"/>
      <c r="BJ233" s="130"/>
      <c r="BT233" s="130"/>
      <c r="CD233" s="130"/>
      <c r="CN233" s="130"/>
      <c r="CX233" s="130"/>
      <c r="DH233" s="130"/>
      <c r="DR233" s="130"/>
      <c r="EB233" s="130"/>
      <c r="EL233" s="130"/>
      <c r="EV233" s="130"/>
      <c r="FF233" s="130"/>
      <c r="FP233" s="130"/>
      <c r="FZ233" s="130"/>
      <c r="GJ233" s="130"/>
      <c r="GT233" s="130"/>
      <c r="HD233" s="130"/>
      <c r="HN233" s="130"/>
      <c r="HX233" s="130"/>
      <c r="IH233" s="130"/>
    </row>
    <row xmlns:x14ac="http://schemas.microsoft.com/office/spreadsheetml/2009/9/ac" r="234" s="3" customFormat="true" x14ac:dyDescent="0.25">
      <c r="A234" s="397"/>
      <c r="B234" s="130"/>
      <c r="L234" s="130"/>
      <c r="V234" s="130"/>
      <c r="AF234" s="130"/>
      <c r="AP234" s="130"/>
      <c r="AZ234" s="130"/>
      <c r="BA234" s="130"/>
      <c r="BB234" s="130"/>
      <c r="BC234" s="130"/>
      <c r="BD234" s="130"/>
      <c r="BE234" s="130"/>
      <c r="BF234" s="130"/>
      <c r="BG234" s="130"/>
      <c r="BJ234" s="130"/>
      <c r="BT234" s="130"/>
      <c r="CD234" s="130"/>
      <c r="CN234" s="130"/>
      <c r="CX234" s="130"/>
      <c r="DH234" s="130"/>
      <c r="DR234" s="130"/>
      <c r="EB234" s="130"/>
      <c r="EL234" s="130"/>
      <c r="EV234" s="130"/>
      <c r="FF234" s="130"/>
      <c r="FP234" s="130"/>
      <c r="FZ234" s="130"/>
      <c r="GJ234" s="130"/>
      <c r="GT234" s="130"/>
      <c r="HD234" s="130"/>
      <c r="HN234" s="130"/>
      <c r="HX234" s="130"/>
      <c r="IH234" s="130"/>
    </row>
    <row xmlns:x14ac="http://schemas.microsoft.com/office/spreadsheetml/2009/9/ac" r="235" s="3" customFormat="true" x14ac:dyDescent="0.25">
      <c r="A235" s="397"/>
      <c r="B235" s="130"/>
      <c r="L235" s="130"/>
      <c r="V235" s="130"/>
      <c r="AF235" s="130"/>
      <c r="AP235" s="130"/>
      <c r="AZ235" s="130"/>
      <c r="BA235" s="130"/>
      <c r="BB235" s="130"/>
      <c r="BC235" s="130"/>
      <c r="BD235" s="130"/>
      <c r="BE235" s="130"/>
      <c r="BF235" s="130"/>
      <c r="BG235" s="130"/>
      <c r="BJ235" s="130"/>
      <c r="BT235" s="130"/>
      <c r="CD235" s="130"/>
      <c r="CN235" s="130"/>
      <c r="CX235" s="130"/>
      <c r="DH235" s="130"/>
      <c r="DR235" s="130"/>
      <c r="EB235" s="130"/>
      <c r="EL235" s="130"/>
      <c r="EV235" s="130"/>
      <c r="FF235" s="130"/>
      <c r="FP235" s="130"/>
      <c r="FZ235" s="130"/>
      <c r="GJ235" s="130"/>
      <c r="GT235" s="130"/>
      <c r="HD235" s="130"/>
      <c r="HN235" s="130"/>
      <c r="HX235" s="130"/>
      <c r="IH235" s="130"/>
    </row>
    <row xmlns:x14ac="http://schemas.microsoft.com/office/spreadsheetml/2009/9/ac" r="236" s="3" customFormat="true" x14ac:dyDescent="0.25">
      <c r="A236" s="397"/>
      <c r="B236" s="130"/>
      <c r="L236" s="130"/>
      <c r="V236" s="130"/>
      <c r="AF236" s="130"/>
      <c r="AP236" s="130"/>
      <c r="AZ236" s="130"/>
      <c r="BA236" s="130"/>
      <c r="BB236" s="130"/>
      <c r="BC236" s="130"/>
      <c r="BD236" s="130"/>
      <c r="BE236" s="130"/>
      <c r="BF236" s="130"/>
      <c r="BG236" s="130"/>
      <c r="BJ236" s="130"/>
      <c r="BT236" s="130"/>
      <c r="CD236" s="130"/>
      <c r="CN236" s="130"/>
      <c r="CX236" s="130"/>
      <c r="DH236" s="130"/>
      <c r="DR236" s="130"/>
      <c r="EB236" s="130"/>
      <c r="EL236" s="130"/>
      <c r="EV236" s="130"/>
      <c r="FF236" s="130"/>
      <c r="FP236" s="130"/>
      <c r="FZ236" s="130"/>
      <c r="GJ236" s="130"/>
      <c r="GT236" s="130"/>
      <c r="HD236" s="130"/>
      <c r="HN236" s="130"/>
      <c r="HX236" s="130"/>
      <c r="IH236" s="130"/>
    </row>
    <row xmlns:x14ac="http://schemas.microsoft.com/office/spreadsheetml/2009/9/ac" r="237" s="3" customFormat="true" x14ac:dyDescent="0.25">
      <c r="A237" s="397"/>
      <c r="B237" s="130"/>
      <c r="L237" s="130"/>
      <c r="V237" s="130"/>
      <c r="AF237" s="130"/>
      <c r="AP237" s="130"/>
      <c r="AZ237" s="130"/>
      <c r="BA237" s="130"/>
      <c r="BB237" s="130"/>
      <c r="BC237" s="130"/>
      <c r="BD237" s="130"/>
      <c r="BE237" s="130"/>
      <c r="BF237" s="130"/>
      <c r="BG237" s="130"/>
      <c r="BJ237" s="130"/>
      <c r="BT237" s="130"/>
      <c r="CD237" s="130"/>
      <c r="CN237" s="130"/>
      <c r="CX237" s="130"/>
      <c r="DH237" s="130"/>
      <c r="DR237" s="130"/>
      <c r="EB237" s="130"/>
      <c r="EL237" s="130"/>
      <c r="EV237" s="130"/>
      <c r="FF237" s="130"/>
      <c r="FP237" s="130"/>
      <c r="FZ237" s="130"/>
      <c r="GJ237" s="130"/>
      <c r="GT237" s="130"/>
      <c r="HD237" s="130"/>
      <c r="HN237" s="130"/>
      <c r="HX237" s="130"/>
      <c r="IH237" s="130"/>
    </row>
    <row xmlns:x14ac="http://schemas.microsoft.com/office/spreadsheetml/2009/9/ac" r="238" s="3" customFormat="true" x14ac:dyDescent="0.25">
      <c r="A238" s="397"/>
      <c r="B238" s="130"/>
      <c r="L238" s="130"/>
      <c r="V238" s="130"/>
      <c r="AF238" s="130"/>
      <c r="AP238" s="130"/>
      <c r="AZ238" s="130"/>
      <c r="BA238" s="130"/>
      <c r="BB238" s="130"/>
      <c r="BC238" s="130"/>
      <c r="BD238" s="130"/>
      <c r="BE238" s="130"/>
      <c r="BF238" s="130"/>
      <c r="BG238" s="130"/>
      <c r="BJ238" s="130"/>
      <c r="BT238" s="130"/>
      <c r="CD238" s="130"/>
      <c r="CN238" s="130"/>
      <c r="CX238" s="130"/>
      <c r="DH238" s="130"/>
      <c r="DR238" s="130"/>
      <c r="EB238" s="130"/>
      <c r="EL238" s="130"/>
      <c r="EV238" s="130"/>
      <c r="FF238" s="130"/>
      <c r="FP238" s="130"/>
      <c r="FZ238" s="130"/>
      <c r="GJ238" s="130"/>
      <c r="GT238" s="130"/>
      <c r="HD238" s="130"/>
      <c r="HN238" s="130"/>
      <c r="HX238" s="130"/>
      <c r="IH238" s="130"/>
    </row>
    <row xmlns:x14ac="http://schemas.microsoft.com/office/spreadsheetml/2009/9/ac" r="239" s="3" customFormat="true" x14ac:dyDescent="0.25">
      <c r="A239" s="397"/>
      <c r="B239" s="130"/>
      <c r="L239" s="130"/>
      <c r="V239" s="130"/>
      <c r="AF239" s="130"/>
      <c r="AP239" s="130"/>
      <c r="AZ239" s="130"/>
      <c r="BA239" s="130"/>
      <c r="BB239" s="130"/>
      <c r="BC239" s="130"/>
      <c r="BD239" s="130"/>
      <c r="BE239" s="130"/>
      <c r="BF239" s="130"/>
      <c r="BG239" s="130"/>
      <c r="BJ239" s="130"/>
      <c r="BT239" s="130"/>
      <c r="CD239" s="130"/>
      <c r="CN239" s="130"/>
      <c r="CX239" s="130"/>
      <c r="DH239" s="130"/>
      <c r="DR239" s="130"/>
      <c r="EB239" s="130"/>
      <c r="EL239" s="130"/>
      <c r="EV239" s="130"/>
      <c r="FF239" s="130"/>
      <c r="FP239" s="130"/>
      <c r="FZ239" s="130"/>
      <c r="GJ239" s="130"/>
      <c r="GT239" s="130"/>
      <c r="HD239" s="130"/>
      <c r="HN239" s="130"/>
      <c r="HX239" s="130"/>
      <c r="IH239" s="130"/>
    </row>
    <row xmlns:x14ac="http://schemas.microsoft.com/office/spreadsheetml/2009/9/ac" r="240" s="3" customFormat="true" x14ac:dyDescent="0.25">
      <c r="A240" s="397"/>
      <c r="B240" s="130"/>
      <c r="L240" s="130"/>
      <c r="V240" s="130"/>
      <c r="AF240" s="130"/>
      <c r="AP240" s="130"/>
      <c r="AZ240" s="130"/>
      <c r="BA240" s="130"/>
      <c r="BB240" s="130"/>
      <c r="BC240" s="130"/>
      <c r="BD240" s="130"/>
      <c r="BE240" s="130"/>
      <c r="BF240" s="130"/>
      <c r="BG240" s="130"/>
      <c r="BJ240" s="130"/>
      <c r="BT240" s="130"/>
      <c r="CD240" s="130"/>
      <c r="CN240" s="130"/>
      <c r="CX240" s="130"/>
      <c r="DH240" s="130"/>
      <c r="DR240" s="130"/>
      <c r="EB240" s="130"/>
      <c r="EL240" s="130"/>
      <c r="EV240" s="130"/>
      <c r="FF240" s="130"/>
      <c r="FP240" s="130"/>
      <c r="FZ240" s="130"/>
      <c r="GJ240" s="130"/>
      <c r="GT240" s="130"/>
      <c r="HD240" s="130"/>
      <c r="HN240" s="130"/>
      <c r="HX240" s="130"/>
      <c r="IH240" s="130"/>
    </row>
    <row xmlns:x14ac="http://schemas.microsoft.com/office/spreadsheetml/2009/9/ac" r="241" s="3" customFormat="true" x14ac:dyDescent="0.25">
      <c r="A241" s="397"/>
      <c r="B241" s="130"/>
      <c r="L241" s="130"/>
      <c r="V241" s="130"/>
      <c r="AF241" s="130"/>
      <c r="AP241" s="130"/>
      <c r="AZ241" s="130"/>
      <c r="BA241" s="130"/>
      <c r="BB241" s="130"/>
      <c r="BC241" s="130"/>
      <c r="BD241" s="130"/>
      <c r="BE241" s="130"/>
      <c r="BF241" s="130"/>
      <c r="BG241" s="130"/>
      <c r="BJ241" s="130"/>
      <c r="BT241" s="130"/>
      <c r="CD241" s="130"/>
      <c r="CN241" s="130"/>
      <c r="CX241" s="130"/>
      <c r="DH241" s="130"/>
      <c r="DR241" s="130"/>
      <c r="EB241" s="130"/>
      <c r="EL241" s="130"/>
      <c r="EV241" s="130"/>
      <c r="FF241" s="130"/>
      <c r="FP241" s="130"/>
      <c r="FZ241" s="130"/>
      <c r="GJ241" s="130"/>
      <c r="GT241" s="130"/>
      <c r="HD241" s="130"/>
      <c r="HN241" s="130"/>
      <c r="HX241" s="130"/>
      <c r="IH241" s="130"/>
    </row>
    <row xmlns:x14ac="http://schemas.microsoft.com/office/spreadsheetml/2009/9/ac" r="242" s="3" customFormat="true" x14ac:dyDescent="0.25">
      <c r="A242" s="397"/>
      <c r="B242" s="130"/>
      <c r="L242" s="130"/>
      <c r="V242" s="130"/>
      <c r="AF242" s="130"/>
      <c r="AP242" s="130"/>
      <c r="AZ242" s="130"/>
      <c r="BA242" s="130"/>
      <c r="BB242" s="130"/>
      <c r="BC242" s="130"/>
      <c r="BD242" s="130"/>
      <c r="BE242" s="130"/>
      <c r="BF242" s="130"/>
      <c r="BG242" s="130"/>
      <c r="BJ242" s="130"/>
      <c r="BT242" s="130"/>
      <c r="CD242" s="130"/>
      <c r="CN242" s="130"/>
      <c r="CX242" s="130"/>
      <c r="DH242" s="130"/>
      <c r="DR242" s="130"/>
      <c r="EB242" s="130"/>
      <c r="EL242" s="130"/>
      <c r="EV242" s="130"/>
      <c r="FF242" s="130"/>
      <c r="FP242" s="130"/>
      <c r="FZ242" s="130"/>
      <c r="GJ242" s="130"/>
      <c r="GT242" s="130"/>
      <c r="HD242" s="130"/>
      <c r="HN242" s="130"/>
      <c r="HX242" s="130"/>
      <c r="IH242" s="130"/>
    </row>
    <row xmlns:x14ac="http://schemas.microsoft.com/office/spreadsheetml/2009/9/ac" r="243" s="3" customFormat="true" x14ac:dyDescent="0.25">
      <c r="A243" s="397"/>
      <c r="B243" s="130"/>
      <c r="L243" s="130"/>
      <c r="V243" s="130"/>
      <c r="AF243" s="130"/>
      <c r="AP243" s="130"/>
      <c r="AZ243" s="130"/>
      <c r="BA243" s="130"/>
      <c r="BB243" s="130"/>
      <c r="BC243" s="130"/>
      <c r="BD243" s="130"/>
      <c r="BE243" s="130"/>
      <c r="BF243" s="130"/>
      <c r="BG243" s="130"/>
      <c r="BJ243" s="130"/>
      <c r="BT243" s="130"/>
      <c r="CD243" s="130"/>
      <c r="CN243" s="130"/>
      <c r="CX243" s="130"/>
      <c r="DH243" s="130"/>
      <c r="DR243" s="130"/>
      <c r="EB243" s="130"/>
      <c r="EL243" s="130"/>
      <c r="EV243" s="130"/>
      <c r="FF243" s="130"/>
      <c r="FP243" s="130"/>
      <c r="FZ243" s="130"/>
      <c r="GJ243" s="130"/>
      <c r="GT243" s="130"/>
      <c r="HD243" s="130"/>
      <c r="HN243" s="130"/>
      <c r="HX243" s="130"/>
      <c r="IH243" s="130"/>
    </row>
    <row xmlns:x14ac="http://schemas.microsoft.com/office/spreadsheetml/2009/9/ac" r="244" s="3" customFormat="true" x14ac:dyDescent="0.25">
      <c r="A244" s="397"/>
      <c r="B244" s="130"/>
      <c r="L244" s="130"/>
      <c r="V244" s="130"/>
      <c r="AF244" s="130"/>
      <c r="AP244" s="130"/>
      <c r="AZ244" s="130"/>
      <c r="BA244" s="130"/>
      <c r="BB244" s="130"/>
      <c r="BC244" s="130"/>
      <c r="BD244" s="130"/>
      <c r="BE244" s="130"/>
      <c r="BF244" s="130"/>
      <c r="BG244" s="130"/>
      <c r="BJ244" s="130"/>
      <c r="BT244" s="130"/>
      <c r="CD244" s="130"/>
      <c r="CN244" s="130"/>
      <c r="CX244" s="130"/>
      <c r="DH244" s="130"/>
      <c r="DR244" s="130"/>
      <c r="EB244" s="130"/>
      <c r="EL244" s="130"/>
      <c r="EV244" s="130"/>
      <c r="FF244" s="130"/>
      <c r="FP244" s="130"/>
      <c r="FZ244" s="130"/>
      <c r="GJ244" s="130"/>
      <c r="GT244" s="130"/>
      <c r="HD244" s="130"/>
      <c r="HN244" s="130"/>
      <c r="HX244" s="130"/>
      <c r="IH244" s="130"/>
    </row>
    <row xmlns:x14ac="http://schemas.microsoft.com/office/spreadsheetml/2009/9/ac" r="245" s="3" customFormat="true" x14ac:dyDescent="0.25">
      <c r="A245" s="397"/>
      <c r="B245" s="130"/>
      <c r="L245" s="130"/>
      <c r="V245" s="130"/>
      <c r="AF245" s="130"/>
      <c r="AP245" s="130"/>
      <c r="AZ245" s="130"/>
      <c r="BA245" s="130"/>
      <c r="BB245" s="130"/>
      <c r="BC245" s="130"/>
      <c r="BD245" s="130"/>
      <c r="BE245" s="130"/>
      <c r="BF245" s="130"/>
      <c r="BG245" s="130"/>
      <c r="BJ245" s="130"/>
      <c r="BT245" s="130"/>
      <c r="CD245" s="130"/>
      <c r="CN245" s="130"/>
      <c r="CX245" s="130"/>
      <c r="DH245" s="130"/>
      <c r="DR245" s="130"/>
      <c r="EB245" s="130"/>
      <c r="EL245" s="130"/>
      <c r="EV245" s="130"/>
      <c r="FF245" s="130"/>
      <c r="FP245" s="130"/>
      <c r="FZ245" s="130"/>
      <c r="GJ245" s="130"/>
      <c r="GT245" s="130"/>
      <c r="HD245" s="130"/>
      <c r="HN245" s="130"/>
      <c r="HX245" s="130"/>
      <c r="IH245" s="130"/>
    </row>
    <row xmlns:x14ac="http://schemas.microsoft.com/office/spreadsheetml/2009/9/ac" r="246" s="3" customFormat="true" x14ac:dyDescent="0.25">
      <c r="A246" s="397"/>
      <c r="B246" s="130"/>
      <c r="L246" s="130"/>
      <c r="V246" s="130"/>
      <c r="AF246" s="130"/>
      <c r="AP246" s="130"/>
      <c r="AZ246" s="130"/>
      <c r="BA246" s="130"/>
      <c r="BB246" s="130"/>
      <c r="BC246" s="130"/>
      <c r="BD246" s="130"/>
      <c r="BE246" s="130"/>
      <c r="BF246" s="130"/>
      <c r="BG246" s="130"/>
      <c r="BJ246" s="130"/>
      <c r="BT246" s="130"/>
      <c r="CD246" s="130"/>
      <c r="CN246" s="130"/>
      <c r="CX246" s="130"/>
      <c r="DH246" s="130"/>
      <c r="DR246" s="130"/>
      <c r="EB246" s="130"/>
      <c r="EL246" s="130"/>
      <c r="EV246" s="130"/>
      <c r="FF246" s="130"/>
      <c r="FP246" s="130"/>
      <c r="FZ246" s="130"/>
      <c r="GJ246" s="130"/>
      <c r="GT246" s="130"/>
      <c r="HD246" s="130"/>
      <c r="HN246" s="130"/>
      <c r="HX246" s="130"/>
      <c r="IH246" s="130"/>
    </row>
    <row xmlns:x14ac="http://schemas.microsoft.com/office/spreadsheetml/2009/9/ac" r="247" s="3" customFormat="true" x14ac:dyDescent="0.25">
      <c r="A247" s="397"/>
      <c r="B247" s="130"/>
      <c r="L247" s="130"/>
      <c r="V247" s="130"/>
      <c r="AF247" s="130"/>
      <c r="AP247" s="130"/>
      <c r="AZ247" s="130"/>
      <c r="BA247" s="130"/>
      <c r="BB247" s="130"/>
      <c r="BC247" s="130"/>
      <c r="BD247" s="130"/>
      <c r="BE247" s="130"/>
      <c r="BF247" s="130"/>
      <c r="BG247" s="130"/>
      <c r="BJ247" s="130"/>
      <c r="BT247" s="130"/>
      <c r="CD247" s="130"/>
      <c r="CN247" s="130"/>
      <c r="CX247" s="130"/>
      <c r="DH247" s="130"/>
      <c r="DR247" s="130"/>
      <c r="EB247" s="130"/>
      <c r="EL247" s="130"/>
      <c r="EV247" s="130"/>
      <c r="FF247" s="130"/>
      <c r="FP247" s="130"/>
      <c r="FZ247" s="130"/>
      <c r="GJ247" s="130"/>
      <c r="GT247" s="130"/>
      <c r="HD247" s="130"/>
      <c r="HN247" s="130"/>
      <c r="HX247" s="130"/>
      <c r="IH247" s="130"/>
    </row>
    <row xmlns:x14ac="http://schemas.microsoft.com/office/spreadsheetml/2009/9/ac" r="248" s="3" customFormat="true" x14ac:dyDescent="0.25">
      <c r="A248" s="397"/>
      <c r="B248" s="130"/>
      <c r="L248" s="130"/>
      <c r="V248" s="130"/>
      <c r="AF248" s="130"/>
      <c r="AP248" s="130"/>
      <c r="AZ248" s="130"/>
      <c r="BA248" s="130"/>
      <c r="BB248" s="130"/>
      <c r="BC248" s="130"/>
      <c r="BD248" s="130"/>
      <c r="BE248" s="130"/>
      <c r="BF248" s="130"/>
      <c r="BG248" s="130"/>
      <c r="BJ248" s="130"/>
      <c r="BT248" s="130"/>
      <c r="CD248" s="130"/>
      <c r="CN248" s="130"/>
      <c r="CX248" s="130"/>
      <c r="DH248" s="130"/>
      <c r="DR248" s="130"/>
      <c r="EB248" s="130"/>
      <c r="EL248" s="130"/>
      <c r="EV248" s="130"/>
      <c r="FF248" s="130"/>
      <c r="FP248" s="130"/>
      <c r="FZ248" s="130"/>
      <c r="GJ248" s="130"/>
      <c r="GT248" s="130"/>
      <c r="HD248" s="130"/>
      <c r="HN248" s="130"/>
      <c r="HX248" s="130"/>
      <c r="IH248" s="130"/>
    </row>
    <row xmlns:x14ac="http://schemas.microsoft.com/office/spreadsheetml/2009/9/ac" r="249" s="3" customFormat="true" x14ac:dyDescent="0.25">
      <c r="A249" s="397"/>
      <c r="B249" s="130"/>
      <c r="L249" s="130"/>
      <c r="V249" s="130"/>
      <c r="AF249" s="130"/>
      <c r="AP249" s="130"/>
      <c r="AZ249" s="130"/>
      <c r="BA249" s="130"/>
      <c r="BB249" s="130"/>
      <c r="BC249" s="130"/>
      <c r="BD249" s="130"/>
      <c r="BE249" s="130"/>
      <c r="BF249" s="130"/>
      <c r="BG249" s="130"/>
      <c r="BJ249" s="130"/>
      <c r="BT249" s="130"/>
      <c r="CD249" s="130"/>
      <c r="CN249" s="130"/>
      <c r="CX249" s="130"/>
      <c r="DH249" s="130"/>
      <c r="DR249" s="130"/>
      <c r="EB249" s="130"/>
      <c r="EL249" s="130"/>
      <c r="EV249" s="130"/>
      <c r="FF249" s="130"/>
      <c r="FP249" s="130"/>
      <c r="FZ249" s="130"/>
      <c r="GJ249" s="130"/>
      <c r="GT249" s="130"/>
      <c r="HD249" s="130"/>
      <c r="HN249" s="130"/>
      <c r="HX249" s="130"/>
      <c r="IH249" s="130"/>
    </row>
    <row xmlns:x14ac="http://schemas.microsoft.com/office/spreadsheetml/2009/9/ac" r="250" s="3" customFormat="true" x14ac:dyDescent="0.25">
      <c r="A250" s="397"/>
      <c r="B250" s="130"/>
      <c r="L250" s="130"/>
      <c r="V250" s="130"/>
      <c r="AF250" s="130"/>
      <c r="AP250" s="130"/>
      <c r="AZ250" s="130"/>
      <c r="BA250" s="130"/>
      <c r="BB250" s="130"/>
      <c r="BC250" s="130"/>
      <c r="BD250" s="130"/>
      <c r="BE250" s="130"/>
      <c r="BF250" s="130"/>
      <c r="BG250" s="130"/>
      <c r="BJ250" s="130"/>
      <c r="BT250" s="130"/>
      <c r="CD250" s="130"/>
      <c r="CN250" s="130"/>
      <c r="CX250" s="130"/>
      <c r="DH250" s="130"/>
      <c r="DR250" s="130"/>
      <c r="EB250" s="130"/>
      <c r="EL250" s="130"/>
      <c r="EV250" s="130"/>
      <c r="FF250" s="130"/>
      <c r="FP250" s="130"/>
      <c r="FZ250" s="130"/>
      <c r="GJ250" s="130"/>
      <c r="GT250" s="130"/>
      <c r="HD250" s="130"/>
      <c r="HN250" s="130"/>
      <c r="HX250" s="130"/>
      <c r="IH250" s="130"/>
    </row>
    <row xmlns:x14ac="http://schemas.microsoft.com/office/spreadsheetml/2009/9/ac" r="251" s="3" customFormat="true" x14ac:dyDescent="0.25">
      <c r="A251" s="397"/>
      <c r="B251" s="130"/>
      <c r="L251" s="130"/>
      <c r="V251" s="130"/>
      <c r="AF251" s="130"/>
      <c r="AP251" s="130"/>
      <c r="AZ251" s="130"/>
      <c r="BA251" s="130"/>
      <c r="BB251" s="130"/>
      <c r="BC251" s="130"/>
      <c r="BD251" s="130"/>
      <c r="BE251" s="130"/>
      <c r="BF251" s="130"/>
      <c r="BG251" s="130"/>
      <c r="BJ251" s="130"/>
      <c r="BT251" s="130"/>
      <c r="CD251" s="130"/>
      <c r="CN251" s="130"/>
      <c r="CX251" s="130"/>
      <c r="DH251" s="130"/>
      <c r="DR251" s="130"/>
      <c r="EB251" s="130"/>
      <c r="EL251" s="130"/>
      <c r="EV251" s="130"/>
      <c r="FF251" s="130"/>
      <c r="FP251" s="130"/>
      <c r="FZ251" s="130"/>
      <c r="GJ251" s="130"/>
      <c r="GT251" s="130"/>
      <c r="HD251" s="130"/>
      <c r="HN251" s="130"/>
      <c r="HX251" s="130"/>
      <c r="IH251" s="130"/>
    </row>
    <row xmlns:x14ac="http://schemas.microsoft.com/office/spreadsheetml/2009/9/ac" r="252" s="3" customFormat="true" x14ac:dyDescent="0.25">
      <c r="A252" s="397"/>
      <c r="B252" s="130"/>
      <c r="L252" s="130"/>
      <c r="V252" s="130"/>
      <c r="AF252" s="130"/>
      <c r="AP252" s="130"/>
      <c r="AZ252" s="130"/>
      <c r="BA252" s="130"/>
      <c r="BB252" s="130"/>
      <c r="BC252" s="130"/>
      <c r="BD252" s="130"/>
      <c r="BE252" s="130"/>
      <c r="BF252" s="130"/>
      <c r="BG252" s="130"/>
      <c r="BJ252" s="130"/>
      <c r="BT252" s="130"/>
      <c r="CD252" s="130"/>
      <c r="CN252" s="130"/>
      <c r="CX252" s="130"/>
      <c r="DH252" s="130"/>
      <c r="DR252" s="130"/>
      <c r="EB252" s="130"/>
      <c r="EL252" s="130"/>
      <c r="EV252" s="130"/>
      <c r="FF252" s="130"/>
      <c r="FP252" s="130"/>
      <c r="FZ252" s="130"/>
      <c r="GJ252" s="130"/>
      <c r="GT252" s="130"/>
      <c r="HD252" s="130"/>
      <c r="HN252" s="130"/>
      <c r="HX252" s="130"/>
      <c r="IH252" s="130"/>
    </row>
    <row xmlns:x14ac="http://schemas.microsoft.com/office/spreadsheetml/2009/9/ac" r="253" s="3" customFormat="true" x14ac:dyDescent="0.25">
      <c r="A253" s="397"/>
      <c r="B253" s="130"/>
      <c r="L253" s="130"/>
      <c r="V253" s="130"/>
      <c r="AF253" s="130"/>
      <c r="AP253" s="130"/>
      <c r="AZ253" s="130"/>
      <c r="BA253" s="130"/>
      <c r="BB253" s="130"/>
      <c r="BC253" s="130"/>
      <c r="BD253" s="130"/>
      <c r="BE253" s="130"/>
      <c r="BF253" s="130"/>
      <c r="BG253" s="130"/>
      <c r="BJ253" s="130"/>
      <c r="BT253" s="130"/>
      <c r="CD253" s="130"/>
      <c r="CN253" s="130"/>
      <c r="CX253" s="130"/>
      <c r="DH253" s="130"/>
      <c r="DR253" s="130"/>
      <c r="EB253" s="130"/>
      <c r="EL253" s="130"/>
      <c r="EV253" s="130"/>
      <c r="FF253" s="130"/>
      <c r="FP253" s="130"/>
      <c r="FZ253" s="130"/>
      <c r="GJ253" s="130"/>
      <c r="GT253" s="130"/>
      <c r="HD253" s="130"/>
      <c r="HN253" s="130"/>
      <c r="HX253" s="130"/>
      <c r="IH253" s="130"/>
    </row>
    <row xmlns:x14ac="http://schemas.microsoft.com/office/spreadsheetml/2009/9/ac" r="254" s="3" customFormat="true" x14ac:dyDescent="0.25">
      <c r="A254" s="397"/>
      <c r="B254" s="130"/>
      <c r="L254" s="130"/>
      <c r="V254" s="130"/>
      <c r="AF254" s="130"/>
      <c r="AP254" s="130"/>
      <c r="AZ254" s="130"/>
      <c r="BA254" s="130"/>
      <c r="BB254" s="130"/>
      <c r="BC254" s="130"/>
      <c r="BD254" s="130"/>
      <c r="BE254" s="130"/>
      <c r="BF254" s="130"/>
      <c r="BG254" s="130"/>
      <c r="BJ254" s="130"/>
      <c r="BT254" s="130"/>
      <c r="CD254" s="130"/>
      <c r="CN254" s="130"/>
      <c r="CX254" s="130"/>
      <c r="DH254" s="130"/>
      <c r="DR254" s="130"/>
      <c r="EB254" s="130"/>
      <c r="EL254" s="130"/>
      <c r="EV254" s="130"/>
      <c r="FF254" s="130"/>
      <c r="FP254" s="130"/>
      <c r="FZ254" s="130"/>
      <c r="GJ254" s="130"/>
      <c r="GT254" s="130"/>
      <c r="HD254" s="130"/>
      <c r="HN254" s="130"/>
      <c r="HX254" s="130"/>
      <c r="IH254" s="130"/>
    </row>
    <row xmlns:x14ac="http://schemas.microsoft.com/office/spreadsheetml/2009/9/ac" r="255" s="3" customFormat="true" x14ac:dyDescent="0.25">
      <c r="A255" s="397"/>
      <c r="B255" s="130"/>
      <c r="L255" s="130"/>
      <c r="V255" s="130"/>
      <c r="AF255" s="130"/>
      <c r="AP255" s="130"/>
      <c r="AZ255" s="130"/>
      <c r="BA255" s="130"/>
      <c r="BB255" s="130"/>
      <c r="BC255" s="130"/>
      <c r="BD255" s="130"/>
      <c r="BE255" s="130"/>
      <c r="BF255" s="130"/>
      <c r="BG255" s="130"/>
      <c r="BJ255" s="130"/>
      <c r="BT255" s="130"/>
      <c r="CD255" s="130"/>
      <c r="CN255" s="130"/>
      <c r="CX255" s="130"/>
      <c r="DH255" s="130"/>
      <c r="DR255" s="130"/>
      <c r="EB255" s="130"/>
      <c r="EL255" s="130"/>
      <c r="EV255" s="130"/>
      <c r="FF255" s="130"/>
      <c r="FP255" s="130"/>
      <c r="FZ255" s="130"/>
      <c r="GJ255" s="130"/>
      <c r="GT255" s="130"/>
      <c r="HD255" s="130"/>
      <c r="HN255" s="130"/>
      <c r="HX255" s="130"/>
      <c r="IH255" s="130"/>
    </row>
    <row xmlns:x14ac="http://schemas.microsoft.com/office/spreadsheetml/2009/9/ac" r="256" s="3" customFormat="true" x14ac:dyDescent="0.25">
      <c r="A256" s="397"/>
      <c r="B256" s="130"/>
      <c r="L256" s="130"/>
      <c r="V256" s="130"/>
      <c r="AF256" s="130"/>
      <c r="AP256" s="130"/>
      <c r="AZ256" s="130"/>
      <c r="BA256" s="130"/>
      <c r="BB256" s="130"/>
      <c r="BC256" s="130"/>
      <c r="BD256" s="130"/>
      <c r="BE256" s="130"/>
      <c r="BF256" s="130"/>
      <c r="BG256" s="130"/>
      <c r="BJ256" s="130"/>
      <c r="BT256" s="130"/>
      <c r="CD256" s="130"/>
      <c r="CN256" s="130"/>
      <c r="CX256" s="130"/>
      <c r="DH256" s="130"/>
      <c r="DR256" s="130"/>
      <c r="EB256" s="130"/>
      <c r="EL256" s="130"/>
      <c r="EV256" s="130"/>
      <c r="FF256" s="130"/>
      <c r="FP256" s="130"/>
      <c r="FZ256" s="130"/>
      <c r="GJ256" s="130"/>
      <c r="GT256" s="130"/>
      <c r="HD256" s="130"/>
      <c r="HN256" s="130"/>
      <c r="HX256" s="130"/>
      <c r="IH256" s="130"/>
    </row>
    <row xmlns:x14ac="http://schemas.microsoft.com/office/spreadsheetml/2009/9/ac" r="257" s="3" customFormat="true" x14ac:dyDescent="0.25">
      <c r="A257" s="397"/>
      <c r="B257" s="130"/>
      <c r="L257" s="130"/>
      <c r="V257" s="130"/>
      <c r="AF257" s="130"/>
      <c r="AP257" s="130"/>
      <c r="AZ257" s="130"/>
      <c r="BA257" s="130"/>
      <c r="BB257" s="130"/>
      <c r="BC257" s="130"/>
      <c r="BD257" s="130"/>
      <c r="BE257" s="130"/>
      <c r="BF257" s="130"/>
      <c r="BG257" s="130"/>
      <c r="BJ257" s="130"/>
      <c r="BT257" s="130"/>
      <c r="CD257" s="130"/>
      <c r="CN257" s="130"/>
      <c r="CX257" s="130"/>
      <c r="DH257" s="130"/>
      <c r="DR257" s="130"/>
      <c r="EB257" s="130"/>
      <c r="EL257" s="130"/>
      <c r="EV257" s="130"/>
      <c r="FF257" s="130"/>
      <c r="FP257" s="130"/>
      <c r="FZ257" s="130"/>
      <c r="GJ257" s="130"/>
      <c r="GT257" s="130"/>
      <c r="HD257" s="130"/>
      <c r="HN257" s="130"/>
      <c r="HX257" s="130"/>
      <c r="IH257" s="130"/>
    </row>
    <row xmlns:x14ac="http://schemas.microsoft.com/office/spreadsheetml/2009/9/ac" r="258" s="3" customFormat="true" x14ac:dyDescent="0.25">
      <c r="A258" s="397"/>
      <c r="B258" s="130"/>
      <c r="L258" s="130"/>
      <c r="V258" s="130"/>
      <c r="AF258" s="130"/>
      <c r="AP258" s="130"/>
      <c r="AZ258" s="130"/>
      <c r="BA258" s="130"/>
      <c r="BB258" s="130"/>
      <c r="BC258" s="130"/>
      <c r="BD258" s="130"/>
      <c r="BE258" s="130"/>
      <c r="BF258" s="130"/>
      <c r="BG258" s="130"/>
      <c r="BJ258" s="130"/>
      <c r="BT258" s="130"/>
      <c r="CD258" s="130"/>
      <c r="CN258" s="130"/>
      <c r="CX258" s="130"/>
      <c r="DH258" s="130"/>
      <c r="DR258" s="130"/>
      <c r="EB258" s="130"/>
      <c r="EL258" s="130"/>
      <c r="EV258" s="130"/>
      <c r="FF258" s="130"/>
      <c r="FP258" s="130"/>
      <c r="FZ258" s="130"/>
      <c r="GJ258" s="130"/>
      <c r="GT258" s="130"/>
      <c r="HD258" s="130"/>
      <c r="HN258" s="130"/>
      <c r="HX258" s="130"/>
      <c r="IH258" s="130"/>
    </row>
    <row xmlns:x14ac="http://schemas.microsoft.com/office/spreadsheetml/2009/9/ac" r="259" s="3" customFormat="true" x14ac:dyDescent="0.25">
      <c r="A259" s="397"/>
      <c r="B259" s="130"/>
      <c r="L259" s="130"/>
      <c r="V259" s="130"/>
      <c r="AF259" s="130"/>
      <c r="AP259" s="130"/>
      <c r="AZ259" s="130"/>
      <c r="BA259" s="130"/>
      <c r="BB259" s="130"/>
      <c r="BC259" s="130"/>
      <c r="BD259" s="130"/>
      <c r="BE259" s="130"/>
      <c r="BF259" s="130"/>
      <c r="BG259" s="130"/>
      <c r="BJ259" s="130"/>
      <c r="BT259" s="130"/>
      <c r="CD259" s="130"/>
      <c r="CN259" s="130"/>
      <c r="CX259" s="130"/>
      <c r="DH259" s="130"/>
      <c r="DR259" s="130"/>
      <c r="EB259" s="130"/>
      <c r="EL259" s="130"/>
      <c r="EV259" s="130"/>
      <c r="FF259" s="130"/>
      <c r="FP259" s="130"/>
      <c r="FZ259" s="130"/>
      <c r="GJ259" s="130"/>
      <c r="GT259" s="130"/>
      <c r="HD259" s="130"/>
      <c r="HN259" s="130"/>
      <c r="HX259" s="130"/>
      <c r="IH259" s="130"/>
    </row>
    <row xmlns:x14ac="http://schemas.microsoft.com/office/spreadsheetml/2009/9/ac" r="260" s="3" customFormat="true" x14ac:dyDescent="0.25">
      <c r="A260" s="397"/>
      <c r="B260" s="130"/>
      <c r="L260" s="130"/>
      <c r="V260" s="130"/>
      <c r="AF260" s="130"/>
      <c r="AP260" s="130"/>
      <c r="AZ260" s="130"/>
      <c r="BA260" s="130"/>
      <c r="BB260" s="130"/>
      <c r="BC260" s="130"/>
      <c r="BD260" s="130"/>
      <c r="BE260" s="130"/>
      <c r="BF260" s="130"/>
      <c r="BG260" s="130"/>
      <c r="BJ260" s="130"/>
      <c r="BT260" s="130"/>
      <c r="CD260" s="130"/>
      <c r="CN260" s="130"/>
      <c r="CX260" s="130"/>
      <c r="DH260" s="130"/>
      <c r="DR260" s="130"/>
      <c r="EB260" s="130"/>
      <c r="EL260" s="130"/>
      <c r="EV260" s="130"/>
      <c r="FF260" s="130"/>
      <c r="FP260" s="130"/>
      <c r="FZ260" s="130"/>
      <c r="GJ260" s="130"/>
      <c r="GT260" s="130"/>
      <c r="HD260" s="130"/>
      <c r="HN260" s="130"/>
      <c r="HX260" s="130"/>
      <c r="IH260" s="130"/>
    </row>
    <row xmlns:x14ac="http://schemas.microsoft.com/office/spreadsheetml/2009/9/ac" r="261" s="3" customFormat="true" x14ac:dyDescent="0.25">
      <c r="A261" s="397"/>
      <c r="B261" s="130"/>
      <c r="L261" s="130"/>
      <c r="V261" s="130"/>
      <c r="AF261" s="130"/>
      <c r="AP261" s="130"/>
      <c r="AZ261" s="130"/>
      <c r="BA261" s="130"/>
      <c r="BB261" s="130"/>
      <c r="BC261" s="130"/>
      <c r="BD261" s="130"/>
      <c r="BE261" s="130"/>
      <c r="BF261" s="130"/>
      <c r="BG261" s="130"/>
      <c r="BJ261" s="130"/>
      <c r="BT261" s="130"/>
      <c r="CD261" s="130"/>
      <c r="CN261" s="130"/>
      <c r="CX261" s="130"/>
      <c r="DH261" s="130"/>
      <c r="DR261" s="130"/>
      <c r="EB261" s="130"/>
      <c r="EL261" s="130"/>
      <c r="EV261" s="130"/>
      <c r="FF261" s="130"/>
      <c r="FP261" s="130"/>
      <c r="FZ261" s="130"/>
      <c r="GJ261" s="130"/>
      <c r="GT261" s="130"/>
      <c r="HD261" s="130"/>
      <c r="HN261" s="130"/>
      <c r="HX261" s="130"/>
      <c r="IH261" s="130"/>
    </row>
    <row xmlns:x14ac="http://schemas.microsoft.com/office/spreadsheetml/2009/9/ac" r="262" s="3" customFormat="true" x14ac:dyDescent="0.25">
      <c r="A262" s="397"/>
      <c r="B262" s="130"/>
      <c r="L262" s="130"/>
      <c r="V262" s="130"/>
      <c r="AF262" s="130"/>
      <c r="AP262" s="130"/>
      <c r="AZ262" s="130"/>
      <c r="BA262" s="130"/>
      <c r="BB262" s="130"/>
      <c r="BC262" s="130"/>
      <c r="BD262" s="130"/>
      <c r="BE262" s="130"/>
      <c r="BF262" s="130"/>
      <c r="BG262" s="130"/>
      <c r="BJ262" s="130"/>
      <c r="BT262" s="130"/>
      <c r="CD262" s="130"/>
      <c r="CN262" s="130"/>
      <c r="CX262" s="130"/>
      <c r="DH262" s="130"/>
      <c r="DR262" s="130"/>
      <c r="EB262" s="130"/>
      <c r="EL262" s="130"/>
      <c r="EV262" s="130"/>
      <c r="FF262" s="130"/>
      <c r="FP262" s="130"/>
      <c r="FZ262" s="130"/>
      <c r="GJ262" s="130"/>
      <c r="GT262" s="130"/>
      <c r="HD262" s="130"/>
      <c r="HN262" s="130"/>
      <c r="HX262" s="130"/>
      <c r="IH262" s="130"/>
    </row>
    <row xmlns:x14ac="http://schemas.microsoft.com/office/spreadsheetml/2009/9/ac" r="263" s="3" customFormat="true" x14ac:dyDescent="0.25">
      <c r="A263" s="397"/>
      <c r="B263" s="130"/>
      <c r="L263" s="130"/>
      <c r="V263" s="130"/>
      <c r="AF263" s="130"/>
      <c r="AP263" s="130"/>
      <c r="AZ263" s="130"/>
      <c r="BA263" s="130"/>
      <c r="BB263" s="130"/>
      <c r="BC263" s="130"/>
      <c r="BD263" s="130"/>
      <c r="BE263" s="130"/>
      <c r="BF263" s="130"/>
      <c r="BG263" s="130"/>
      <c r="BJ263" s="130"/>
      <c r="BT263" s="130"/>
      <c r="CD263" s="130"/>
      <c r="CN263" s="130"/>
      <c r="CX263" s="130"/>
      <c r="DH263" s="130"/>
      <c r="DR263" s="130"/>
      <c r="EB263" s="130"/>
      <c r="EL263" s="130"/>
      <c r="EV263" s="130"/>
      <c r="FF263" s="130"/>
      <c r="FP263" s="130"/>
      <c r="FZ263" s="130"/>
      <c r="GJ263" s="130"/>
      <c r="GT263" s="130"/>
      <c r="HD263" s="130"/>
      <c r="HN263" s="130"/>
      <c r="HX263" s="130"/>
      <c r="IH263" s="130"/>
    </row>
    <row xmlns:x14ac="http://schemas.microsoft.com/office/spreadsheetml/2009/9/ac" r="264" s="3" customFormat="true" x14ac:dyDescent="0.25">
      <c r="A264" s="397"/>
      <c r="B264" s="130"/>
      <c r="L264" s="130"/>
      <c r="V264" s="130"/>
      <c r="AF264" s="130"/>
      <c r="AP264" s="130"/>
      <c r="AZ264" s="130"/>
      <c r="BA264" s="130"/>
      <c r="BB264" s="130"/>
      <c r="BC264" s="130"/>
      <c r="BD264" s="130"/>
      <c r="BE264" s="130"/>
      <c r="BF264" s="130"/>
      <c r="BG264" s="130"/>
      <c r="BJ264" s="130"/>
      <c r="BT264" s="130"/>
      <c r="CD264" s="130"/>
      <c r="CN264" s="130"/>
      <c r="CX264" s="130"/>
      <c r="DH264" s="130"/>
      <c r="DR264" s="130"/>
      <c r="EB264" s="130"/>
      <c r="EL264" s="130"/>
      <c r="EV264" s="130"/>
      <c r="FF264" s="130"/>
      <c r="FP264" s="130"/>
      <c r="FZ264" s="130"/>
      <c r="GJ264" s="130"/>
      <c r="GT264" s="130"/>
      <c r="HD264" s="130"/>
      <c r="HN264" s="130"/>
      <c r="HX264" s="130"/>
      <c r="IH264" s="130"/>
    </row>
    <row xmlns:x14ac="http://schemas.microsoft.com/office/spreadsheetml/2009/9/ac" r="265" s="3" customFormat="true" x14ac:dyDescent="0.25">
      <c r="A265" s="397"/>
      <c r="B265" s="130"/>
      <c r="L265" s="130"/>
      <c r="V265" s="130"/>
      <c r="AF265" s="130"/>
      <c r="AP265" s="130"/>
      <c r="AZ265" s="130"/>
      <c r="BA265" s="130"/>
      <c r="BB265" s="130"/>
      <c r="BC265" s="130"/>
      <c r="BD265" s="130"/>
      <c r="BE265" s="130"/>
      <c r="BF265" s="130"/>
      <c r="BG265" s="130"/>
      <c r="BJ265" s="130"/>
      <c r="BT265" s="130"/>
      <c r="CD265" s="130"/>
      <c r="CN265" s="130"/>
      <c r="CX265" s="130"/>
      <c r="DH265" s="130"/>
      <c r="DR265" s="130"/>
      <c r="EB265" s="130"/>
      <c r="EL265" s="130"/>
      <c r="EV265" s="130"/>
      <c r="FF265" s="130"/>
      <c r="FP265" s="130"/>
      <c r="FZ265" s="130"/>
      <c r="GJ265" s="130"/>
      <c r="GT265" s="130"/>
      <c r="HD265" s="130"/>
      <c r="HN265" s="130"/>
      <c r="HX265" s="130"/>
      <c r="IH265" s="130"/>
    </row>
    <row xmlns:x14ac="http://schemas.microsoft.com/office/spreadsheetml/2009/9/ac" r="266" s="3" customFormat="true" x14ac:dyDescent="0.25">
      <c r="A266" s="397"/>
      <c r="B266" s="130"/>
      <c r="L266" s="130"/>
      <c r="V266" s="130"/>
      <c r="AF266" s="130"/>
      <c r="AP266" s="130"/>
      <c r="AZ266" s="130"/>
      <c r="BA266" s="130"/>
      <c r="BB266" s="130"/>
      <c r="BC266" s="130"/>
      <c r="BD266" s="130"/>
      <c r="BE266" s="130"/>
      <c r="BF266" s="130"/>
      <c r="BG266" s="130"/>
      <c r="BJ266" s="130"/>
      <c r="BT266" s="130"/>
      <c r="CD266" s="130"/>
      <c r="CN266" s="130"/>
      <c r="CX266" s="130"/>
      <c r="DH266" s="130"/>
      <c r="DR266" s="130"/>
      <c r="EB266" s="130"/>
      <c r="EL266" s="130"/>
      <c r="EV266" s="130"/>
      <c r="FF266" s="130"/>
      <c r="FP266" s="130"/>
      <c r="FZ266" s="130"/>
      <c r="GJ266" s="130"/>
      <c r="GT266" s="130"/>
      <c r="HD266" s="130"/>
      <c r="HN266" s="130"/>
      <c r="HX266" s="130"/>
      <c r="IH266" s="130"/>
    </row>
    <row xmlns:x14ac="http://schemas.microsoft.com/office/spreadsheetml/2009/9/ac" r="267" s="3" customFormat="true" x14ac:dyDescent="0.25">
      <c r="A267" s="397"/>
      <c r="B267" s="130"/>
      <c r="L267" s="130"/>
      <c r="V267" s="130"/>
      <c r="AF267" s="130"/>
      <c r="AP267" s="130"/>
      <c r="AZ267" s="130"/>
      <c r="BA267" s="130"/>
      <c r="BB267" s="130"/>
      <c r="BC267" s="130"/>
      <c r="BD267" s="130"/>
      <c r="BE267" s="130"/>
      <c r="BF267" s="130"/>
      <c r="BG267" s="130"/>
      <c r="BJ267" s="130"/>
      <c r="BT267" s="130"/>
      <c r="CD267" s="130"/>
      <c r="CN267" s="130"/>
      <c r="CX267" s="130"/>
      <c r="DH267" s="130"/>
      <c r="DR267" s="130"/>
      <c r="EB267" s="130"/>
      <c r="EL267" s="130"/>
      <c r="EV267" s="130"/>
      <c r="FF267" s="130"/>
      <c r="FP267" s="130"/>
      <c r="FZ267" s="130"/>
      <c r="GJ267" s="130"/>
      <c r="GT267" s="130"/>
      <c r="HD267" s="130"/>
      <c r="HN267" s="130"/>
      <c r="HX267" s="130"/>
      <c r="IH267" s="130"/>
    </row>
    <row xmlns:x14ac="http://schemas.microsoft.com/office/spreadsheetml/2009/9/ac" r="268" s="3" customFormat="true" x14ac:dyDescent="0.25">
      <c r="A268" s="397"/>
      <c r="B268" s="130"/>
      <c r="L268" s="130"/>
      <c r="V268" s="130"/>
      <c r="AF268" s="130"/>
      <c r="AP268" s="130"/>
      <c r="AZ268" s="130"/>
      <c r="BA268" s="130"/>
      <c r="BB268" s="130"/>
      <c r="BC268" s="130"/>
      <c r="BD268" s="130"/>
      <c r="BE268" s="130"/>
      <c r="BF268" s="130"/>
      <c r="BG268" s="130"/>
      <c r="BJ268" s="130"/>
      <c r="BT268" s="130"/>
      <c r="CD268" s="130"/>
      <c r="CN268" s="130"/>
      <c r="CX268" s="130"/>
      <c r="DH268" s="130"/>
      <c r="DR268" s="130"/>
      <c r="EB268" s="130"/>
      <c r="EL268" s="130"/>
      <c r="EV268" s="130"/>
      <c r="FF268" s="130"/>
      <c r="FP268" s="130"/>
      <c r="FZ268" s="130"/>
      <c r="GJ268" s="130"/>
      <c r="GT268" s="130"/>
      <c r="HD268" s="130"/>
      <c r="HN268" s="130"/>
      <c r="HX268" s="130"/>
      <c r="IH268" s="130"/>
    </row>
    <row xmlns:x14ac="http://schemas.microsoft.com/office/spreadsheetml/2009/9/ac" r="269" s="3" customFormat="true" x14ac:dyDescent="0.25">
      <c r="A269" s="397"/>
      <c r="B269" s="130"/>
      <c r="L269" s="130"/>
      <c r="V269" s="130"/>
      <c r="AF269" s="130"/>
      <c r="AP269" s="130"/>
      <c r="AZ269" s="130"/>
      <c r="BA269" s="130"/>
      <c r="BB269" s="130"/>
      <c r="BC269" s="130"/>
      <c r="BD269" s="130"/>
      <c r="BE269" s="130"/>
      <c r="BF269" s="130"/>
      <c r="BG269" s="130"/>
      <c r="BJ269" s="130"/>
      <c r="BT269" s="130"/>
      <c r="CD269" s="130"/>
      <c r="CN269" s="130"/>
      <c r="CX269" s="130"/>
      <c r="DH269" s="130"/>
      <c r="DR269" s="130"/>
      <c r="EB269" s="130"/>
      <c r="EL269" s="130"/>
      <c r="EV269" s="130"/>
      <c r="FF269" s="130"/>
      <c r="FP269" s="130"/>
      <c r="FZ269" s="130"/>
      <c r="GJ269" s="130"/>
      <c r="GT269" s="130"/>
      <c r="HD269" s="130"/>
      <c r="HN269" s="130"/>
      <c r="HX269" s="130"/>
      <c r="IH269" s="130"/>
    </row>
    <row xmlns:x14ac="http://schemas.microsoft.com/office/spreadsheetml/2009/9/ac" r="270" s="3" customFormat="true" x14ac:dyDescent="0.25">
      <c r="A270" s="397"/>
      <c r="B270" s="130"/>
      <c r="L270" s="130"/>
      <c r="V270" s="130"/>
      <c r="AF270" s="130"/>
      <c r="AP270" s="130"/>
      <c r="AZ270" s="130"/>
      <c r="BA270" s="130"/>
      <c r="BB270" s="130"/>
      <c r="BC270" s="130"/>
      <c r="BD270" s="130"/>
      <c r="BE270" s="130"/>
      <c r="BF270" s="130"/>
      <c r="BG270" s="130"/>
      <c r="BJ270" s="130"/>
      <c r="BT270" s="130"/>
      <c r="CD270" s="130"/>
      <c r="CN270" s="130"/>
      <c r="CX270" s="130"/>
      <c r="DH270" s="130"/>
      <c r="DR270" s="130"/>
      <c r="EB270" s="130"/>
      <c r="EL270" s="130"/>
      <c r="EV270" s="130"/>
      <c r="FF270" s="130"/>
      <c r="FP270" s="130"/>
      <c r="FZ270" s="130"/>
      <c r="GJ270" s="130"/>
      <c r="GT270" s="130"/>
      <c r="HD270" s="130"/>
      <c r="HN270" s="130"/>
      <c r="HX270" s="130"/>
      <c r="IH270" s="130"/>
    </row>
    <row xmlns:x14ac="http://schemas.microsoft.com/office/spreadsheetml/2009/9/ac" r="271" s="3" customFormat="true" x14ac:dyDescent="0.25">
      <c r="A271" s="397"/>
      <c r="B271" s="130"/>
      <c r="L271" s="130"/>
      <c r="V271" s="130"/>
      <c r="AF271" s="130"/>
      <c r="AP271" s="130"/>
      <c r="AZ271" s="130"/>
      <c r="BA271" s="130"/>
      <c r="BB271" s="130"/>
      <c r="BC271" s="130"/>
      <c r="BD271" s="130"/>
      <c r="BE271" s="130"/>
      <c r="BF271" s="130"/>
      <c r="BG271" s="130"/>
      <c r="BJ271" s="130"/>
      <c r="BT271" s="130"/>
      <c r="CD271" s="130"/>
      <c r="CN271" s="130"/>
      <c r="CX271" s="130"/>
      <c r="DH271" s="130"/>
      <c r="DR271" s="130"/>
      <c r="EB271" s="130"/>
      <c r="EL271" s="130"/>
      <c r="EV271" s="130"/>
      <c r="FF271" s="130"/>
      <c r="FP271" s="130"/>
      <c r="FZ271" s="130"/>
      <c r="GJ271" s="130"/>
      <c r="GT271" s="130"/>
      <c r="HD271" s="130"/>
      <c r="HN271" s="130"/>
      <c r="HX271" s="130"/>
      <c r="IH271" s="130"/>
    </row>
    <row xmlns:x14ac="http://schemas.microsoft.com/office/spreadsheetml/2009/9/ac" r="272" s="3" customFormat="true" x14ac:dyDescent="0.25">
      <c r="A272" s="397"/>
      <c r="B272" s="130"/>
      <c r="L272" s="130"/>
      <c r="V272" s="130"/>
      <c r="AF272" s="130"/>
      <c r="AP272" s="130"/>
      <c r="AZ272" s="130"/>
      <c r="BA272" s="130"/>
      <c r="BB272" s="130"/>
      <c r="BC272" s="130"/>
      <c r="BD272" s="130"/>
      <c r="BE272" s="130"/>
      <c r="BF272" s="130"/>
      <c r="BG272" s="130"/>
      <c r="BJ272" s="130"/>
      <c r="BT272" s="130"/>
      <c r="CD272" s="130"/>
      <c r="CN272" s="130"/>
      <c r="CX272" s="130"/>
      <c r="DH272" s="130"/>
      <c r="DR272" s="130"/>
      <c r="EB272" s="130"/>
      <c r="EL272" s="130"/>
      <c r="EV272" s="130"/>
      <c r="FF272" s="130"/>
      <c r="FP272" s="130"/>
      <c r="FZ272" s="130"/>
      <c r="GJ272" s="130"/>
      <c r="GT272" s="130"/>
      <c r="HD272" s="130"/>
      <c r="HN272" s="130"/>
      <c r="HX272" s="130"/>
      <c r="IH272" s="130"/>
    </row>
    <row xmlns:x14ac="http://schemas.microsoft.com/office/spreadsheetml/2009/9/ac" r="273" s="3" customFormat="true" x14ac:dyDescent="0.25">
      <c r="A273" s="397"/>
      <c r="B273" s="130"/>
      <c r="L273" s="130"/>
      <c r="V273" s="130"/>
      <c r="AF273" s="130"/>
      <c r="AP273" s="130"/>
      <c r="AZ273" s="130"/>
      <c r="BA273" s="130"/>
      <c r="BB273" s="130"/>
      <c r="BC273" s="130"/>
      <c r="BD273" s="130"/>
      <c r="BE273" s="130"/>
      <c r="BF273" s="130"/>
      <c r="BG273" s="130"/>
      <c r="BJ273" s="130"/>
      <c r="BT273" s="130"/>
      <c r="CD273" s="130"/>
      <c r="CN273" s="130"/>
      <c r="CX273" s="130"/>
      <c r="DH273" s="130"/>
      <c r="DR273" s="130"/>
      <c r="EB273" s="130"/>
      <c r="EL273" s="130"/>
      <c r="EV273" s="130"/>
      <c r="FF273" s="130"/>
      <c r="FP273" s="130"/>
      <c r="FZ273" s="130"/>
      <c r="GJ273" s="130"/>
      <c r="GT273" s="130"/>
      <c r="HD273" s="130"/>
      <c r="HN273" s="130"/>
      <c r="HX273" s="130"/>
      <c r="IH273" s="130"/>
    </row>
    <row xmlns:x14ac="http://schemas.microsoft.com/office/spreadsheetml/2009/9/ac" r="274" s="3" customFormat="true" x14ac:dyDescent="0.25">
      <c r="A274" s="397"/>
      <c r="B274" s="130"/>
      <c r="L274" s="130"/>
      <c r="V274" s="130"/>
      <c r="AF274" s="130"/>
      <c r="AP274" s="130"/>
      <c r="AZ274" s="130"/>
      <c r="BA274" s="130"/>
      <c r="BB274" s="130"/>
      <c r="BC274" s="130"/>
      <c r="BD274" s="130"/>
      <c r="BE274" s="130"/>
      <c r="BF274" s="130"/>
      <c r="BG274" s="130"/>
      <c r="BJ274" s="130"/>
      <c r="BT274" s="130"/>
      <c r="CD274" s="130"/>
      <c r="CN274" s="130"/>
      <c r="CX274" s="130"/>
      <c r="DH274" s="130"/>
      <c r="DR274" s="130"/>
      <c r="EB274" s="130"/>
      <c r="EL274" s="130"/>
      <c r="EV274" s="130"/>
      <c r="FF274" s="130"/>
      <c r="FP274" s="130"/>
      <c r="FZ274" s="130"/>
      <c r="GJ274" s="130"/>
      <c r="GT274" s="130"/>
      <c r="HD274" s="130"/>
      <c r="HN274" s="130"/>
      <c r="HX274" s="130"/>
      <c r="IH274" s="130"/>
    </row>
    <row xmlns:x14ac="http://schemas.microsoft.com/office/spreadsheetml/2009/9/ac" r="275" s="3" customFormat="true" x14ac:dyDescent="0.25">
      <c r="A275" s="397"/>
      <c r="B275" s="130"/>
      <c r="L275" s="130"/>
      <c r="V275" s="130"/>
      <c r="AF275" s="130"/>
      <c r="AP275" s="130"/>
      <c r="AZ275" s="130"/>
      <c r="BA275" s="130"/>
      <c r="BB275" s="130"/>
      <c r="BC275" s="130"/>
      <c r="BD275" s="130"/>
      <c r="BE275" s="130"/>
      <c r="BF275" s="130"/>
      <c r="BG275" s="130"/>
      <c r="BJ275" s="130"/>
      <c r="BT275" s="130"/>
      <c r="CD275" s="130"/>
      <c r="CN275" s="130"/>
      <c r="CX275" s="130"/>
      <c r="DH275" s="130"/>
      <c r="DR275" s="130"/>
      <c r="EB275" s="130"/>
      <c r="EL275" s="130"/>
      <c r="EV275" s="130"/>
      <c r="FF275" s="130"/>
      <c r="FP275" s="130"/>
      <c r="FZ275" s="130"/>
      <c r="GJ275" s="130"/>
      <c r="GT275" s="130"/>
      <c r="HD275" s="130"/>
      <c r="HN275" s="130"/>
      <c r="HX275" s="130"/>
      <c r="IH275" s="130"/>
    </row>
    <row xmlns:x14ac="http://schemas.microsoft.com/office/spreadsheetml/2009/9/ac" r="276" s="3" customFormat="true" x14ac:dyDescent="0.25">
      <c r="A276" s="397"/>
      <c r="B276" s="130"/>
      <c r="L276" s="130"/>
      <c r="V276" s="130"/>
      <c r="AF276" s="130"/>
      <c r="AP276" s="130"/>
      <c r="AZ276" s="130"/>
      <c r="BA276" s="130"/>
      <c r="BB276" s="130"/>
      <c r="BC276" s="130"/>
      <c r="BD276" s="130"/>
      <c r="BE276" s="130"/>
      <c r="BF276" s="130"/>
      <c r="BG276" s="130"/>
      <c r="BJ276" s="130"/>
      <c r="BT276" s="130"/>
      <c r="CD276" s="130"/>
      <c r="CN276" s="130"/>
      <c r="CX276" s="130"/>
      <c r="DH276" s="130"/>
      <c r="DR276" s="130"/>
      <c r="EB276" s="130"/>
      <c r="EL276" s="130"/>
      <c r="EV276" s="130"/>
      <c r="FF276" s="130"/>
      <c r="FP276" s="130"/>
      <c r="FZ276" s="130"/>
      <c r="GJ276" s="130"/>
      <c r="GT276" s="130"/>
      <c r="HD276" s="130"/>
      <c r="HN276" s="130"/>
      <c r="HX276" s="130"/>
      <c r="IH276" s="130"/>
    </row>
    <row xmlns:x14ac="http://schemas.microsoft.com/office/spreadsheetml/2009/9/ac" r="277" s="3" customFormat="true" x14ac:dyDescent="0.25">
      <c r="A277" s="397"/>
      <c r="B277" s="130"/>
      <c r="L277" s="130"/>
      <c r="V277" s="130"/>
      <c r="AF277" s="130"/>
      <c r="AP277" s="130"/>
      <c r="AZ277" s="130"/>
      <c r="BA277" s="130"/>
      <c r="BB277" s="130"/>
      <c r="BC277" s="130"/>
      <c r="BD277" s="130"/>
      <c r="BE277" s="130"/>
      <c r="BF277" s="130"/>
      <c r="BG277" s="130"/>
      <c r="BJ277" s="130"/>
      <c r="BT277" s="130"/>
      <c r="CD277" s="130"/>
      <c r="CN277" s="130"/>
      <c r="CX277" s="130"/>
      <c r="DH277" s="130"/>
      <c r="DR277" s="130"/>
      <c r="EB277" s="130"/>
      <c r="EL277" s="130"/>
      <c r="EV277" s="130"/>
      <c r="FF277" s="130"/>
      <c r="FP277" s="130"/>
      <c r="FZ277" s="130"/>
      <c r="GJ277" s="130"/>
      <c r="GT277" s="130"/>
      <c r="HD277" s="130"/>
      <c r="HN277" s="130"/>
      <c r="HX277" s="130"/>
      <c r="IH277" s="130"/>
    </row>
    <row xmlns:x14ac="http://schemas.microsoft.com/office/spreadsheetml/2009/9/ac" r="278" s="3" customFormat="true" x14ac:dyDescent="0.25">
      <c r="A278" s="397"/>
      <c r="B278" s="130"/>
      <c r="L278" s="130"/>
      <c r="V278" s="130"/>
      <c r="AF278" s="130"/>
      <c r="AP278" s="130"/>
      <c r="AZ278" s="130"/>
      <c r="BA278" s="130"/>
      <c r="BB278" s="130"/>
      <c r="BC278" s="130"/>
      <c r="BD278" s="130"/>
      <c r="BE278" s="130"/>
      <c r="BF278" s="130"/>
      <c r="BG278" s="130"/>
      <c r="BJ278" s="130"/>
      <c r="BT278" s="130"/>
      <c r="CD278" s="130"/>
      <c r="CN278" s="130"/>
      <c r="CX278" s="130"/>
      <c r="DH278" s="130"/>
      <c r="DR278" s="130"/>
      <c r="EB278" s="130"/>
      <c r="EL278" s="130"/>
      <c r="EV278" s="130"/>
      <c r="FF278" s="130"/>
      <c r="FP278" s="130"/>
      <c r="FZ278" s="130"/>
      <c r="GJ278" s="130"/>
      <c r="GT278" s="130"/>
      <c r="HD278" s="130"/>
      <c r="HN278" s="130"/>
      <c r="HX278" s="130"/>
      <c r="IH278" s="130"/>
    </row>
    <row xmlns:x14ac="http://schemas.microsoft.com/office/spreadsheetml/2009/9/ac" r="279" s="3" customFormat="true" x14ac:dyDescent="0.25">
      <c r="A279" s="397"/>
      <c r="B279" s="130"/>
      <c r="L279" s="130"/>
      <c r="V279" s="130"/>
      <c r="AF279" s="130"/>
      <c r="AP279" s="130"/>
      <c r="AZ279" s="130"/>
      <c r="BA279" s="130"/>
      <c r="BB279" s="130"/>
      <c r="BC279" s="130"/>
      <c r="BD279" s="130"/>
      <c r="BE279" s="130"/>
      <c r="BF279" s="130"/>
      <c r="BG279" s="130"/>
      <c r="BJ279" s="130"/>
      <c r="BT279" s="130"/>
      <c r="CD279" s="130"/>
      <c r="CN279" s="130"/>
      <c r="CX279" s="130"/>
      <c r="DH279" s="130"/>
      <c r="DR279" s="130"/>
      <c r="EB279" s="130"/>
      <c r="EL279" s="130"/>
      <c r="EV279" s="130"/>
      <c r="FF279" s="130"/>
      <c r="FP279" s="130"/>
      <c r="FZ279" s="130"/>
      <c r="GJ279" s="130"/>
      <c r="GT279" s="130"/>
      <c r="HD279" s="130"/>
      <c r="HN279" s="130"/>
      <c r="HX279" s="130"/>
      <c r="IH279" s="130"/>
    </row>
    <row xmlns:x14ac="http://schemas.microsoft.com/office/spreadsheetml/2009/9/ac" r="280" s="3" customFormat="true" x14ac:dyDescent="0.25">
      <c r="A280" s="397"/>
      <c r="B280" s="130"/>
      <c r="L280" s="130"/>
      <c r="V280" s="130"/>
      <c r="AF280" s="130"/>
      <c r="AP280" s="130"/>
      <c r="AZ280" s="130"/>
      <c r="BA280" s="130"/>
      <c r="BB280" s="130"/>
      <c r="BC280" s="130"/>
      <c r="BD280" s="130"/>
      <c r="BE280" s="130"/>
      <c r="BF280" s="130"/>
      <c r="BG280" s="130"/>
      <c r="BJ280" s="130"/>
      <c r="BT280" s="130"/>
      <c r="CD280" s="130"/>
      <c r="CN280" s="130"/>
      <c r="CX280" s="130"/>
      <c r="DH280" s="130"/>
      <c r="DR280" s="130"/>
      <c r="EB280" s="130"/>
      <c r="EL280" s="130"/>
      <c r="EV280" s="130"/>
      <c r="FF280" s="130"/>
      <c r="FP280" s="130"/>
      <c r="FZ280" s="130"/>
      <c r="GJ280" s="130"/>
      <c r="GT280" s="130"/>
      <c r="HD280" s="130"/>
      <c r="HN280" s="130"/>
      <c r="HX280" s="130"/>
      <c r="IH280" s="130"/>
    </row>
    <row xmlns:x14ac="http://schemas.microsoft.com/office/spreadsheetml/2009/9/ac" r="281" s="3" customFormat="true" x14ac:dyDescent="0.25">
      <c r="A281" s="397"/>
      <c r="B281" s="130"/>
      <c r="L281" s="130"/>
      <c r="V281" s="130"/>
      <c r="AF281" s="130"/>
      <c r="AP281" s="130"/>
      <c r="AZ281" s="130"/>
      <c r="BA281" s="130"/>
      <c r="BB281" s="130"/>
      <c r="BC281" s="130"/>
      <c r="BD281" s="130"/>
      <c r="BE281" s="130"/>
      <c r="BF281" s="130"/>
      <c r="BG281" s="130"/>
      <c r="BJ281" s="130"/>
      <c r="BT281" s="130"/>
      <c r="CD281" s="130"/>
      <c r="CN281" s="130"/>
      <c r="CX281" s="130"/>
      <c r="DH281" s="130"/>
      <c r="DR281" s="130"/>
      <c r="EB281" s="130"/>
      <c r="EL281" s="130"/>
      <c r="EV281" s="130"/>
      <c r="FF281" s="130"/>
      <c r="FP281" s="130"/>
      <c r="FZ281" s="130"/>
      <c r="GJ281" s="130"/>
      <c r="GT281" s="130"/>
      <c r="HD281" s="130"/>
      <c r="HN281" s="130"/>
      <c r="HX281" s="130"/>
      <c r="IH281" s="130"/>
    </row>
    <row xmlns:x14ac="http://schemas.microsoft.com/office/spreadsheetml/2009/9/ac" r="282" s="3" customFormat="true" x14ac:dyDescent="0.25">
      <c r="A282" s="397"/>
      <c r="B282" s="130"/>
      <c r="L282" s="130"/>
      <c r="V282" s="130"/>
      <c r="AF282" s="130"/>
      <c r="AP282" s="130"/>
      <c r="AZ282" s="130"/>
      <c r="BA282" s="130"/>
      <c r="BB282" s="130"/>
      <c r="BC282" s="130"/>
      <c r="BD282" s="130"/>
      <c r="BE282" s="130"/>
      <c r="BF282" s="130"/>
      <c r="BG282" s="130"/>
      <c r="BJ282" s="130"/>
      <c r="BT282" s="130"/>
      <c r="CD282" s="130"/>
      <c r="CN282" s="130"/>
      <c r="CX282" s="130"/>
      <c r="DH282" s="130"/>
      <c r="DR282" s="130"/>
      <c r="EB282" s="130"/>
      <c r="EL282" s="130"/>
      <c r="EV282" s="130"/>
      <c r="FF282" s="130"/>
      <c r="FP282" s="130"/>
      <c r="FZ282" s="130"/>
      <c r="GJ282" s="130"/>
      <c r="GT282" s="130"/>
      <c r="HD282" s="130"/>
      <c r="HN282" s="130"/>
      <c r="HX282" s="130"/>
      <c r="IH282" s="130"/>
    </row>
    <row xmlns:x14ac="http://schemas.microsoft.com/office/spreadsheetml/2009/9/ac" r="283" s="3" customFormat="true" x14ac:dyDescent="0.25">
      <c r="A283" s="397"/>
      <c r="B283" s="130"/>
      <c r="L283" s="130"/>
      <c r="V283" s="130"/>
      <c r="AF283" s="130"/>
      <c r="AP283" s="130"/>
      <c r="AZ283" s="130"/>
      <c r="BA283" s="130"/>
      <c r="BB283" s="130"/>
      <c r="BC283" s="130"/>
      <c r="BD283" s="130"/>
      <c r="BE283" s="130"/>
      <c r="BF283" s="130"/>
      <c r="BG283" s="130"/>
      <c r="BJ283" s="130"/>
      <c r="BT283" s="130"/>
      <c r="CD283" s="130"/>
      <c r="CN283" s="130"/>
      <c r="CX283" s="130"/>
      <c r="DH283" s="130"/>
      <c r="DR283" s="130"/>
      <c r="EB283" s="130"/>
      <c r="EL283" s="130"/>
      <c r="EV283" s="130"/>
      <c r="FF283" s="130"/>
      <c r="FP283" s="130"/>
      <c r="FZ283" s="130"/>
      <c r="GJ283" s="130"/>
      <c r="GT283" s="130"/>
      <c r="HD283" s="130"/>
      <c r="HN283" s="130"/>
      <c r="HX283" s="130"/>
      <c r="IH283" s="130"/>
    </row>
    <row xmlns:x14ac="http://schemas.microsoft.com/office/spreadsheetml/2009/9/ac" r="284" s="3" customFormat="true" x14ac:dyDescent="0.25">
      <c r="A284" s="397"/>
      <c r="B284" s="130"/>
      <c r="L284" s="130"/>
      <c r="V284" s="130"/>
      <c r="AF284" s="130"/>
      <c r="AP284" s="130"/>
      <c r="AZ284" s="130"/>
      <c r="BA284" s="130"/>
      <c r="BB284" s="130"/>
      <c r="BC284" s="130"/>
      <c r="BD284" s="130"/>
      <c r="BE284" s="130"/>
      <c r="BF284" s="130"/>
      <c r="BG284" s="130"/>
      <c r="BJ284" s="130"/>
      <c r="BT284" s="130"/>
      <c r="CD284" s="130"/>
      <c r="CN284" s="130"/>
      <c r="CX284" s="130"/>
      <c r="DH284" s="130"/>
      <c r="DR284" s="130"/>
      <c r="EB284" s="130"/>
      <c r="EL284" s="130"/>
      <c r="EV284" s="130"/>
      <c r="FF284" s="130"/>
      <c r="FP284" s="130"/>
      <c r="FZ284" s="130"/>
      <c r="GJ284" s="130"/>
      <c r="GT284" s="130"/>
      <c r="HD284" s="130"/>
      <c r="HN284" s="130"/>
      <c r="HX284" s="130"/>
      <c r="IH284" s="130"/>
    </row>
    <row xmlns:x14ac="http://schemas.microsoft.com/office/spreadsheetml/2009/9/ac" r="285" s="3" customFormat="true" x14ac:dyDescent="0.25">
      <c r="A285" s="397"/>
      <c r="B285" s="130"/>
      <c r="L285" s="130"/>
      <c r="V285" s="130"/>
      <c r="AF285" s="130"/>
      <c r="AP285" s="130"/>
      <c r="AZ285" s="130"/>
      <c r="BA285" s="130"/>
      <c r="BB285" s="130"/>
      <c r="BC285" s="130"/>
      <c r="BD285" s="130"/>
      <c r="BE285" s="130"/>
      <c r="BF285" s="130"/>
      <c r="BG285" s="130"/>
      <c r="BJ285" s="130"/>
      <c r="BT285" s="130"/>
      <c r="CD285" s="130"/>
      <c r="CN285" s="130"/>
      <c r="CX285" s="130"/>
      <c r="DH285" s="130"/>
      <c r="DR285" s="130"/>
      <c r="EB285" s="130"/>
      <c r="EL285" s="130"/>
      <c r="EV285" s="130"/>
      <c r="FF285" s="130"/>
      <c r="FP285" s="130"/>
      <c r="FZ285" s="130"/>
      <c r="GJ285" s="130"/>
      <c r="GT285" s="130"/>
      <c r="HD285" s="130"/>
      <c r="HN285" s="130"/>
      <c r="HX285" s="130"/>
      <c r="IH285" s="130"/>
    </row>
    <row xmlns:x14ac="http://schemas.microsoft.com/office/spreadsheetml/2009/9/ac" r="286" s="3" customFormat="true" x14ac:dyDescent="0.25">
      <c r="A286" s="397"/>
      <c r="B286" s="130"/>
      <c r="L286" s="130"/>
      <c r="V286" s="130"/>
      <c r="AF286" s="130"/>
      <c r="AP286" s="130"/>
      <c r="AZ286" s="130"/>
      <c r="BA286" s="130"/>
      <c r="BB286" s="130"/>
      <c r="BC286" s="130"/>
      <c r="BD286" s="130"/>
      <c r="BE286" s="130"/>
      <c r="BF286" s="130"/>
      <c r="BG286" s="130"/>
      <c r="BJ286" s="130"/>
      <c r="BT286" s="130"/>
      <c r="CD286" s="130"/>
      <c r="CN286" s="130"/>
      <c r="CX286" s="130"/>
      <c r="DH286" s="130"/>
      <c r="DR286" s="130"/>
      <c r="EB286" s="130"/>
      <c r="EL286" s="130"/>
      <c r="EV286" s="130"/>
      <c r="FF286" s="130"/>
      <c r="FP286" s="130"/>
      <c r="FZ286" s="130"/>
      <c r="GJ286" s="130"/>
      <c r="GT286" s="130"/>
      <c r="HD286" s="130"/>
      <c r="HN286" s="130"/>
      <c r="HX286" s="130"/>
      <c r="IH286" s="130"/>
    </row>
    <row xmlns:x14ac="http://schemas.microsoft.com/office/spreadsheetml/2009/9/ac" r="287" s="3" customFormat="true" x14ac:dyDescent="0.25">
      <c r="A287" s="397"/>
      <c r="B287" s="130"/>
      <c r="L287" s="130"/>
      <c r="V287" s="130"/>
      <c r="AF287" s="130"/>
      <c r="AP287" s="130"/>
      <c r="AZ287" s="130"/>
      <c r="BA287" s="130"/>
      <c r="BB287" s="130"/>
      <c r="BC287" s="130"/>
      <c r="BD287" s="130"/>
      <c r="BE287" s="130"/>
      <c r="BF287" s="130"/>
      <c r="BG287" s="130"/>
      <c r="BJ287" s="130"/>
      <c r="BT287" s="130"/>
      <c r="CD287" s="130"/>
      <c r="CN287" s="130"/>
      <c r="CX287" s="130"/>
      <c r="DH287" s="130"/>
      <c r="DR287" s="130"/>
      <c r="EB287" s="130"/>
      <c r="EL287" s="130"/>
      <c r="EV287" s="130"/>
      <c r="FF287" s="130"/>
      <c r="FP287" s="130"/>
      <c r="FZ287" s="130"/>
      <c r="GJ287" s="130"/>
      <c r="GT287" s="130"/>
      <c r="HD287" s="130"/>
      <c r="HN287" s="130"/>
      <c r="HX287" s="130"/>
      <c r="IH287" s="130"/>
    </row>
    <row xmlns:x14ac="http://schemas.microsoft.com/office/spreadsheetml/2009/9/ac" r="288" s="3" customFormat="true" x14ac:dyDescent="0.25">
      <c r="A288" s="397"/>
      <c r="B288" s="130"/>
      <c r="L288" s="130"/>
      <c r="V288" s="130"/>
      <c r="AF288" s="130"/>
      <c r="AP288" s="130"/>
      <c r="AZ288" s="130"/>
      <c r="BA288" s="130"/>
      <c r="BB288" s="130"/>
      <c r="BC288" s="130"/>
      <c r="BD288" s="130"/>
      <c r="BE288" s="130"/>
      <c r="BF288" s="130"/>
      <c r="BG288" s="130"/>
      <c r="BJ288" s="130"/>
      <c r="BT288" s="130"/>
      <c r="CD288" s="130"/>
      <c r="CN288" s="130"/>
      <c r="CX288" s="130"/>
      <c r="DH288" s="130"/>
      <c r="DR288" s="130"/>
      <c r="EB288" s="130"/>
      <c r="EL288" s="130"/>
      <c r="EV288" s="130"/>
      <c r="FF288" s="130"/>
      <c r="FP288" s="130"/>
      <c r="FZ288" s="130"/>
      <c r="GJ288" s="130"/>
      <c r="GT288" s="130"/>
      <c r="HD288" s="130"/>
      <c r="HN288" s="130"/>
      <c r="HX288" s="130"/>
      <c r="IH288" s="130"/>
    </row>
    <row xmlns:x14ac="http://schemas.microsoft.com/office/spreadsheetml/2009/9/ac" r="289" s="3" customFormat="true" x14ac:dyDescent="0.25">
      <c r="A289" s="397"/>
      <c r="B289" s="130"/>
      <c r="L289" s="130"/>
      <c r="V289" s="130"/>
      <c r="AF289" s="130"/>
      <c r="AP289" s="130"/>
      <c r="AZ289" s="130"/>
      <c r="BA289" s="130"/>
      <c r="BB289" s="130"/>
      <c r="BC289" s="130"/>
      <c r="BD289" s="130"/>
      <c r="BE289" s="130"/>
      <c r="BF289" s="130"/>
      <c r="BG289" s="130"/>
      <c r="BJ289" s="130"/>
      <c r="BT289" s="130"/>
      <c r="CD289" s="130"/>
      <c r="CN289" s="130"/>
      <c r="CX289" s="130"/>
      <c r="DH289" s="130"/>
      <c r="DR289" s="130"/>
      <c r="EB289" s="130"/>
      <c r="EL289" s="130"/>
      <c r="EV289" s="130"/>
      <c r="FF289" s="130"/>
      <c r="FP289" s="130"/>
      <c r="FZ289" s="130"/>
      <c r="GJ289" s="130"/>
      <c r="GT289" s="130"/>
      <c r="HD289" s="130"/>
      <c r="HN289" s="130"/>
      <c r="HX289" s="130"/>
      <c r="IH289" s="130"/>
    </row>
    <row xmlns:x14ac="http://schemas.microsoft.com/office/spreadsheetml/2009/9/ac" r="290" s="3" customFormat="true" x14ac:dyDescent="0.25">
      <c r="A290" s="397"/>
      <c r="B290" s="130"/>
      <c r="L290" s="130"/>
      <c r="V290" s="130"/>
      <c r="AF290" s="130"/>
      <c r="AP290" s="130"/>
      <c r="AZ290" s="130"/>
      <c r="BA290" s="130"/>
      <c r="BB290" s="130"/>
      <c r="BC290" s="130"/>
      <c r="BD290" s="130"/>
      <c r="BE290" s="130"/>
      <c r="BF290" s="130"/>
      <c r="BG290" s="130"/>
      <c r="BJ290" s="130"/>
      <c r="BT290" s="130"/>
      <c r="CD290" s="130"/>
      <c r="CN290" s="130"/>
      <c r="CX290" s="130"/>
      <c r="DH290" s="130"/>
      <c r="DR290" s="130"/>
      <c r="EB290" s="130"/>
      <c r="EL290" s="130"/>
      <c r="EV290" s="130"/>
      <c r="FF290" s="130"/>
      <c r="FP290" s="130"/>
      <c r="FZ290" s="130"/>
      <c r="GJ290" s="130"/>
      <c r="GT290" s="130"/>
      <c r="HD290" s="130"/>
      <c r="HN290" s="130"/>
      <c r="HX290" s="130"/>
      <c r="IH290" s="130"/>
    </row>
    <row xmlns:x14ac="http://schemas.microsoft.com/office/spreadsheetml/2009/9/ac" r="291" s="3" customFormat="true" x14ac:dyDescent="0.25">
      <c r="A291" s="397"/>
      <c r="B291" s="130"/>
      <c r="L291" s="130"/>
      <c r="V291" s="130"/>
      <c r="AF291" s="130"/>
      <c r="AP291" s="130"/>
      <c r="AZ291" s="130"/>
      <c r="BA291" s="130"/>
      <c r="BB291" s="130"/>
      <c r="BC291" s="130"/>
      <c r="BD291" s="130"/>
      <c r="BE291" s="130"/>
      <c r="BF291" s="130"/>
      <c r="BG291" s="130"/>
      <c r="BJ291" s="130"/>
      <c r="BT291" s="130"/>
      <c r="CD291" s="130"/>
      <c r="CN291" s="130"/>
      <c r="CX291" s="130"/>
      <c r="DH291" s="130"/>
      <c r="DR291" s="130"/>
      <c r="EB291" s="130"/>
      <c r="EL291" s="130"/>
      <c r="EV291" s="130"/>
      <c r="FF291" s="130"/>
      <c r="FP291" s="130"/>
      <c r="FZ291" s="130"/>
      <c r="GJ291" s="130"/>
      <c r="GT291" s="130"/>
      <c r="HD291" s="130"/>
      <c r="HN291" s="130"/>
      <c r="HX291" s="130"/>
      <c r="IH291" s="130"/>
    </row>
    <row xmlns:x14ac="http://schemas.microsoft.com/office/spreadsheetml/2009/9/ac" r="292" s="3" customFormat="true" x14ac:dyDescent="0.25">
      <c r="A292" s="397"/>
      <c r="B292" s="130"/>
      <c r="L292" s="130"/>
      <c r="V292" s="130"/>
      <c r="AF292" s="130"/>
      <c r="AP292" s="130"/>
      <c r="AZ292" s="130"/>
      <c r="BA292" s="130"/>
      <c r="BB292" s="130"/>
      <c r="BC292" s="130"/>
      <c r="BD292" s="130"/>
      <c r="BE292" s="130"/>
      <c r="BF292" s="130"/>
      <c r="BG292" s="130"/>
      <c r="BJ292" s="130"/>
      <c r="BT292" s="130"/>
      <c r="CD292" s="130"/>
      <c r="CN292" s="130"/>
      <c r="CX292" s="130"/>
      <c r="DH292" s="130"/>
      <c r="DR292" s="130"/>
      <c r="EB292" s="130"/>
      <c r="EL292" s="130"/>
      <c r="EV292" s="130"/>
      <c r="FF292" s="130"/>
      <c r="FP292" s="130"/>
      <c r="FZ292" s="130"/>
      <c r="GJ292" s="130"/>
      <c r="GT292" s="130"/>
      <c r="HD292" s="130"/>
      <c r="HN292" s="130"/>
      <c r="HX292" s="130"/>
      <c r="IH292" s="130"/>
    </row>
    <row xmlns:x14ac="http://schemas.microsoft.com/office/spreadsheetml/2009/9/ac" r="293" s="3" customFormat="true" x14ac:dyDescent="0.25">
      <c r="A293" s="397"/>
      <c r="B293" s="130"/>
      <c r="L293" s="130"/>
      <c r="V293" s="130"/>
      <c r="AF293" s="130"/>
      <c r="AP293" s="130"/>
      <c r="AZ293" s="130"/>
      <c r="BA293" s="130"/>
      <c r="BB293" s="130"/>
      <c r="BC293" s="130"/>
      <c r="BD293" s="130"/>
      <c r="BE293" s="130"/>
      <c r="BF293" s="130"/>
      <c r="BG293" s="130"/>
      <c r="BJ293" s="130"/>
      <c r="BT293" s="130"/>
      <c r="CD293" s="130"/>
      <c r="CN293" s="130"/>
      <c r="CX293" s="130"/>
      <c r="DH293" s="130"/>
      <c r="DR293" s="130"/>
      <c r="EB293" s="130"/>
      <c r="EL293" s="130"/>
      <c r="EV293" s="130"/>
      <c r="FF293" s="130"/>
      <c r="FP293" s="130"/>
      <c r="FZ293" s="130"/>
      <c r="GJ293" s="130"/>
      <c r="GT293" s="130"/>
      <c r="HD293" s="130"/>
      <c r="HN293" s="130"/>
      <c r="HX293" s="130"/>
      <c r="IH293" s="130"/>
    </row>
    <row xmlns:x14ac="http://schemas.microsoft.com/office/spreadsheetml/2009/9/ac" r="294" s="3" customFormat="true" x14ac:dyDescent="0.25">
      <c r="A294" s="397"/>
      <c r="B294" s="130"/>
      <c r="L294" s="130"/>
      <c r="V294" s="130"/>
      <c r="AF294" s="130"/>
      <c r="AP294" s="130"/>
      <c r="AZ294" s="130"/>
      <c r="BA294" s="130"/>
      <c r="BB294" s="130"/>
      <c r="BC294" s="130"/>
      <c r="BD294" s="130"/>
      <c r="BE294" s="130"/>
      <c r="BF294" s="130"/>
      <c r="BG294" s="130"/>
      <c r="BJ294" s="130"/>
      <c r="BT294" s="130"/>
      <c r="CD294" s="130"/>
      <c r="CN294" s="130"/>
      <c r="CX294" s="130"/>
      <c r="DH294" s="130"/>
      <c r="DR294" s="130"/>
      <c r="EB294" s="130"/>
      <c r="EL294" s="130"/>
      <c r="EV294" s="130"/>
      <c r="FF294" s="130"/>
      <c r="FP294" s="130"/>
      <c r="FZ294" s="130"/>
      <c r="GJ294" s="130"/>
      <c r="GT294" s="130"/>
      <c r="HD294" s="130"/>
      <c r="HN294" s="130"/>
      <c r="HX294" s="130"/>
      <c r="IH294" s="130"/>
    </row>
    <row xmlns:x14ac="http://schemas.microsoft.com/office/spreadsheetml/2009/9/ac" r="295" s="3" customFormat="true" x14ac:dyDescent="0.25">
      <c r="A295" s="397"/>
      <c r="B295" s="130"/>
      <c r="L295" s="130"/>
      <c r="V295" s="130"/>
      <c r="AF295" s="130"/>
      <c r="AP295" s="130"/>
      <c r="AZ295" s="130"/>
      <c r="BA295" s="130"/>
      <c r="BB295" s="130"/>
      <c r="BC295" s="130"/>
      <c r="BD295" s="130"/>
      <c r="BE295" s="130"/>
      <c r="BF295" s="130"/>
      <c r="BG295" s="130"/>
      <c r="BJ295" s="130"/>
      <c r="BT295" s="130"/>
      <c r="CD295" s="130"/>
      <c r="CN295" s="130"/>
      <c r="CX295" s="130"/>
      <c r="DH295" s="130"/>
      <c r="DR295" s="130"/>
      <c r="EB295" s="130"/>
      <c r="EL295" s="130"/>
      <c r="EV295" s="130"/>
      <c r="FF295" s="130"/>
      <c r="FP295" s="130"/>
      <c r="FZ295" s="130"/>
      <c r="GJ295" s="130"/>
      <c r="GT295" s="130"/>
      <c r="HD295" s="130"/>
      <c r="HN295" s="130"/>
      <c r="HX295" s="130"/>
      <c r="IH295" s="130"/>
    </row>
    <row xmlns:x14ac="http://schemas.microsoft.com/office/spreadsheetml/2009/9/ac" r="296" s="3" customFormat="true" x14ac:dyDescent="0.25">
      <c r="A296" s="397"/>
      <c r="B296" s="130"/>
      <c r="L296" s="130"/>
      <c r="V296" s="130"/>
      <c r="AF296" s="130"/>
      <c r="AP296" s="130"/>
      <c r="AZ296" s="130"/>
      <c r="BA296" s="130"/>
      <c r="BB296" s="130"/>
      <c r="BC296" s="130"/>
      <c r="BD296" s="130"/>
      <c r="BE296" s="130"/>
      <c r="BF296" s="130"/>
      <c r="BG296" s="130"/>
      <c r="BJ296" s="130"/>
      <c r="BT296" s="130"/>
      <c r="CD296" s="130"/>
      <c r="CN296" s="130"/>
      <c r="CX296" s="130"/>
      <c r="DH296" s="130"/>
      <c r="DR296" s="130"/>
      <c r="EB296" s="130"/>
      <c r="EL296" s="130"/>
      <c r="EV296" s="130"/>
      <c r="FF296" s="130"/>
      <c r="FP296" s="130"/>
      <c r="FZ296" s="130"/>
      <c r="GJ296" s="130"/>
      <c r="GT296" s="130"/>
      <c r="HD296" s="130"/>
      <c r="HN296" s="130"/>
      <c r="HX296" s="130"/>
      <c r="IH296" s="130"/>
    </row>
    <row xmlns:x14ac="http://schemas.microsoft.com/office/spreadsheetml/2009/9/ac" r="297" s="3" customFormat="true" x14ac:dyDescent="0.25">
      <c r="A297" s="397"/>
      <c r="B297" s="130"/>
      <c r="L297" s="130"/>
      <c r="V297" s="130"/>
      <c r="AF297" s="130"/>
      <c r="AP297" s="130"/>
      <c r="AZ297" s="130"/>
      <c r="BA297" s="130"/>
      <c r="BB297" s="130"/>
      <c r="BC297" s="130"/>
      <c r="BD297" s="130"/>
      <c r="BE297" s="130"/>
      <c r="BF297" s="130"/>
      <c r="BG297" s="130"/>
      <c r="BJ297" s="130"/>
      <c r="BT297" s="130"/>
      <c r="CD297" s="130"/>
      <c r="CN297" s="130"/>
      <c r="CX297" s="130"/>
      <c r="DH297" s="130"/>
      <c r="DR297" s="130"/>
      <c r="EB297" s="130"/>
      <c r="EL297" s="130"/>
      <c r="EV297" s="130"/>
      <c r="FF297" s="130"/>
      <c r="FP297" s="130"/>
      <c r="FZ297" s="130"/>
      <c r="GJ297" s="130"/>
      <c r="GT297" s="130"/>
      <c r="HD297" s="130"/>
      <c r="HN297" s="130"/>
      <c r="HX297" s="130"/>
      <c r="IH297" s="130"/>
    </row>
    <row xmlns:x14ac="http://schemas.microsoft.com/office/spreadsheetml/2009/9/ac" r="298" s="3" customFormat="true" x14ac:dyDescent="0.25">
      <c r="A298" s="397"/>
      <c r="B298" s="130"/>
      <c r="L298" s="130"/>
      <c r="V298" s="130"/>
      <c r="AF298" s="130"/>
      <c r="AP298" s="130"/>
      <c r="AZ298" s="130"/>
      <c r="BA298" s="130"/>
      <c r="BB298" s="130"/>
      <c r="BC298" s="130"/>
      <c r="BD298" s="130"/>
      <c r="BE298" s="130"/>
      <c r="BF298" s="130"/>
      <c r="BG298" s="130"/>
      <c r="BJ298" s="130"/>
      <c r="BT298" s="130"/>
      <c r="CD298" s="130"/>
      <c r="CN298" s="130"/>
      <c r="CX298" s="130"/>
      <c r="DH298" s="130"/>
      <c r="DR298" s="130"/>
      <c r="EB298" s="130"/>
      <c r="EL298" s="130"/>
      <c r="EV298" s="130"/>
      <c r="FF298" s="130"/>
      <c r="FP298" s="130"/>
      <c r="FZ298" s="130"/>
      <c r="GJ298" s="130"/>
      <c r="GT298" s="130"/>
      <c r="HD298" s="130"/>
      <c r="HN298" s="130"/>
      <c r="HX298" s="130"/>
      <c r="IH298" s="130"/>
    </row>
    <row xmlns:x14ac="http://schemas.microsoft.com/office/spreadsheetml/2009/9/ac" r="299" s="3" customFormat="true" x14ac:dyDescent="0.25">
      <c r="A299" s="397"/>
      <c r="B299" s="130"/>
      <c r="L299" s="130"/>
      <c r="V299" s="130"/>
      <c r="AF299" s="130"/>
      <c r="AP299" s="130"/>
      <c r="AZ299" s="130"/>
      <c r="BA299" s="130"/>
      <c r="BB299" s="130"/>
      <c r="BC299" s="130"/>
      <c r="BD299" s="130"/>
      <c r="BE299" s="130"/>
      <c r="BF299" s="130"/>
      <c r="BG299" s="130"/>
      <c r="BJ299" s="130"/>
      <c r="BT299" s="130"/>
      <c r="CD299" s="130"/>
      <c r="CN299" s="130"/>
      <c r="CX299" s="130"/>
      <c r="DH299" s="130"/>
      <c r="DR299" s="130"/>
      <c r="EB299" s="130"/>
      <c r="EL299" s="130"/>
      <c r="EV299" s="130"/>
      <c r="FF299" s="130"/>
      <c r="FP299" s="130"/>
      <c r="FZ299" s="130"/>
      <c r="GJ299" s="130"/>
      <c r="GT299" s="130"/>
      <c r="HD299" s="130"/>
      <c r="HN299" s="130"/>
      <c r="HX299" s="130"/>
      <c r="IH299" s="130"/>
    </row>
    <row xmlns:x14ac="http://schemas.microsoft.com/office/spreadsheetml/2009/9/ac" r="300" s="3" customFormat="true" x14ac:dyDescent="0.25">
      <c r="A300" s="397"/>
      <c r="B300" s="130"/>
      <c r="L300" s="130"/>
      <c r="V300" s="130"/>
      <c r="AF300" s="130"/>
      <c r="AP300" s="130"/>
      <c r="AZ300" s="130"/>
      <c r="BA300" s="130"/>
      <c r="BB300" s="130"/>
      <c r="BC300" s="130"/>
      <c r="BD300" s="130"/>
      <c r="BE300" s="130"/>
      <c r="BF300" s="130"/>
      <c r="BG300" s="130"/>
      <c r="BJ300" s="130"/>
      <c r="BT300" s="130"/>
      <c r="CD300" s="130"/>
      <c r="CN300" s="130"/>
      <c r="CX300" s="130"/>
      <c r="DH300" s="130"/>
      <c r="DR300" s="130"/>
      <c r="EB300" s="130"/>
      <c r="EL300" s="130"/>
      <c r="EV300" s="130"/>
      <c r="FF300" s="130"/>
      <c r="FP300" s="130"/>
      <c r="FZ300" s="130"/>
      <c r="GJ300" s="130"/>
      <c r="GT300" s="130"/>
      <c r="HD300" s="130"/>
      <c r="HN300" s="130"/>
      <c r="HX300" s="130"/>
      <c r="IH300" s="130"/>
    </row>
    <row xmlns:x14ac="http://schemas.microsoft.com/office/spreadsheetml/2009/9/ac" r="301" s="3" customFormat="true" x14ac:dyDescent="0.25">
      <c r="A301" s="397"/>
      <c r="B301" s="130"/>
      <c r="L301" s="130"/>
      <c r="V301" s="130"/>
      <c r="AF301" s="130"/>
      <c r="AP301" s="130"/>
      <c r="AZ301" s="130"/>
      <c r="BA301" s="130"/>
      <c r="BB301" s="130"/>
      <c r="BC301" s="130"/>
      <c r="BD301" s="130"/>
      <c r="BE301" s="130"/>
      <c r="BF301" s="130"/>
      <c r="BG301" s="130"/>
      <c r="BJ301" s="130"/>
      <c r="BT301" s="130"/>
      <c r="CD301" s="130"/>
      <c r="CN301" s="130"/>
      <c r="CX301" s="130"/>
      <c r="DH301" s="130"/>
      <c r="DR301" s="130"/>
      <c r="EB301" s="130"/>
      <c r="EL301" s="130"/>
      <c r="EV301" s="130"/>
      <c r="FF301" s="130"/>
      <c r="FP301" s="130"/>
      <c r="FZ301" s="130"/>
      <c r="GJ301" s="130"/>
      <c r="GT301" s="130"/>
      <c r="HD301" s="130"/>
      <c r="HN301" s="130"/>
      <c r="HX301" s="130"/>
      <c r="IH301" s="130"/>
    </row>
    <row xmlns:x14ac="http://schemas.microsoft.com/office/spreadsheetml/2009/9/ac" r="302" s="3" customFormat="true" x14ac:dyDescent="0.25">
      <c r="A302" s="397"/>
      <c r="B302" s="130"/>
      <c r="L302" s="130"/>
      <c r="V302" s="130"/>
      <c r="AF302" s="130"/>
      <c r="AP302" s="130"/>
      <c r="AZ302" s="130"/>
      <c r="BA302" s="130"/>
      <c r="BB302" s="130"/>
      <c r="BC302" s="130"/>
      <c r="BD302" s="130"/>
      <c r="BE302" s="130"/>
      <c r="BF302" s="130"/>
      <c r="BG302" s="130"/>
      <c r="BJ302" s="130"/>
      <c r="BT302" s="130"/>
      <c r="CD302" s="130"/>
      <c r="CN302" s="130"/>
      <c r="CX302" s="130"/>
      <c r="DH302" s="130"/>
      <c r="DR302" s="130"/>
      <c r="EB302" s="130"/>
      <c r="EL302" s="130"/>
      <c r="EV302" s="130"/>
      <c r="FF302" s="130"/>
      <c r="FP302" s="130"/>
      <c r="FZ302" s="130"/>
      <c r="GJ302" s="130"/>
      <c r="GT302" s="130"/>
      <c r="HD302" s="130"/>
      <c r="HN302" s="130"/>
      <c r="HX302" s="130"/>
      <c r="IH302" s="130"/>
    </row>
    <row xmlns:x14ac="http://schemas.microsoft.com/office/spreadsheetml/2009/9/ac" r="303" s="3" customFormat="true" x14ac:dyDescent="0.25">
      <c r="A303" s="397"/>
      <c r="B303" s="130"/>
      <c r="L303" s="130"/>
      <c r="V303" s="130"/>
      <c r="AF303" s="130"/>
      <c r="AP303" s="130"/>
      <c r="AZ303" s="130"/>
      <c r="BA303" s="130"/>
      <c r="BB303" s="130"/>
      <c r="BC303" s="130"/>
      <c r="BD303" s="130"/>
      <c r="BE303" s="130"/>
      <c r="BF303" s="130"/>
      <c r="BG303" s="130"/>
      <c r="BJ303" s="130"/>
      <c r="BT303" s="130"/>
      <c r="CD303" s="130"/>
      <c r="CN303" s="130"/>
      <c r="CX303" s="130"/>
      <c r="DH303" s="130"/>
      <c r="DR303" s="130"/>
      <c r="EB303" s="130"/>
      <c r="EL303" s="130"/>
      <c r="EV303" s="130"/>
      <c r="FF303" s="130"/>
      <c r="FP303" s="130"/>
      <c r="FZ303" s="130"/>
      <c r="GJ303" s="130"/>
      <c r="GT303" s="130"/>
      <c r="HD303" s="130"/>
      <c r="HN303" s="130"/>
      <c r="HX303" s="130"/>
      <c r="IH303" s="130"/>
    </row>
    <row xmlns:x14ac="http://schemas.microsoft.com/office/spreadsheetml/2009/9/ac" r="304" s="3" customFormat="true" x14ac:dyDescent="0.25">
      <c r="A304" s="397"/>
      <c r="B304" s="130"/>
      <c r="L304" s="130"/>
      <c r="V304" s="130"/>
      <c r="AF304" s="130"/>
      <c r="AP304" s="130"/>
      <c r="AZ304" s="130"/>
      <c r="BA304" s="130"/>
      <c r="BB304" s="130"/>
      <c r="BC304" s="130"/>
      <c r="BD304" s="130"/>
      <c r="BE304" s="130"/>
      <c r="BF304" s="130"/>
      <c r="BG304" s="130"/>
      <c r="BJ304" s="130"/>
      <c r="BT304" s="130"/>
      <c r="CD304" s="130"/>
      <c r="CN304" s="130"/>
      <c r="CX304" s="130"/>
      <c r="DH304" s="130"/>
      <c r="DR304" s="130"/>
      <c r="EB304" s="130"/>
      <c r="EL304" s="130"/>
      <c r="EV304" s="130"/>
      <c r="FF304" s="130"/>
      <c r="FP304" s="130"/>
      <c r="FZ304" s="130"/>
      <c r="GJ304" s="130"/>
      <c r="GT304" s="130"/>
      <c r="HD304" s="130"/>
      <c r="HN304" s="130"/>
      <c r="HX304" s="130"/>
      <c r="IH304" s="130"/>
    </row>
    <row xmlns:x14ac="http://schemas.microsoft.com/office/spreadsheetml/2009/9/ac" r="305" s="3" customFormat="true" x14ac:dyDescent="0.25">
      <c r="A305" s="397"/>
      <c r="B305" s="130"/>
      <c r="L305" s="130"/>
      <c r="V305" s="130"/>
      <c r="AF305" s="130"/>
      <c r="AP305" s="130"/>
      <c r="AZ305" s="130"/>
      <c r="BA305" s="130"/>
      <c r="BB305" s="130"/>
      <c r="BC305" s="130"/>
      <c r="BD305" s="130"/>
      <c r="BE305" s="130"/>
      <c r="BF305" s="130"/>
      <c r="BG305" s="130"/>
      <c r="BJ305" s="130"/>
      <c r="BT305" s="130"/>
      <c r="CD305" s="130"/>
      <c r="CN305" s="130"/>
      <c r="CX305" s="130"/>
      <c r="DH305" s="130"/>
      <c r="DR305" s="130"/>
      <c r="EB305" s="130"/>
      <c r="EL305" s="130"/>
      <c r="EV305" s="130"/>
      <c r="FF305" s="130"/>
      <c r="FP305" s="130"/>
      <c r="FZ305" s="130"/>
      <c r="GJ305" s="130"/>
      <c r="GT305" s="130"/>
      <c r="HD305" s="130"/>
      <c r="HN305" s="130"/>
      <c r="HX305" s="130"/>
      <c r="IH305" s="130"/>
    </row>
    <row xmlns:x14ac="http://schemas.microsoft.com/office/spreadsheetml/2009/9/ac" r="306" s="3" customFormat="true" x14ac:dyDescent="0.25">
      <c r="A306" s="397"/>
      <c r="B306" s="130"/>
      <c r="L306" s="130"/>
      <c r="V306" s="130"/>
      <c r="AF306" s="130"/>
      <c r="AP306" s="130"/>
      <c r="AZ306" s="130"/>
      <c r="BA306" s="130"/>
      <c r="BB306" s="130"/>
      <c r="BC306" s="130"/>
      <c r="BD306" s="130"/>
      <c r="BE306" s="130"/>
      <c r="BF306" s="130"/>
      <c r="BG306" s="130"/>
      <c r="BJ306" s="130"/>
      <c r="BT306" s="130"/>
      <c r="CD306" s="130"/>
      <c r="CN306" s="130"/>
      <c r="CX306" s="130"/>
      <c r="DH306" s="130"/>
      <c r="DR306" s="130"/>
      <c r="EB306" s="130"/>
      <c r="EL306" s="130"/>
      <c r="EV306" s="130"/>
      <c r="FF306" s="130"/>
      <c r="FP306" s="130"/>
      <c r="FZ306" s="130"/>
      <c r="GJ306" s="130"/>
      <c r="GT306" s="130"/>
      <c r="HD306" s="130"/>
      <c r="HN306" s="130"/>
      <c r="HX306" s="130"/>
      <c r="IH306" s="130"/>
    </row>
    <row xmlns:x14ac="http://schemas.microsoft.com/office/spreadsheetml/2009/9/ac" r="307" s="3" customFormat="true" x14ac:dyDescent="0.25">
      <c r="A307" s="397"/>
      <c r="B307" s="130"/>
      <c r="L307" s="130"/>
      <c r="V307" s="130"/>
      <c r="AF307" s="130"/>
      <c r="AP307" s="130"/>
      <c r="AZ307" s="130"/>
      <c r="BA307" s="130"/>
      <c r="BB307" s="130"/>
      <c r="BC307" s="130"/>
      <c r="BD307" s="130"/>
      <c r="BE307" s="130"/>
      <c r="BF307" s="130"/>
      <c r="BG307" s="130"/>
      <c r="BJ307" s="130"/>
      <c r="BT307" s="130"/>
      <c r="CD307" s="130"/>
      <c r="CN307" s="130"/>
      <c r="CX307" s="130"/>
      <c r="DH307" s="130"/>
      <c r="DR307" s="130"/>
      <c r="EB307" s="130"/>
      <c r="EL307" s="130"/>
      <c r="EV307" s="130"/>
      <c r="FF307" s="130"/>
      <c r="FP307" s="130"/>
      <c r="FZ307" s="130"/>
      <c r="GJ307" s="130"/>
      <c r="GT307" s="130"/>
      <c r="HD307" s="130"/>
      <c r="HN307" s="130"/>
      <c r="HX307" s="130"/>
      <c r="IH307" s="130"/>
    </row>
    <row xmlns:x14ac="http://schemas.microsoft.com/office/spreadsheetml/2009/9/ac" r="308" s="3" customFormat="true" x14ac:dyDescent="0.25">
      <c r="A308" s="397"/>
      <c r="B308" s="130"/>
      <c r="L308" s="130"/>
      <c r="V308" s="130"/>
      <c r="AF308" s="130"/>
      <c r="AP308" s="130"/>
      <c r="AZ308" s="130"/>
      <c r="BA308" s="130"/>
      <c r="BB308" s="130"/>
      <c r="BC308" s="130"/>
      <c r="BD308" s="130"/>
      <c r="BE308" s="130"/>
      <c r="BF308" s="130"/>
      <c r="BG308" s="130"/>
      <c r="BJ308" s="130"/>
      <c r="BT308" s="130"/>
      <c r="CD308" s="130"/>
      <c r="CN308" s="130"/>
      <c r="CX308" s="130"/>
      <c r="DH308" s="130"/>
      <c r="DR308" s="130"/>
      <c r="EB308" s="130"/>
      <c r="EL308" s="130"/>
      <c r="EV308" s="130"/>
      <c r="FF308" s="130"/>
      <c r="FP308" s="130"/>
      <c r="FZ308" s="130"/>
      <c r="GJ308" s="130"/>
      <c r="GT308" s="130"/>
      <c r="HD308" s="130"/>
      <c r="HN308" s="130"/>
      <c r="HX308" s="130"/>
      <c r="IH308" s="130"/>
    </row>
    <row xmlns:x14ac="http://schemas.microsoft.com/office/spreadsheetml/2009/9/ac" r="309" s="3" customFormat="true" x14ac:dyDescent="0.25">
      <c r="A309" s="397"/>
      <c r="B309" s="130"/>
      <c r="L309" s="130"/>
      <c r="V309" s="130"/>
      <c r="AF309" s="130"/>
      <c r="AP309" s="130"/>
      <c r="AZ309" s="130"/>
      <c r="BA309" s="130"/>
      <c r="BB309" s="130"/>
      <c r="BC309" s="130"/>
      <c r="BD309" s="130"/>
      <c r="BE309" s="130"/>
      <c r="BF309" s="130"/>
      <c r="BG309" s="130"/>
      <c r="BJ309" s="130"/>
      <c r="BT309" s="130"/>
      <c r="CD309" s="130"/>
      <c r="CN309" s="130"/>
      <c r="CX309" s="130"/>
      <c r="DH309" s="130"/>
      <c r="DR309" s="130"/>
      <c r="EB309" s="130"/>
      <c r="EL309" s="130"/>
      <c r="EV309" s="130"/>
      <c r="FF309" s="130"/>
      <c r="FP309" s="130"/>
      <c r="FZ309" s="130"/>
      <c r="GJ309" s="130"/>
      <c r="GT309" s="130"/>
      <c r="HD309" s="130"/>
      <c r="HN309" s="130"/>
      <c r="HX309" s="130"/>
      <c r="IH309" s="130"/>
    </row>
    <row xmlns:x14ac="http://schemas.microsoft.com/office/spreadsheetml/2009/9/ac" r="310" s="3" customFormat="true" x14ac:dyDescent="0.25">
      <c r="A310" s="397"/>
      <c r="B310" s="130"/>
      <c r="L310" s="130"/>
      <c r="V310" s="130"/>
      <c r="AF310" s="130"/>
      <c r="AP310" s="130"/>
      <c r="AZ310" s="130"/>
      <c r="BA310" s="130"/>
      <c r="BB310" s="130"/>
      <c r="BC310" s="130"/>
      <c r="BD310" s="130"/>
      <c r="BE310" s="130"/>
      <c r="BF310" s="130"/>
      <c r="BG310" s="130"/>
      <c r="BJ310" s="130"/>
      <c r="BT310" s="130"/>
      <c r="CD310" s="130"/>
      <c r="CN310" s="130"/>
      <c r="CX310" s="130"/>
      <c r="DH310" s="130"/>
      <c r="DR310" s="130"/>
      <c r="EB310" s="130"/>
      <c r="EL310" s="130"/>
      <c r="EV310" s="130"/>
      <c r="FF310" s="130"/>
      <c r="FP310" s="130"/>
      <c r="FZ310" s="130"/>
      <c r="GJ310" s="130"/>
      <c r="GT310" s="130"/>
      <c r="HD310" s="130"/>
      <c r="HN310" s="130"/>
      <c r="HX310" s="130"/>
      <c r="IH310" s="130"/>
    </row>
    <row xmlns:x14ac="http://schemas.microsoft.com/office/spreadsheetml/2009/9/ac" r="311" s="3" customFormat="true" x14ac:dyDescent="0.25">
      <c r="A311" s="397"/>
      <c r="B311" s="130"/>
      <c r="L311" s="130"/>
      <c r="V311" s="130"/>
      <c r="AF311" s="130"/>
      <c r="AP311" s="130"/>
      <c r="AZ311" s="130"/>
      <c r="BA311" s="130"/>
      <c r="BB311" s="130"/>
      <c r="BC311" s="130"/>
      <c r="BD311" s="130"/>
      <c r="BE311" s="130"/>
      <c r="BF311" s="130"/>
      <c r="BG311" s="130"/>
      <c r="BJ311" s="130"/>
      <c r="BT311" s="130"/>
      <c r="CD311" s="130"/>
      <c r="CN311" s="130"/>
      <c r="CX311" s="130"/>
      <c r="DH311" s="130"/>
      <c r="DR311" s="130"/>
      <c r="EB311" s="130"/>
      <c r="EL311" s="130"/>
      <c r="EV311" s="130"/>
      <c r="FF311" s="130"/>
      <c r="FP311" s="130"/>
      <c r="FZ311" s="130"/>
      <c r="GJ311" s="130"/>
      <c r="GT311" s="130"/>
      <c r="HD311" s="130"/>
      <c r="HN311" s="130"/>
      <c r="HX311" s="130"/>
      <c r="IH311" s="130"/>
    </row>
    <row xmlns:x14ac="http://schemas.microsoft.com/office/spreadsheetml/2009/9/ac" r="312" s="3" customFormat="true" x14ac:dyDescent="0.25">
      <c r="A312" s="397"/>
      <c r="B312" s="130"/>
      <c r="L312" s="130"/>
      <c r="V312" s="130"/>
      <c r="AF312" s="130"/>
      <c r="AP312" s="130"/>
      <c r="AZ312" s="130"/>
      <c r="BA312" s="130"/>
      <c r="BB312" s="130"/>
      <c r="BC312" s="130"/>
      <c r="BD312" s="130"/>
      <c r="BE312" s="130"/>
      <c r="BF312" s="130"/>
      <c r="BG312" s="130"/>
      <c r="BJ312" s="130"/>
      <c r="BT312" s="130"/>
      <c r="CD312" s="130"/>
      <c r="CN312" s="130"/>
      <c r="CX312" s="130"/>
      <c r="DH312" s="130"/>
      <c r="DR312" s="130"/>
      <c r="EB312" s="130"/>
      <c r="EL312" s="130"/>
      <c r="EV312" s="130"/>
      <c r="FF312" s="130"/>
      <c r="FP312" s="130"/>
      <c r="FZ312" s="130"/>
      <c r="GJ312" s="130"/>
      <c r="GT312" s="130"/>
      <c r="HD312" s="130"/>
      <c r="HN312" s="130"/>
      <c r="HX312" s="130"/>
      <c r="IH312" s="130"/>
    </row>
    <row xmlns:x14ac="http://schemas.microsoft.com/office/spreadsheetml/2009/9/ac" r="313" s="3" customFormat="true" x14ac:dyDescent="0.25">
      <c r="A313" s="397"/>
      <c r="B313" s="130"/>
      <c r="L313" s="130"/>
      <c r="V313" s="130"/>
      <c r="AF313" s="130"/>
      <c r="AP313" s="130"/>
      <c r="AZ313" s="130"/>
      <c r="BA313" s="130"/>
      <c r="BB313" s="130"/>
      <c r="BC313" s="130"/>
      <c r="BD313" s="130"/>
      <c r="BE313" s="130"/>
      <c r="BF313" s="130"/>
      <c r="BG313" s="130"/>
      <c r="BJ313" s="130"/>
      <c r="BT313" s="130"/>
      <c r="CD313" s="130"/>
      <c r="CN313" s="130"/>
      <c r="CX313" s="130"/>
      <c r="DH313" s="130"/>
      <c r="DR313" s="130"/>
      <c r="EB313" s="130"/>
      <c r="EL313" s="130"/>
      <c r="EV313" s="130"/>
      <c r="FF313" s="130"/>
      <c r="FP313" s="130"/>
      <c r="FZ313" s="130"/>
      <c r="GJ313" s="130"/>
      <c r="GT313" s="130"/>
      <c r="HD313" s="130"/>
      <c r="HN313" s="130"/>
      <c r="HX313" s="130"/>
      <c r="IH313" s="130"/>
    </row>
    <row xmlns:x14ac="http://schemas.microsoft.com/office/spreadsheetml/2009/9/ac" r="314" s="3" customFormat="true" x14ac:dyDescent="0.25">
      <c r="A314" s="397"/>
      <c r="B314" s="130"/>
      <c r="L314" s="130"/>
      <c r="V314" s="130"/>
      <c r="AF314" s="130"/>
      <c r="AP314" s="130"/>
      <c r="AZ314" s="130"/>
      <c r="BA314" s="130"/>
      <c r="BB314" s="130"/>
      <c r="BC314" s="130"/>
      <c r="BD314" s="130"/>
      <c r="BE314" s="130"/>
      <c r="BF314" s="130"/>
      <c r="BG314" s="130"/>
      <c r="BJ314" s="130"/>
      <c r="BT314" s="130"/>
      <c r="CD314" s="130"/>
      <c r="CN314" s="130"/>
      <c r="CX314" s="130"/>
      <c r="DH314" s="130"/>
      <c r="DR314" s="130"/>
      <c r="EB314" s="130"/>
      <c r="EL314" s="130"/>
      <c r="EV314" s="130"/>
      <c r="FF314" s="130"/>
      <c r="FP314" s="130"/>
      <c r="FZ314" s="130"/>
      <c r="GJ314" s="130"/>
      <c r="GT314" s="130"/>
      <c r="HD314" s="130"/>
      <c r="HN314" s="130"/>
      <c r="HX314" s="130"/>
      <c r="IH314" s="130"/>
    </row>
    <row xmlns:x14ac="http://schemas.microsoft.com/office/spreadsheetml/2009/9/ac" r="315" s="3" customFormat="true" x14ac:dyDescent="0.25">
      <c r="A315" s="397"/>
      <c r="B315" s="130"/>
      <c r="L315" s="130"/>
      <c r="V315" s="130"/>
      <c r="AF315" s="130"/>
      <c r="AP315" s="130"/>
      <c r="AZ315" s="130"/>
      <c r="BA315" s="130"/>
      <c r="BB315" s="130"/>
      <c r="BC315" s="130"/>
      <c r="BD315" s="130"/>
      <c r="BE315" s="130"/>
      <c r="BF315" s="130"/>
      <c r="BG315" s="130"/>
      <c r="BJ315" s="130"/>
      <c r="BT315" s="130"/>
      <c r="CD315" s="130"/>
      <c r="CN315" s="130"/>
      <c r="CX315" s="130"/>
      <c r="DH315" s="130"/>
      <c r="DR315" s="130"/>
      <c r="EB315" s="130"/>
      <c r="EL315" s="130"/>
      <c r="EV315" s="130"/>
      <c r="FF315" s="130"/>
      <c r="FP315" s="130"/>
      <c r="FZ315" s="130"/>
      <c r="GJ315" s="130"/>
      <c r="GT315" s="130"/>
      <c r="HD315" s="130"/>
      <c r="HN315" s="130"/>
      <c r="HX315" s="130"/>
      <c r="IH315" s="130"/>
    </row>
    <row xmlns:x14ac="http://schemas.microsoft.com/office/spreadsheetml/2009/9/ac" r="316" s="3" customFormat="true" x14ac:dyDescent="0.25">
      <c r="A316" s="397"/>
      <c r="B316" s="130"/>
      <c r="L316" s="130"/>
      <c r="V316" s="130"/>
      <c r="AF316" s="130"/>
      <c r="AP316" s="130"/>
      <c r="AZ316" s="130"/>
      <c r="BA316" s="130"/>
      <c r="BB316" s="130"/>
      <c r="BC316" s="130"/>
      <c r="BD316" s="130"/>
      <c r="BE316" s="130"/>
      <c r="BF316" s="130"/>
      <c r="BG316" s="130"/>
      <c r="BJ316" s="130"/>
      <c r="BT316" s="130"/>
      <c r="CD316" s="130"/>
      <c r="CN316" s="130"/>
      <c r="CX316" s="130"/>
      <c r="DH316" s="130"/>
      <c r="DR316" s="130"/>
      <c r="EB316" s="130"/>
      <c r="EL316" s="130"/>
      <c r="EV316" s="130"/>
      <c r="FF316" s="130"/>
      <c r="FP316" s="130"/>
      <c r="FZ316" s="130"/>
      <c r="GJ316" s="130"/>
      <c r="GT316" s="130"/>
      <c r="HD316" s="130"/>
      <c r="HN316" s="130"/>
      <c r="HX316" s="130"/>
      <c r="IH316" s="130"/>
    </row>
    <row xmlns:x14ac="http://schemas.microsoft.com/office/spreadsheetml/2009/9/ac" r="317" s="3" customFormat="true" x14ac:dyDescent="0.25">
      <c r="A317" s="397"/>
      <c r="B317" s="130"/>
      <c r="L317" s="130"/>
      <c r="V317" s="130"/>
      <c r="AF317" s="130"/>
      <c r="AP317" s="130"/>
      <c r="AZ317" s="130"/>
      <c r="BA317" s="130"/>
      <c r="BB317" s="130"/>
      <c r="BC317" s="130"/>
      <c r="BD317" s="130"/>
      <c r="BE317" s="130"/>
      <c r="BF317" s="130"/>
      <c r="BG317" s="130"/>
      <c r="BJ317" s="130"/>
      <c r="BT317" s="130"/>
      <c r="CD317" s="130"/>
      <c r="CN317" s="130"/>
      <c r="CX317" s="130"/>
      <c r="DH317" s="130"/>
      <c r="DR317" s="130"/>
      <c r="EB317" s="130"/>
      <c r="EL317" s="130"/>
      <c r="EV317" s="130"/>
      <c r="FF317" s="130"/>
      <c r="FP317" s="130"/>
      <c r="FZ317" s="130"/>
      <c r="GJ317" s="130"/>
      <c r="GT317" s="130"/>
      <c r="HD317" s="130"/>
      <c r="HN317" s="130"/>
      <c r="HX317" s="130"/>
      <c r="IH317" s="130"/>
    </row>
    <row xmlns:x14ac="http://schemas.microsoft.com/office/spreadsheetml/2009/9/ac" r="318" s="3" customFormat="true" x14ac:dyDescent="0.25">
      <c r="A318" s="397"/>
      <c r="B318" s="130"/>
      <c r="L318" s="130"/>
      <c r="V318" s="130"/>
      <c r="AF318" s="130"/>
      <c r="AP318" s="130"/>
      <c r="AZ318" s="130"/>
      <c r="BA318" s="130"/>
      <c r="BB318" s="130"/>
      <c r="BC318" s="130"/>
      <c r="BD318" s="130"/>
      <c r="BE318" s="130"/>
      <c r="BF318" s="130"/>
      <c r="BG318" s="130"/>
      <c r="BJ318" s="130"/>
      <c r="BT318" s="130"/>
      <c r="CD318" s="130"/>
      <c r="CN318" s="130"/>
      <c r="CX318" s="130"/>
      <c r="DH318" s="130"/>
      <c r="DR318" s="130"/>
      <c r="EB318" s="130"/>
      <c r="EL318" s="130"/>
      <c r="EV318" s="130"/>
      <c r="FF318" s="130"/>
      <c r="FP318" s="130"/>
      <c r="FZ318" s="130"/>
      <c r="GJ318" s="130"/>
      <c r="GT318" s="130"/>
      <c r="HD318" s="130"/>
      <c r="HN318" s="130"/>
      <c r="HX318" s="130"/>
      <c r="IH318" s="130"/>
    </row>
    <row xmlns:x14ac="http://schemas.microsoft.com/office/spreadsheetml/2009/9/ac" r="319" s="3" customFormat="true" x14ac:dyDescent="0.25">
      <c r="A319" s="397"/>
      <c r="B319" s="130"/>
      <c r="L319" s="130"/>
      <c r="V319" s="130"/>
      <c r="AF319" s="130"/>
      <c r="AP319" s="130"/>
      <c r="AZ319" s="130"/>
      <c r="BA319" s="130"/>
      <c r="BB319" s="130"/>
      <c r="BC319" s="130"/>
      <c r="BD319" s="130"/>
      <c r="BE319" s="130"/>
      <c r="BF319" s="130"/>
      <c r="BG319" s="130"/>
      <c r="BJ319" s="130"/>
      <c r="BT319" s="130"/>
      <c r="CD319" s="130"/>
      <c r="CN319" s="130"/>
      <c r="CX319" s="130"/>
      <c r="DH319" s="130"/>
      <c r="DR319" s="130"/>
      <c r="EB319" s="130"/>
      <c r="EL319" s="130"/>
      <c r="EV319" s="130"/>
      <c r="FF319" s="130"/>
      <c r="FP319" s="130"/>
      <c r="FZ319" s="130"/>
      <c r="GJ319" s="130"/>
      <c r="GT319" s="130"/>
      <c r="HD319" s="130"/>
      <c r="HN319" s="130"/>
      <c r="HX319" s="130"/>
      <c r="IH319" s="130"/>
    </row>
    <row xmlns:x14ac="http://schemas.microsoft.com/office/spreadsheetml/2009/9/ac" r="320" s="3" customFormat="true" x14ac:dyDescent="0.25">
      <c r="A320" s="397"/>
      <c r="B320" s="130"/>
      <c r="L320" s="130"/>
      <c r="V320" s="130"/>
      <c r="AF320" s="130"/>
      <c r="AP320" s="130"/>
      <c r="AZ320" s="130"/>
      <c r="BA320" s="130"/>
      <c r="BB320" s="130"/>
      <c r="BC320" s="130"/>
      <c r="BD320" s="130"/>
      <c r="BE320" s="130"/>
      <c r="BF320" s="130"/>
      <c r="BG320" s="130"/>
      <c r="BJ320" s="130"/>
      <c r="BT320" s="130"/>
      <c r="CD320" s="130"/>
      <c r="CN320" s="130"/>
      <c r="CX320" s="130"/>
      <c r="DH320" s="130"/>
      <c r="DR320" s="130"/>
      <c r="EB320" s="130"/>
      <c r="EL320" s="130"/>
      <c r="EV320" s="130"/>
      <c r="FF320" s="130"/>
      <c r="FP320" s="130"/>
      <c r="FZ320" s="130"/>
      <c r="GJ320" s="130"/>
      <c r="GT320" s="130"/>
      <c r="HD320" s="130"/>
      <c r="HN320" s="130"/>
      <c r="HX320" s="130"/>
      <c r="IH320" s="130"/>
    </row>
    <row xmlns:x14ac="http://schemas.microsoft.com/office/spreadsheetml/2009/9/ac" r="321" s="3" customFormat="true" x14ac:dyDescent="0.25">
      <c r="A321" s="397"/>
      <c r="B321" s="130"/>
      <c r="L321" s="130"/>
      <c r="V321" s="130"/>
      <c r="AF321" s="130"/>
      <c r="AP321" s="130"/>
      <c r="AZ321" s="130"/>
      <c r="BA321" s="130"/>
      <c r="BB321" s="130"/>
      <c r="BC321" s="130"/>
      <c r="BD321" s="130"/>
      <c r="BE321" s="130"/>
      <c r="BF321" s="130"/>
      <c r="BG321" s="130"/>
      <c r="BJ321" s="130"/>
      <c r="BT321" s="130"/>
      <c r="CD321" s="130"/>
      <c r="CN321" s="130"/>
      <c r="CX321" s="130"/>
      <c r="DH321" s="130"/>
      <c r="DR321" s="130"/>
      <c r="EB321" s="130"/>
      <c r="EL321" s="130"/>
      <c r="EV321" s="130"/>
      <c r="FF321" s="130"/>
      <c r="FP321" s="130"/>
      <c r="FZ321" s="130"/>
      <c r="GJ321" s="130"/>
      <c r="GT321" s="130"/>
      <c r="HD321" s="130"/>
      <c r="HN321" s="130"/>
      <c r="HX321" s="130"/>
      <c r="IH321" s="130"/>
    </row>
    <row xmlns:x14ac="http://schemas.microsoft.com/office/spreadsheetml/2009/9/ac" r="322" s="3" customFormat="true" x14ac:dyDescent="0.25">
      <c r="A322" s="397"/>
      <c r="B322" s="130"/>
      <c r="L322" s="130"/>
      <c r="V322" s="130"/>
      <c r="AF322" s="130"/>
      <c r="AP322" s="130"/>
      <c r="AZ322" s="130"/>
      <c r="BA322" s="130"/>
      <c r="BB322" s="130"/>
      <c r="BC322" s="130"/>
      <c r="BD322" s="130"/>
      <c r="BE322" s="130"/>
      <c r="BF322" s="130"/>
      <c r="BG322" s="130"/>
      <c r="BJ322" s="130"/>
      <c r="BT322" s="130"/>
      <c r="CD322" s="130"/>
      <c r="CN322" s="130"/>
      <c r="CX322" s="130"/>
      <c r="DH322" s="130"/>
      <c r="DR322" s="130"/>
      <c r="EB322" s="130"/>
      <c r="EL322" s="130"/>
      <c r="EV322" s="130"/>
      <c r="FF322" s="130"/>
      <c r="FP322" s="130"/>
      <c r="FZ322" s="130"/>
      <c r="GJ322" s="130"/>
      <c r="GT322" s="130"/>
      <c r="HD322" s="130"/>
      <c r="HN322" s="130"/>
      <c r="HX322" s="130"/>
      <c r="IH322" s="130"/>
    </row>
    <row xmlns:x14ac="http://schemas.microsoft.com/office/spreadsheetml/2009/9/ac" r="323" s="3" customFormat="true" x14ac:dyDescent="0.25">
      <c r="A323" s="397"/>
      <c r="B323" s="130"/>
      <c r="L323" s="130"/>
      <c r="V323" s="130"/>
      <c r="AF323" s="130"/>
      <c r="AP323" s="130"/>
      <c r="AZ323" s="130"/>
      <c r="BA323" s="130"/>
      <c r="BB323" s="130"/>
      <c r="BC323" s="130"/>
      <c r="BD323" s="130"/>
      <c r="BE323" s="130"/>
      <c r="BF323" s="130"/>
      <c r="BG323" s="130"/>
      <c r="BJ323" s="130"/>
      <c r="BT323" s="130"/>
      <c r="CD323" s="130"/>
      <c r="CN323" s="130"/>
      <c r="CX323" s="130"/>
      <c r="DH323" s="130"/>
      <c r="DR323" s="130"/>
      <c r="EB323" s="130"/>
      <c r="EL323" s="130"/>
      <c r="EV323" s="130"/>
      <c r="FF323" s="130"/>
      <c r="FP323" s="130"/>
      <c r="FZ323" s="130"/>
      <c r="GJ323" s="130"/>
      <c r="GT323" s="130"/>
      <c r="HD323" s="130"/>
      <c r="HN323" s="130"/>
      <c r="HX323" s="130"/>
      <c r="IH323" s="130"/>
    </row>
    <row xmlns:x14ac="http://schemas.microsoft.com/office/spreadsheetml/2009/9/ac" r="324" s="3" customFormat="true" x14ac:dyDescent="0.25">
      <c r="A324" s="397"/>
      <c r="B324" s="130"/>
      <c r="L324" s="130"/>
      <c r="V324" s="130"/>
      <c r="AF324" s="130"/>
      <c r="AP324" s="130"/>
      <c r="AZ324" s="130"/>
      <c r="BA324" s="130"/>
      <c r="BB324" s="130"/>
      <c r="BC324" s="130"/>
      <c r="BD324" s="130"/>
      <c r="BE324" s="130"/>
      <c r="BF324" s="130"/>
      <c r="BG324" s="130"/>
      <c r="BJ324" s="130"/>
      <c r="BT324" s="130"/>
      <c r="CD324" s="130"/>
      <c r="CN324" s="130"/>
      <c r="CX324" s="130"/>
      <c r="DH324" s="130"/>
      <c r="DR324" s="130"/>
      <c r="EB324" s="130"/>
      <c r="EL324" s="130"/>
      <c r="EV324" s="130"/>
      <c r="FF324" s="130"/>
      <c r="FP324" s="130"/>
      <c r="FZ324" s="130"/>
      <c r="GJ324" s="130"/>
      <c r="GT324" s="130"/>
      <c r="HD324" s="130"/>
      <c r="HN324" s="130"/>
      <c r="HX324" s="130"/>
      <c r="IH324" s="130"/>
    </row>
    <row xmlns:x14ac="http://schemas.microsoft.com/office/spreadsheetml/2009/9/ac" r="325" s="3" customFormat="true" x14ac:dyDescent="0.25">
      <c r="A325" s="397"/>
      <c r="B325" s="130"/>
      <c r="L325" s="130"/>
      <c r="V325" s="130"/>
      <c r="AF325" s="130"/>
      <c r="AP325" s="130"/>
      <c r="AZ325" s="130"/>
      <c r="BA325" s="130"/>
      <c r="BB325" s="130"/>
      <c r="BC325" s="130"/>
      <c r="BD325" s="130"/>
      <c r="BE325" s="130"/>
      <c r="BF325" s="130"/>
      <c r="BG325" s="130"/>
      <c r="BJ325" s="130"/>
      <c r="BT325" s="130"/>
      <c r="CD325" s="130"/>
      <c r="CN325" s="130"/>
      <c r="CX325" s="130"/>
      <c r="DH325" s="130"/>
      <c r="DR325" s="130"/>
      <c r="EB325" s="130"/>
      <c r="EL325" s="130"/>
      <c r="EV325" s="130"/>
      <c r="FF325" s="130"/>
      <c r="FP325" s="130"/>
      <c r="FZ325" s="130"/>
      <c r="GJ325" s="130"/>
      <c r="GT325" s="130"/>
      <c r="HD325" s="130"/>
      <c r="HN325" s="130"/>
      <c r="HX325" s="130"/>
      <c r="IH325" s="130"/>
    </row>
    <row xmlns:x14ac="http://schemas.microsoft.com/office/spreadsheetml/2009/9/ac" r="326" s="3" customFormat="true" x14ac:dyDescent="0.25">
      <c r="A326" s="397"/>
      <c r="B326" s="130"/>
      <c r="L326" s="130"/>
      <c r="V326" s="130"/>
      <c r="AF326" s="130"/>
      <c r="AP326" s="130"/>
      <c r="AZ326" s="130"/>
      <c r="BA326" s="130"/>
      <c r="BB326" s="130"/>
      <c r="BC326" s="130"/>
      <c r="BD326" s="130"/>
      <c r="BE326" s="130"/>
      <c r="BF326" s="130"/>
      <c r="BG326" s="130"/>
      <c r="BJ326" s="130"/>
      <c r="BT326" s="130"/>
      <c r="CD326" s="130"/>
      <c r="CN326" s="130"/>
      <c r="CX326" s="130"/>
      <c r="DH326" s="130"/>
      <c r="DR326" s="130"/>
      <c r="EB326" s="130"/>
      <c r="EL326" s="130"/>
      <c r="EV326" s="130"/>
      <c r="FF326" s="130"/>
      <c r="FP326" s="130"/>
      <c r="FZ326" s="130"/>
      <c r="GJ326" s="130"/>
      <c r="GT326" s="130"/>
      <c r="HD326" s="130"/>
      <c r="HN326" s="130"/>
      <c r="HX326" s="130"/>
      <c r="IH326" s="130"/>
    </row>
    <row xmlns:x14ac="http://schemas.microsoft.com/office/spreadsheetml/2009/9/ac" r="327" s="3" customFormat="true" x14ac:dyDescent="0.25">
      <c r="A327" s="397"/>
      <c r="B327" s="130"/>
      <c r="L327" s="130"/>
      <c r="V327" s="130"/>
      <c r="AF327" s="130"/>
      <c r="AP327" s="130"/>
      <c r="AZ327" s="130"/>
      <c r="BA327" s="130"/>
      <c r="BB327" s="130"/>
      <c r="BC327" s="130"/>
      <c r="BD327" s="130"/>
      <c r="BE327" s="130"/>
      <c r="BF327" s="130"/>
      <c r="BG327" s="130"/>
      <c r="BJ327" s="130"/>
      <c r="BT327" s="130"/>
      <c r="CD327" s="130"/>
      <c r="CN327" s="130"/>
      <c r="CX327" s="130"/>
      <c r="DH327" s="130"/>
      <c r="DR327" s="130"/>
      <c r="EB327" s="130"/>
      <c r="EL327" s="130"/>
      <c r="EV327" s="130"/>
      <c r="FF327" s="130"/>
      <c r="FP327" s="130"/>
      <c r="FZ327" s="130"/>
      <c r="GJ327" s="130"/>
      <c r="GT327" s="130"/>
      <c r="HD327" s="130"/>
      <c r="HN327" s="130"/>
      <c r="HX327" s="130"/>
      <c r="IH327" s="130"/>
    </row>
    <row xmlns:x14ac="http://schemas.microsoft.com/office/spreadsheetml/2009/9/ac" r="328" s="3" customFormat="true" x14ac:dyDescent="0.25">
      <c r="A328" s="397"/>
      <c r="B328" s="130"/>
      <c r="L328" s="130"/>
      <c r="V328" s="130"/>
      <c r="AF328" s="130"/>
      <c r="AP328" s="130"/>
      <c r="AZ328" s="130"/>
      <c r="BA328" s="130"/>
      <c r="BB328" s="130"/>
      <c r="BC328" s="130"/>
      <c r="BD328" s="130"/>
      <c r="BE328" s="130"/>
      <c r="BF328" s="130"/>
      <c r="BG328" s="130"/>
      <c r="BJ328" s="130"/>
      <c r="BT328" s="130"/>
      <c r="CD328" s="130"/>
      <c r="CN328" s="130"/>
      <c r="CX328" s="130"/>
      <c r="DH328" s="130"/>
      <c r="DR328" s="130"/>
      <c r="EB328" s="130"/>
      <c r="EL328" s="130"/>
      <c r="EV328" s="130"/>
      <c r="FF328" s="130"/>
      <c r="FP328" s="130"/>
      <c r="FZ328" s="130"/>
      <c r="GJ328" s="130"/>
      <c r="GT328" s="130"/>
      <c r="HD328" s="130"/>
      <c r="HN328" s="130"/>
      <c r="HX328" s="130"/>
      <c r="IH328" s="130"/>
    </row>
    <row xmlns:x14ac="http://schemas.microsoft.com/office/spreadsheetml/2009/9/ac" r="329" s="3" customFormat="true" x14ac:dyDescent="0.25">
      <c r="A329" s="397"/>
      <c r="B329" s="130"/>
      <c r="L329" s="130"/>
      <c r="V329" s="130"/>
      <c r="AF329" s="130"/>
      <c r="AP329" s="130"/>
      <c r="AZ329" s="130"/>
      <c r="BA329" s="130"/>
      <c r="BB329" s="130"/>
      <c r="BC329" s="130"/>
      <c r="BD329" s="130"/>
      <c r="BE329" s="130"/>
      <c r="BF329" s="130"/>
      <c r="BG329" s="130"/>
      <c r="BJ329" s="130"/>
      <c r="BT329" s="130"/>
      <c r="CD329" s="130"/>
      <c r="CN329" s="130"/>
      <c r="CX329" s="130"/>
      <c r="DH329" s="130"/>
      <c r="DR329" s="130"/>
      <c r="EB329" s="130"/>
      <c r="EL329" s="130"/>
      <c r="EV329" s="130"/>
      <c r="FF329" s="130"/>
      <c r="FP329" s="130"/>
      <c r="FZ329" s="130"/>
      <c r="GJ329" s="130"/>
      <c r="GT329" s="130"/>
      <c r="HD329" s="130"/>
      <c r="HN329" s="130"/>
      <c r="HX329" s="130"/>
      <c r="IH329" s="130"/>
    </row>
    <row xmlns:x14ac="http://schemas.microsoft.com/office/spreadsheetml/2009/9/ac" r="330" s="3" customFormat="true" x14ac:dyDescent="0.25">
      <c r="A330" s="397"/>
      <c r="B330" s="130"/>
      <c r="L330" s="130"/>
      <c r="V330" s="130"/>
      <c r="AF330" s="130"/>
      <c r="AP330" s="130"/>
      <c r="AZ330" s="130"/>
      <c r="BA330" s="130"/>
      <c r="BB330" s="130"/>
      <c r="BC330" s="130"/>
      <c r="BD330" s="130"/>
      <c r="BE330" s="130"/>
      <c r="BF330" s="130"/>
      <c r="BG330" s="130"/>
      <c r="BJ330" s="130"/>
      <c r="BT330" s="130"/>
      <c r="CD330" s="130"/>
      <c r="CN330" s="130"/>
      <c r="CX330" s="130"/>
      <c r="DH330" s="130"/>
      <c r="DR330" s="130"/>
      <c r="EB330" s="130"/>
      <c r="EL330" s="130"/>
      <c r="EV330" s="130"/>
      <c r="FF330" s="130"/>
      <c r="FP330" s="130"/>
      <c r="FZ330" s="130"/>
      <c r="GJ330" s="130"/>
      <c r="GT330" s="130"/>
      <c r="HD330" s="130"/>
      <c r="HN330" s="130"/>
      <c r="HX330" s="130"/>
      <c r="IH330" s="130"/>
    </row>
    <row xmlns:x14ac="http://schemas.microsoft.com/office/spreadsheetml/2009/9/ac" r="331" s="3" customFormat="true" x14ac:dyDescent="0.25">
      <c r="A331" s="397"/>
      <c r="B331" s="130"/>
      <c r="L331" s="130"/>
      <c r="V331" s="130"/>
      <c r="AF331" s="130"/>
      <c r="AP331" s="130"/>
      <c r="AZ331" s="130"/>
      <c r="BA331" s="130"/>
      <c r="BB331" s="130"/>
      <c r="BC331" s="130"/>
      <c r="BD331" s="130"/>
      <c r="BE331" s="130"/>
      <c r="BF331" s="130"/>
      <c r="BG331" s="130"/>
      <c r="BJ331" s="130"/>
      <c r="BT331" s="130"/>
      <c r="CD331" s="130"/>
      <c r="CN331" s="130"/>
      <c r="CX331" s="130"/>
      <c r="DH331" s="130"/>
      <c r="DR331" s="130"/>
      <c r="EB331" s="130"/>
      <c r="EL331" s="130"/>
      <c r="EV331" s="130"/>
      <c r="FF331" s="130"/>
      <c r="FP331" s="130"/>
      <c r="FZ331" s="130"/>
      <c r="GJ331" s="130"/>
      <c r="GT331" s="130"/>
      <c r="HD331" s="130"/>
      <c r="HN331" s="130"/>
      <c r="HX331" s="130"/>
      <c r="IH331" s="130"/>
    </row>
    <row xmlns:x14ac="http://schemas.microsoft.com/office/spreadsheetml/2009/9/ac" r="332" s="3" customFormat="true" x14ac:dyDescent="0.25">
      <c r="A332" s="397"/>
      <c r="B332" s="130"/>
      <c r="L332" s="130"/>
      <c r="V332" s="130"/>
      <c r="AF332" s="130"/>
      <c r="AP332" s="130"/>
      <c r="AZ332" s="130"/>
      <c r="BA332" s="130"/>
      <c r="BB332" s="130"/>
      <c r="BC332" s="130"/>
      <c r="BD332" s="130"/>
      <c r="BE332" s="130"/>
      <c r="BF332" s="130"/>
      <c r="BG332" s="130"/>
      <c r="BJ332" s="130"/>
      <c r="BT332" s="130"/>
      <c r="CD332" s="130"/>
      <c r="CN332" s="130"/>
      <c r="CX332" s="130"/>
      <c r="DH332" s="130"/>
      <c r="DR332" s="130"/>
      <c r="EB332" s="130"/>
      <c r="EL332" s="130"/>
      <c r="EV332" s="130"/>
      <c r="FF332" s="130"/>
      <c r="FP332" s="130"/>
      <c r="FZ332" s="130"/>
      <c r="GJ332" s="130"/>
      <c r="GT332" s="130"/>
      <c r="HD332" s="130"/>
      <c r="HN332" s="130"/>
      <c r="HX332" s="130"/>
      <c r="IH332" s="130"/>
    </row>
    <row xmlns:x14ac="http://schemas.microsoft.com/office/spreadsheetml/2009/9/ac" r="333" s="3" customFormat="true" x14ac:dyDescent="0.25">
      <c r="A333" s="397"/>
      <c r="B333" s="130"/>
      <c r="L333" s="130"/>
      <c r="V333" s="130"/>
      <c r="AF333" s="130"/>
      <c r="AP333" s="130"/>
      <c r="AZ333" s="130"/>
      <c r="BA333" s="130"/>
      <c r="BB333" s="130"/>
      <c r="BC333" s="130"/>
      <c r="BD333" s="130"/>
      <c r="BE333" s="130"/>
      <c r="BF333" s="130"/>
      <c r="BG333" s="130"/>
      <c r="BJ333" s="130"/>
      <c r="BT333" s="130"/>
      <c r="CD333" s="130"/>
      <c r="CN333" s="130"/>
      <c r="CX333" s="130"/>
      <c r="DH333" s="130"/>
      <c r="DR333" s="130"/>
      <c r="EB333" s="130"/>
      <c r="EL333" s="130"/>
      <c r="EV333" s="130"/>
      <c r="FF333" s="130"/>
      <c r="FP333" s="130"/>
      <c r="FZ333" s="130"/>
      <c r="GJ333" s="130"/>
      <c r="GT333" s="130"/>
      <c r="HD333" s="130"/>
      <c r="HN333" s="130"/>
      <c r="HX333" s="130"/>
      <c r="IH333" s="130"/>
    </row>
    <row xmlns:x14ac="http://schemas.microsoft.com/office/spreadsheetml/2009/9/ac" r="334" s="3" customFormat="true" x14ac:dyDescent="0.25">
      <c r="A334" s="397"/>
      <c r="B334" s="130"/>
      <c r="L334" s="130"/>
      <c r="V334" s="130"/>
      <c r="AF334" s="130"/>
      <c r="AP334" s="130"/>
      <c r="AZ334" s="130"/>
      <c r="BA334" s="130"/>
      <c r="BB334" s="130"/>
      <c r="BC334" s="130"/>
      <c r="BD334" s="130"/>
      <c r="BE334" s="130"/>
      <c r="BF334" s="130"/>
      <c r="BG334" s="130"/>
      <c r="BJ334" s="130"/>
      <c r="BT334" s="130"/>
      <c r="CD334" s="130"/>
      <c r="CN334" s="130"/>
      <c r="CX334" s="130"/>
      <c r="DH334" s="130"/>
      <c r="DR334" s="130"/>
      <c r="EB334" s="130"/>
      <c r="EL334" s="130"/>
      <c r="EV334" s="130"/>
      <c r="FF334" s="130"/>
      <c r="FP334" s="130"/>
      <c r="FZ334" s="130"/>
      <c r="GJ334" s="130"/>
      <c r="GT334" s="130"/>
      <c r="HD334" s="130"/>
      <c r="HN334" s="130"/>
      <c r="HX334" s="130"/>
      <c r="IH334" s="130"/>
    </row>
    <row xmlns:x14ac="http://schemas.microsoft.com/office/spreadsheetml/2009/9/ac" r="335" s="3" customFormat="true" x14ac:dyDescent="0.25">
      <c r="A335" s="397"/>
      <c r="B335" s="130"/>
      <c r="L335" s="130"/>
      <c r="V335" s="130"/>
      <c r="AF335" s="130"/>
      <c r="AP335" s="130"/>
      <c r="AZ335" s="130"/>
      <c r="BA335" s="130"/>
      <c r="BB335" s="130"/>
      <c r="BC335" s="130"/>
      <c r="BD335" s="130"/>
      <c r="BE335" s="130"/>
      <c r="BF335" s="130"/>
      <c r="BG335" s="130"/>
      <c r="BJ335" s="130"/>
      <c r="BT335" s="130"/>
      <c r="CD335" s="130"/>
      <c r="CN335" s="130"/>
      <c r="CX335" s="130"/>
      <c r="DH335" s="130"/>
      <c r="DR335" s="130"/>
      <c r="EB335" s="130"/>
      <c r="EL335" s="130"/>
      <c r="EV335" s="130"/>
      <c r="FF335" s="130"/>
      <c r="FP335" s="130"/>
      <c r="FZ335" s="130"/>
      <c r="GJ335" s="130"/>
      <c r="GT335" s="130"/>
      <c r="HD335" s="130"/>
      <c r="HN335" s="130"/>
      <c r="HX335" s="130"/>
      <c r="IH335" s="130"/>
    </row>
    <row xmlns:x14ac="http://schemas.microsoft.com/office/spreadsheetml/2009/9/ac" r="336" s="3" customFormat="true" x14ac:dyDescent="0.25">
      <c r="A336" s="397"/>
      <c r="B336" s="130"/>
      <c r="L336" s="130"/>
      <c r="V336" s="130"/>
      <c r="AF336" s="130"/>
      <c r="AP336" s="130"/>
      <c r="AZ336" s="130"/>
      <c r="BA336" s="130"/>
      <c r="BB336" s="130"/>
      <c r="BC336" s="130"/>
      <c r="BD336" s="130"/>
      <c r="BE336" s="130"/>
      <c r="BF336" s="130"/>
      <c r="BG336" s="130"/>
      <c r="BJ336" s="130"/>
      <c r="BT336" s="130"/>
      <c r="CD336" s="130"/>
      <c r="CN336" s="130"/>
      <c r="CX336" s="130"/>
      <c r="DH336" s="130"/>
      <c r="DR336" s="130"/>
      <c r="EB336" s="130"/>
      <c r="EL336" s="130"/>
      <c r="EV336" s="130"/>
      <c r="FF336" s="130"/>
      <c r="FP336" s="130"/>
      <c r="FZ336" s="130"/>
      <c r="GJ336" s="130"/>
      <c r="GT336" s="130"/>
      <c r="HD336" s="130"/>
      <c r="HN336" s="130"/>
      <c r="HX336" s="130"/>
      <c r="IH336" s="130"/>
    </row>
    <row xmlns:x14ac="http://schemas.microsoft.com/office/spreadsheetml/2009/9/ac" r="337" s="3" customFormat="true" x14ac:dyDescent="0.25">
      <c r="A337" s="397"/>
      <c r="B337" s="130"/>
      <c r="L337" s="130"/>
      <c r="V337" s="130"/>
      <c r="AF337" s="130"/>
      <c r="AP337" s="130"/>
      <c r="AZ337" s="130"/>
      <c r="BA337" s="130"/>
      <c r="BB337" s="130"/>
      <c r="BC337" s="130"/>
      <c r="BD337" s="130"/>
      <c r="BE337" s="130"/>
      <c r="BF337" s="130"/>
      <c r="BG337" s="130"/>
      <c r="BJ337" s="130"/>
      <c r="BT337" s="130"/>
      <c r="CD337" s="130"/>
      <c r="CN337" s="130"/>
      <c r="CX337" s="130"/>
      <c r="DH337" s="130"/>
      <c r="DR337" s="130"/>
      <c r="EB337" s="130"/>
      <c r="EL337" s="130"/>
      <c r="EV337" s="130"/>
      <c r="FF337" s="130"/>
      <c r="FP337" s="130"/>
      <c r="FZ337" s="130"/>
      <c r="GJ337" s="130"/>
      <c r="GT337" s="130"/>
      <c r="HD337" s="130"/>
      <c r="HN337" s="130"/>
      <c r="HX337" s="130"/>
      <c r="IH337" s="130"/>
    </row>
    <row xmlns:x14ac="http://schemas.microsoft.com/office/spreadsheetml/2009/9/ac" r="338" s="3" customFormat="true" x14ac:dyDescent="0.25">
      <c r="A338" s="397"/>
      <c r="B338" s="130"/>
      <c r="L338" s="130"/>
      <c r="V338" s="130"/>
      <c r="AF338" s="130"/>
      <c r="AP338" s="130"/>
      <c r="AZ338" s="130"/>
      <c r="BA338" s="130"/>
      <c r="BB338" s="130"/>
      <c r="BC338" s="130"/>
      <c r="BD338" s="130"/>
      <c r="BE338" s="130"/>
      <c r="BF338" s="130"/>
      <c r="BG338" s="130"/>
      <c r="BJ338" s="130"/>
      <c r="BT338" s="130"/>
      <c r="CD338" s="130"/>
      <c r="CN338" s="130"/>
      <c r="CX338" s="130"/>
      <c r="DH338" s="130"/>
      <c r="DR338" s="130"/>
      <c r="EB338" s="130"/>
      <c r="EL338" s="130"/>
      <c r="EV338" s="130"/>
      <c r="FF338" s="130"/>
      <c r="FP338" s="130"/>
      <c r="FZ338" s="130"/>
      <c r="GJ338" s="130"/>
      <c r="GT338" s="130"/>
      <c r="HD338" s="130"/>
      <c r="HN338" s="130"/>
      <c r="HX338" s="130"/>
      <c r="IH338" s="130"/>
    </row>
    <row xmlns:x14ac="http://schemas.microsoft.com/office/spreadsheetml/2009/9/ac" r="339" s="3" customFormat="true" x14ac:dyDescent="0.25">
      <c r="A339" s="397"/>
      <c r="B339" s="130"/>
      <c r="L339" s="130"/>
      <c r="V339" s="130"/>
      <c r="AF339" s="130"/>
      <c r="AP339" s="130"/>
      <c r="AZ339" s="130"/>
      <c r="BA339" s="130"/>
      <c r="BB339" s="130"/>
      <c r="BC339" s="130"/>
      <c r="BD339" s="130"/>
      <c r="BE339" s="130"/>
      <c r="BF339" s="130"/>
      <c r="BG339" s="130"/>
      <c r="BJ339" s="130"/>
      <c r="BT339" s="130"/>
      <c r="CD339" s="130"/>
      <c r="CN339" s="130"/>
      <c r="CX339" s="130"/>
      <c r="DH339" s="130"/>
      <c r="DR339" s="130"/>
      <c r="EB339" s="130"/>
      <c r="EL339" s="130"/>
      <c r="EV339" s="130"/>
      <c r="FF339" s="130"/>
      <c r="FP339" s="130"/>
      <c r="FZ339" s="130"/>
      <c r="GJ339" s="130"/>
      <c r="GT339" s="130"/>
      <c r="HD339" s="130"/>
      <c r="HN339" s="130"/>
      <c r="HX339" s="130"/>
      <c r="IH339" s="130"/>
    </row>
    <row xmlns:x14ac="http://schemas.microsoft.com/office/spreadsheetml/2009/9/ac" r="340" s="3" customFormat="true" x14ac:dyDescent="0.25">
      <c r="A340" s="397"/>
      <c r="B340" s="130"/>
      <c r="L340" s="130"/>
      <c r="V340" s="130"/>
      <c r="AF340" s="130"/>
      <c r="AP340" s="130"/>
      <c r="AZ340" s="130"/>
      <c r="BA340" s="130"/>
      <c r="BB340" s="130"/>
      <c r="BC340" s="130"/>
      <c r="BD340" s="130"/>
      <c r="BE340" s="130"/>
      <c r="BF340" s="130"/>
      <c r="BG340" s="130"/>
      <c r="BJ340" s="130"/>
      <c r="BT340" s="130"/>
      <c r="CD340" s="130"/>
      <c r="CN340" s="130"/>
      <c r="CX340" s="130"/>
      <c r="DH340" s="130"/>
      <c r="DR340" s="130"/>
      <c r="EB340" s="130"/>
      <c r="EL340" s="130"/>
      <c r="EV340" s="130"/>
      <c r="FF340" s="130"/>
      <c r="FP340" s="130"/>
      <c r="FZ340" s="130"/>
      <c r="GJ340" s="130"/>
      <c r="GT340" s="130"/>
      <c r="HD340" s="130"/>
      <c r="HN340" s="130"/>
      <c r="HX340" s="130"/>
      <c r="IH340" s="130"/>
    </row>
    <row xmlns:x14ac="http://schemas.microsoft.com/office/spreadsheetml/2009/9/ac" r="341" s="3" customFormat="true" x14ac:dyDescent="0.25">
      <c r="A341" s="397"/>
      <c r="B341" s="130"/>
      <c r="L341" s="130"/>
      <c r="V341" s="130"/>
      <c r="AF341" s="130"/>
      <c r="AP341" s="130"/>
      <c r="AZ341" s="130"/>
      <c r="BA341" s="130"/>
      <c r="BB341" s="130"/>
      <c r="BC341" s="130"/>
      <c r="BD341" s="130"/>
      <c r="BE341" s="130"/>
      <c r="BF341" s="130"/>
      <c r="BG341" s="130"/>
      <c r="BJ341" s="130"/>
      <c r="BT341" s="130"/>
      <c r="CD341" s="130"/>
      <c r="CN341" s="130"/>
      <c r="CX341" s="130"/>
      <c r="DH341" s="130"/>
      <c r="DR341" s="130"/>
      <c r="EB341" s="130"/>
      <c r="EL341" s="130"/>
      <c r="EV341" s="130"/>
      <c r="FF341" s="130"/>
      <c r="FP341" s="130"/>
      <c r="FZ341" s="130"/>
      <c r="GJ341" s="130"/>
      <c r="GT341" s="130"/>
      <c r="HD341" s="130"/>
      <c r="HN341" s="130"/>
      <c r="HX341" s="130"/>
      <c r="IH341" s="130"/>
    </row>
    <row xmlns:x14ac="http://schemas.microsoft.com/office/spreadsheetml/2009/9/ac" r="342" s="3" customFormat="true" x14ac:dyDescent="0.25">
      <c r="A342" s="397"/>
      <c r="B342" s="130"/>
      <c r="L342" s="130"/>
      <c r="V342" s="130"/>
      <c r="AF342" s="130"/>
      <c r="AP342" s="130"/>
      <c r="AZ342" s="130"/>
      <c r="BA342" s="130"/>
      <c r="BB342" s="130"/>
      <c r="BC342" s="130"/>
      <c r="BD342" s="130"/>
      <c r="BE342" s="130"/>
      <c r="BF342" s="130"/>
      <c r="BG342" s="130"/>
      <c r="BJ342" s="130"/>
      <c r="BT342" s="130"/>
      <c r="CD342" s="130"/>
      <c r="CN342" s="130"/>
      <c r="CX342" s="130"/>
      <c r="DH342" s="130"/>
      <c r="DR342" s="130"/>
      <c r="EB342" s="130"/>
      <c r="EL342" s="130"/>
      <c r="EV342" s="130"/>
      <c r="FF342" s="130"/>
      <c r="FP342" s="130"/>
      <c r="FZ342" s="130"/>
      <c r="GJ342" s="130"/>
      <c r="GT342" s="130"/>
      <c r="HD342" s="130"/>
      <c r="HN342" s="130"/>
      <c r="HX342" s="130"/>
      <c r="IH342" s="130"/>
    </row>
    <row xmlns:x14ac="http://schemas.microsoft.com/office/spreadsheetml/2009/9/ac" r="343" s="3" customFormat="true" x14ac:dyDescent="0.25">
      <c r="A343" s="397"/>
      <c r="B343" s="130"/>
      <c r="L343" s="130"/>
      <c r="V343" s="130"/>
      <c r="AF343" s="130"/>
      <c r="AP343" s="130"/>
      <c r="AZ343" s="130"/>
      <c r="BA343" s="130"/>
      <c r="BB343" s="130"/>
      <c r="BC343" s="130"/>
      <c r="BD343" s="130"/>
      <c r="BE343" s="130"/>
      <c r="BF343" s="130"/>
      <c r="BG343" s="130"/>
      <c r="BJ343" s="130"/>
      <c r="BT343" s="130"/>
      <c r="CD343" s="130"/>
      <c r="CN343" s="130"/>
      <c r="CX343" s="130"/>
      <c r="DH343" s="130"/>
      <c r="DR343" s="130"/>
      <c r="EB343" s="130"/>
      <c r="EL343" s="130"/>
      <c r="EV343" s="130"/>
      <c r="FF343" s="130"/>
      <c r="FP343" s="130"/>
      <c r="FZ343" s="130"/>
      <c r="GJ343" s="130"/>
      <c r="GT343" s="130"/>
      <c r="HD343" s="130"/>
      <c r="HN343" s="130"/>
      <c r="HX343" s="130"/>
      <c r="IH343" s="130"/>
    </row>
    <row xmlns:x14ac="http://schemas.microsoft.com/office/spreadsheetml/2009/9/ac" r="344" s="3" customFormat="true" x14ac:dyDescent="0.25">
      <c r="A344" s="397"/>
      <c r="B344" s="130"/>
      <c r="L344" s="130"/>
      <c r="V344" s="130"/>
      <c r="AF344" s="130"/>
      <c r="AP344" s="130"/>
      <c r="AZ344" s="130"/>
      <c r="BA344" s="130"/>
      <c r="BB344" s="130"/>
      <c r="BC344" s="130"/>
      <c r="BD344" s="130"/>
      <c r="BE344" s="130"/>
      <c r="BF344" s="130"/>
      <c r="BG344" s="130"/>
      <c r="BJ344" s="130"/>
      <c r="BT344" s="130"/>
      <c r="CD344" s="130"/>
      <c r="CN344" s="130"/>
      <c r="CX344" s="130"/>
      <c r="DH344" s="130"/>
      <c r="DR344" s="130"/>
      <c r="EB344" s="130"/>
      <c r="EL344" s="130"/>
      <c r="EV344" s="130"/>
      <c r="FF344" s="130"/>
      <c r="FP344" s="130"/>
      <c r="FZ344" s="130"/>
      <c r="GJ344" s="130"/>
      <c r="GT344" s="130"/>
      <c r="HD344" s="130"/>
      <c r="HN344" s="130"/>
      <c r="HX344" s="130"/>
      <c r="IH344" s="130"/>
    </row>
    <row xmlns:x14ac="http://schemas.microsoft.com/office/spreadsheetml/2009/9/ac" r="345" s="3" customFormat="true" x14ac:dyDescent="0.25">
      <c r="A345" s="397"/>
      <c r="B345" s="130"/>
      <c r="L345" s="130"/>
      <c r="V345" s="130"/>
      <c r="AF345" s="130"/>
      <c r="AP345" s="130"/>
      <c r="AZ345" s="130"/>
      <c r="BA345" s="130"/>
      <c r="BB345" s="130"/>
      <c r="BC345" s="130"/>
      <c r="BD345" s="130"/>
      <c r="BE345" s="130"/>
      <c r="BF345" s="130"/>
      <c r="BG345" s="130"/>
      <c r="BJ345" s="130"/>
      <c r="BT345" s="130"/>
      <c r="CD345" s="130"/>
      <c r="CN345" s="130"/>
      <c r="CX345" s="130"/>
      <c r="DH345" s="130"/>
      <c r="DR345" s="130"/>
      <c r="EB345" s="130"/>
      <c r="EL345" s="130"/>
      <c r="EV345" s="130"/>
      <c r="FF345" s="130"/>
      <c r="FP345" s="130"/>
      <c r="FZ345" s="130"/>
      <c r="GJ345" s="130"/>
      <c r="GT345" s="130"/>
      <c r="HD345" s="130"/>
      <c r="HN345" s="130"/>
      <c r="HX345" s="130"/>
      <c r="IH345" s="130"/>
    </row>
    <row xmlns:x14ac="http://schemas.microsoft.com/office/spreadsheetml/2009/9/ac" r="346" s="3" customFormat="true" x14ac:dyDescent="0.25">
      <c r="A346" s="397"/>
      <c r="B346" s="130"/>
      <c r="L346" s="130"/>
      <c r="V346" s="130"/>
      <c r="AF346" s="130"/>
      <c r="AP346" s="130"/>
      <c r="AZ346" s="130"/>
      <c r="BA346" s="130"/>
      <c r="BB346" s="130"/>
      <c r="BC346" s="130"/>
      <c r="BD346" s="130"/>
      <c r="BE346" s="130"/>
      <c r="BF346" s="130"/>
      <c r="BG346" s="130"/>
      <c r="BJ346" s="130"/>
      <c r="BT346" s="130"/>
      <c r="CD346" s="130"/>
      <c r="CN346" s="130"/>
      <c r="CX346" s="130"/>
      <c r="DH346" s="130"/>
      <c r="DR346" s="130"/>
      <c r="EB346" s="130"/>
      <c r="EL346" s="130"/>
      <c r="EV346" s="130"/>
      <c r="FF346" s="130"/>
      <c r="FP346" s="130"/>
      <c r="FZ346" s="130"/>
      <c r="GJ346" s="130"/>
      <c r="GT346" s="130"/>
      <c r="HD346" s="130"/>
      <c r="HN346" s="130"/>
      <c r="HX346" s="130"/>
      <c r="IH346" s="130"/>
    </row>
    <row xmlns:x14ac="http://schemas.microsoft.com/office/spreadsheetml/2009/9/ac" r="347" s="3" customFormat="true" x14ac:dyDescent="0.25">
      <c r="A347" s="397"/>
      <c r="B347" s="130"/>
      <c r="L347" s="130"/>
      <c r="V347" s="130"/>
      <c r="AF347" s="130"/>
      <c r="AP347" s="130"/>
      <c r="AZ347" s="130"/>
      <c r="BA347" s="130"/>
      <c r="BB347" s="130"/>
      <c r="BC347" s="130"/>
      <c r="BD347" s="130"/>
      <c r="BE347" s="130"/>
      <c r="BF347" s="130"/>
      <c r="BG347" s="130"/>
      <c r="BJ347" s="130"/>
      <c r="BT347" s="130"/>
      <c r="CD347" s="130"/>
      <c r="CN347" s="130"/>
      <c r="CX347" s="130"/>
      <c r="DH347" s="130"/>
      <c r="DR347" s="130"/>
      <c r="EB347" s="130"/>
      <c r="EL347" s="130"/>
      <c r="EV347" s="130"/>
      <c r="FF347" s="130"/>
      <c r="FP347" s="130"/>
      <c r="FZ347" s="130"/>
      <c r="GJ347" s="130"/>
      <c r="GT347" s="130"/>
      <c r="HD347" s="130"/>
      <c r="HN347" s="130"/>
      <c r="HX347" s="130"/>
      <c r="IH347" s="130"/>
    </row>
    <row xmlns:x14ac="http://schemas.microsoft.com/office/spreadsheetml/2009/9/ac" r="348" s="3" customFormat="true" x14ac:dyDescent="0.25">
      <c r="A348" s="397"/>
      <c r="B348" s="130"/>
      <c r="L348" s="130"/>
      <c r="V348" s="130"/>
      <c r="AF348" s="130"/>
      <c r="AP348" s="130"/>
      <c r="AZ348" s="130"/>
      <c r="BA348" s="130"/>
      <c r="BB348" s="130"/>
      <c r="BC348" s="130"/>
      <c r="BD348" s="130"/>
      <c r="BE348" s="130"/>
      <c r="BF348" s="130"/>
      <c r="BG348" s="130"/>
      <c r="BJ348" s="130"/>
      <c r="BT348" s="130"/>
      <c r="CD348" s="130"/>
      <c r="CN348" s="130"/>
      <c r="CX348" s="130"/>
      <c r="DH348" s="130"/>
      <c r="DR348" s="130"/>
      <c r="EB348" s="130"/>
      <c r="EL348" s="130"/>
      <c r="EV348" s="130"/>
      <c r="FF348" s="130"/>
      <c r="FP348" s="130"/>
      <c r="FZ348" s="130"/>
      <c r="GJ348" s="130"/>
      <c r="GT348" s="130"/>
      <c r="HD348" s="130"/>
      <c r="HN348" s="130"/>
      <c r="HX348" s="130"/>
      <c r="IH348" s="130"/>
    </row>
    <row xmlns:x14ac="http://schemas.microsoft.com/office/spreadsheetml/2009/9/ac" r="349" s="3" customFormat="true" x14ac:dyDescent="0.25">
      <c r="A349" s="397"/>
      <c r="B349" s="130"/>
      <c r="L349" s="130"/>
      <c r="V349" s="130"/>
      <c r="AF349" s="130"/>
      <c r="AP349" s="130"/>
      <c r="AZ349" s="130"/>
      <c r="BA349" s="130"/>
      <c r="BB349" s="130"/>
      <c r="BC349" s="130"/>
      <c r="BD349" s="130"/>
      <c r="BE349" s="130"/>
      <c r="BF349" s="130"/>
      <c r="BG349" s="130"/>
      <c r="BJ349" s="130"/>
      <c r="BT349" s="130"/>
      <c r="CD349" s="130"/>
      <c r="CN349" s="130"/>
      <c r="CX349" s="130"/>
      <c r="DH349" s="130"/>
      <c r="DR349" s="130"/>
      <c r="EB349" s="130"/>
      <c r="EL349" s="130"/>
      <c r="EV349" s="130"/>
      <c r="FF349" s="130"/>
      <c r="FP349" s="130"/>
      <c r="FZ349" s="130"/>
      <c r="GJ349" s="130"/>
      <c r="GT349" s="130"/>
      <c r="HD349" s="130"/>
      <c r="HN349" s="130"/>
      <c r="HX349" s="130"/>
      <c r="IH349" s="130"/>
    </row>
    <row xmlns:x14ac="http://schemas.microsoft.com/office/spreadsheetml/2009/9/ac" r="350" s="3" customFormat="true" x14ac:dyDescent="0.25">
      <c r="A350" s="397"/>
      <c r="B350" s="130"/>
      <c r="L350" s="130"/>
      <c r="V350" s="130"/>
      <c r="AF350" s="130"/>
      <c r="AP350" s="130"/>
      <c r="AZ350" s="130"/>
      <c r="BA350" s="130"/>
      <c r="BB350" s="130"/>
      <c r="BC350" s="130"/>
      <c r="BD350" s="130"/>
      <c r="BE350" s="130"/>
      <c r="BF350" s="130"/>
      <c r="BG350" s="130"/>
      <c r="BJ350" s="130"/>
      <c r="BT350" s="130"/>
      <c r="CD350" s="130"/>
      <c r="CN350" s="130"/>
      <c r="CX350" s="130"/>
      <c r="DH350" s="130"/>
      <c r="DR350" s="130"/>
      <c r="EB350" s="130"/>
      <c r="EL350" s="130"/>
      <c r="EV350" s="130"/>
      <c r="FF350" s="130"/>
      <c r="FP350" s="130"/>
      <c r="FZ350" s="130"/>
      <c r="GJ350" s="130"/>
      <c r="GT350" s="130"/>
      <c r="HD350" s="130"/>
      <c r="HN350" s="130"/>
      <c r="HX350" s="130"/>
      <c r="IH350" s="130"/>
    </row>
    <row xmlns:x14ac="http://schemas.microsoft.com/office/spreadsheetml/2009/9/ac" r="351" s="3" customFormat="true" x14ac:dyDescent="0.25">
      <c r="A351" s="397"/>
      <c r="B351" s="130"/>
      <c r="L351" s="130"/>
      <c r="V351" s="130"/>
      <c r="AF351" s="130"/>
      <c r="AP351" s="130"/>
      <c r="AZ351" s="130"/>
      <c r="BA351" s="130"/>
      <c r="BB351" s="130"/>
      <c r="BC351" s="130"/>
      <c r="BD351" s="130"/>
      <c r="BE351" s="130"/>
      <c r="BF351" s="130"/>
      <c r="BG351" s="130"/>
      <c r="BJ351" s="130"/>
      <c r="BT351" s="130"/>
      <c r="CD351" s="130"/>
      <c r="CN351" s="130"/>
      <c r="CX351" s="130"/>
      <c r="DH351" s="130"/>
      <c r="DR351" s="130"/>
      <c r="EB351" s="130"/>
      <c r="EL351" s="130"/>
      <c r="EV351" s="130"/>
      <c r="FF351" s="130"/>
      <c r="FP351" s="130"/>
      <c r="FZ351" s="130"/>
      <c r="GJ351" s="130"/>
      <c r="GT351" s="130"/>
      <c r="HD351" s="130"/>
      <c r="HN351" s="130"/>
      <c r="HX351" s="130"/>
      <c r="IH351" s="130"/>
    </row>
    <row xmlns:x14ac="http://schemas.microsoft.com/office/spreadsheetml/2009/9/ac" r="352" s="3" customFormat="true" x14ac:dyDescent="0.25">
      <c r="A352" s="397"/>
      <c r="B352" s="130"/>
      <c r="L352" s="130"/>
      <c r="V352" s="130"/>
      <c r="AF352" s="130"/>
      <c r="AP352" s="130"/>
      <c r="AZ352" s="130"/>
      <c r="BA352" s="130"/>
      <c r="BB352" s="130"/>
      <c r="BC352" s="130"/>
      <c r="BD352" s="130"/>
      <c r="BE352" s="130"/>
      <c r="BF352" s="130"/>
      <c r="BG352" s="130"/>
      <c r="BJ352" s="130"/>
      <c r="BT352" s="130"/>
      <c r="CD352" s="130"/>
      <c r="CN352" s="130"/>
      <c r="CX352" s="130"/>
      <c r="DH352" s="130"/>
      <c r="DR352" s="130"/>
      <c r="EB352" s="130"/>
      <c r="EL352" s="130"/>
      <c r="EV352" s="130"/>
      <c r="FF352" s="130"/>
      <c r="FP352" s="130"/>
      <c r="FZ352" s="130"/>
      <c r="GJ352" s="130"/>
      <c r="GT352" s="130"/>
      <c r="HD352" s="130"/>
      <c r="HN352" s="130"/>
      <c r="HX352" s="130"/>
      <c r="IH352" s="130"/>
    </row>
    <row xmlns:x14ac="http://schemas.microsoft.com/office/spreadsheetml/2009/9/ac" r="353" s="3" customFormat="true" x14ac:dyDescent="0.25">
      <c r="A353" s="397"/>
      <c r="B353" s="130"/>
      <c r="L353" s="130"/>
      <c r="V353" s="130"/>
      <c r="AF353" s="130"/>
      <c r="AP353" s="130"/>
      <c r="AZ353" s="130"/>
      <c r="BA353" s="130"/>
      <c r="BB353" s="130"/>
      <c r="BC353" s="130"/>
      <c r="BD353" s="130"/>
      <c r="BE353" s="130"/>
      <c r="BF353" s="130"/>
      <c r="BG353" s="130"/>
      <c r="BJ353" s="130"/>
      <c r="BT353" s="130"/>
      <c r="CD353" s="130"/>
      <c r="CN353" s="130"/>
      <c r="CX353" s="130"/>
      <c r="DH353" s="130"/>
      <c r="DR353" s="130"/>
      <c r="EB353" s="130"/>
      <c r="EL353" s="130"/>
      <c r="EV353" s="130"/>
      <c r="FF353" s="130"/>
      <c r="FP353" s="130"/>
      <c r="FZ353" s="130"/>
      <c r="GJ353" s="130"/>
      <c r="GT353" s="130"/>
      <c r="HD353" s="130"/>
      <c r="HN353" s="130"/>
      <c r="HX353" s="130"/>
      <c r="IH353" s="130"/>
    </row>
    <row xmlns:x14ac="http://schemas.microsoft.com/office/spreadsheetml/2009/9/ac" r="354" s="3" customFormat="true" x14ac:dyDescent="0.25">
      <c r="A354" s="397"/>
      <c r="B354" s="130"/>
      <c r="L354" s="130"/>
      <c r="V354" s="130"/>
      <c r="AF354" s="130"/>
      <c r="AP354" s="130"/>
      <c r="AZ354" s="130"/>
      <c r="BA354" s="130"/>
      <c r="BB354" s="130"/>
      <c r="BC354" s="130"/>
      <c r="BD354" s="130"/>
      <c r="BE354" s="130"/>
      <c r="BF354" s="130"/>
      <c r="BG354" s="130"/>
      <c r="BJ354" s="130"/>
      <c r="BT354" s="130"/>
      <c r="CD354" s="130"/>
      <c r="CN354" s="130"/>
      <c r="CX354" s="130"/>
      <c r="DH354" s="130"/>
      <c r="DR354" s="130"/>
      <c r="EB354" s="130"/>
      <c r="EL354" s="130"/>
      <c r="EV354" s="130"/>
      <c r="FF354" s="130"/>
      <c r="FP354" s="130"/>
      <c r="FZ354" s="130"/>
      <c r="GJ354" s="130"/>
      <c r="GT354" s="130"/>
      <c r="HD354" s="130"/>
      <c r="HN354" s="130"/>
      <c r="HX354" s="130"/>
      <c r="IH354" s="130"/>
    </row>
    <row xmlns:x14ac="http://schemas.microsoft.com/office/spreadsheetml/2009/9/ac" r="355" s="3" customFormat="true" x14ac:dyDescent="0.25">
      <c r="A355" s="397"/>
      <c r="B355" s="130"/>
      <c r="L355" s="130"/>
      <c r="V355" s="130"/>
      <c r="AF355" s="130"/>
      <c r="AP355" s="130"/>
      <c r="AZ355" s="130"/>
      <c r="BA355" s="130"/>
      <c r="BB355" s="130"/>
      <c r="BC355" s="130"/>
      <c r="BD355" s="130"/>
      <c r="BE355" s="130"/>
      <c r="BF355" s="130"/>
      <c r="BG355" s="130"/>
      <c r="BJ355" s="130"/>
      <c r="BT355" s="130"/>
      <c r="CD355" s="130"/>
      <c r="CN355" s="130"/>
      <c r="CX355" s="130"/>
      <c r="DH355" s="130"/>
      <c r="DR355" s="130"/>
      <c r="EB355" s="130"/>
      <c r="EL355" s="130"/>
      <c r="EV355" s="130"/>
      <c r="FF355" s="130"/>
      <c r="FP355" s="130"/>
      <c r="FZ355" s="130"/>
      <c r="GJ355" s="130"/>
      <c r="GT355" s="130"/>
      <c r="HD355" s="130"/>
      <c r="HN355" s="130"/>
      <c r="HX355" s="130"/>
      <c r="IH355" s="130"/>
    </row>
    <row xmlns:x14ac="http://schemas.microsoft.com/office/spreadsheetml/2009/9/ac" r="356" s="3" customFormat="true" x14ac:dyDescent="0.25">
      <c r="A356" s="397"/>
      <c r="B356" s="130"/>
      <c r="L356" s="130"/>
      <c r="V356" s="130"/>
      <c r="AF356" s="130"/>
      <c r="AP356" s="130"/>
      <c r="AZ356" s="130"/>
      <c r="BA356" s="130"/>
      <c r="BB356" s="130"/>
      <c r="BC356" s="130"/>
      <c r="BD356" s="130"/>
      <c r="BE356" s="130"/>
      <c r="BF356" s="130"/>
      <c r="BG356" s="130"/>
      <c r="BJ356" s="130"/>
      <c r="BT356" s="130"/>
      <c r="CD356" s="130"/>
      <c r="CN356" s="130"/>
      <c r="CX356" s="130"/>
      <c r="DH356" s="130"/>
      <c r="DR356" s="130"/>
      <c r="EB356" s="130"/>
      <c r="EL356" s="130"/>
      <c r="EV356" s="130"/>
      <c r="FF356" s="130"/>
      <c r="FP356" s="130"/>
      <c r="FZ356" s="130"/>
      <c r="GJ356" s="130"/>
      <c r="GT356" s="130"/>
      <c r="HD356" s="130"/>
      <c r="HN356" s="130"/>
      <c r="HX356" s="130"/>
      <c r="IH356" s="130"/>
    </row>
    <row xmlns:x14ac="http://schemas.microsoft.com/office/spreadsheetml/2009/9/ac" r="357" s="3" customFormat="true" x14ac:dyDescent="0.25">
      <c r="A357" s="397"/>
      <c r="B357" s="130"/>
      <c r="L357" s="130"/>
      <c r="V357" s="130"/>
      <c r="AF357" s="130"/>
      <c r="AP357" s="130"/>
      <c r="AZ357" s="130"/>
      <c r="BA357" s="130"/>
      <c r="BB357" s="130"/>
      <c r="BC357" s="130"/>
      <c r="BD357" s="130"/>
      <c r="BE357" s="130"/>
      <c r="BF357" s="130"/>
      <c r="BG357" s="130"/>
      <c r="BJ357" s="130"/>
      <c r="BT357" s="130"/>
      <c r="CD357" s="130"/>
      <c r="CN357" s="130"/>
      <c r="CX357" s="130"/>
      <c r="DH357" s="130"/>
      <c r="DR357" s="130"/>
      <c r="EB357" s="130"/>
      <c r="EL357" s="130"/>
      <c r="EV357" s="130"/>
      <c r="FF357" s="130"/>
      <c r="FP357" s="130"/>
      <c r="FZ357" s="130"/>
      <c r="GJ357" s="130"/>
      <c r="GT357" s="130"/>
      <c r="HD357" s="130"/>
      <c r="HN357" s="130"/>
      <c r="HX357" s="130"/>
      <c r="IH357" s="130"/>
    </row>
    <row xmlns:x14ac="http://schemas.microsoft.com/office/spreadsheetml/2009/9/ac" r="358" s="3" customFormat="true" x14ac:dyDescent="0.25">
      <c r="A358" s="397"/>
      <c r="B358" s="130"/>
      <c r="L358" s="130"/>
      <c r="V358" s="130"/>
      <c r="AF358" s="130"/>
      <c r="AP358" s="130"/>
      <c r="AZ358" s="130"/>
      <c r="BA358" s="130"/>
      <c r="BB358" s="130"/>
      <c r="BC358" s="130"/>
      <c r="BD358" s="130"/>
      <c r="BE358" s="130"/>
      <c r="BF358" s="130"/>
      <c r="BG358" s="130"/>
      <c r="BJ358" s="130"/>
      <c r="BT358" s="130"/>
      <c r="CD358" s="130"/>
      <c r="CN358" s="130"/>
      <c r="CX358" s="130"/>
      <c r="DH358" s="130"/>
      <c r="DR358" s="130"/>
      <c r="EB358" s="130"/>
      <c r="EL358" s="130"/>
      <c r="EV358" s="130"/>
      <c r="FF358" s="130"/>
      <c r="FP358" s="130"/>
      <c r="FZ358" s="130"/>
      <c r="GJ358" s="130"/>
      <c r="GT358" s="130"/>
      <c r="HD358" s="130"/>
      <c r="HN358" s="130"/>
      <c r="HX358" s="130"/>
      <c r="IH358" s="130"/>
    </row>
    <row xmlns:x14ac="http://schemas.microsoft.com/office/spreadsheetml/2009/9/ac" r="359" s="3" customFormat="true" x14ac:dyDescent="0.25">
      <c r="A359" s="397"/>
      <c r="B359" s="130"/>
      <c r="L359" s="130"/>
      <c r="V359" s="130"/>
      <c r="AF359" s="130"/>
      <c r="AP359" s="130"/>
      <c r="AZ359" s="130"/>
      <c r="BA359" s="130"/>
      <c r="BB359" s="130"/>
      <c r="BC359" s="130"/>
      <c r="BD359" s="130"/>
      <c r="BE359" s="130"/>
      <c r="BF359" s="130"/>
      <c r="BG359" s="130"/>
      <c r="BJ359" s="130"/>
      <c r="BT359" s="130"/>
      <c r="CD359" s="130"/>
      <c r="CN359" s="130"/>
      <c r="CX359" s="130"/>
      <c r="DH359" s="130"/>
      <c r="DR359" s="130"/>
      <c r="EB359" s="130"/>
      <c r="EL359" s="130"/>
      <c r="EV359" s="130"/>
      <c r="FF359" s="130"/>
      <c r="FP359" s="130"/>
      <c r="FZ359" s="130"/>
      <c r="GJ359" s="130"/>
      <c r="GT359" s="130"/>
      <c r="HD359" s="130"/>
      <c r="HN359" s="130"/>
      <c r="HX359" s="130"/>
      <c r="IH359" s="130"/>
    </row>
    <row xmlns:x14ac="http://schemas.microsoft.com/office/spreadsheetml/2009/9/ac" r="360" s="3" customFormat="true" x14ac:dyDescent="0.25">
      <c r="A360" s="397"/>
      <c r="B360" s="130"/>
      <c r="L360" s="130"/>
      <c r="V360" s="130"/>
      <c r="AF360" s="130"/>
      <c r="AP360" s="130"/>
      <c r="AZ360" s="130"/>
      <c r="BA360" s="130"/>
      <c r="BB360" s="130"/>
      <c r="BC360" s="130"/>
      <c r="BD360" s="130"/>
      <c r="BE360" s="130"/>
      <c r="BF360" s="130"/>
      <c r="BG360" s="130"/>
      <c r="BJ360" s="130"/>
      <c r="BT360" s="130"/>
      <c r="CD360" s="130"/>
      <c r="CN360" s="130"/>
      <c r="CX360" s="130"/>
      <c r="DH360" s="130"/>
      <c r="DR360" s="130"/>
      <c r="EB360" s="130"/>
      <c r="EL360" s="130"/>
      <c r="EV360" s="130"/>
      <c r="FF360" s="130"/>
      <c r="FP360" s="130"/>
      <c r="FZ360" s="130"/>
      <c r="GJ360" s="130"/>
      <c r="GT360" s="130"/>
      <c r="HD360" s="130"/>
      <c r="HN360" s="130"/>
      <c r="HX360" s="130"/>
      <c r="IH360" s="130"/>
    </row>
    <row xmlns:x14ac="http://schemas.microsoft.com/office/spreadsheetml/2009/9/ac" r="361" s="3" customFormat="true" x14ac:dyDescent="0.25">
      <c r="A361" s="397"/>
      <c r="B361" s="130"/>
      <c r="L361" s="130"/>
      <c r="V361" s="130"/>
      <c r="AF361" s="130"/>
      <c r="AP361" s="130"/>
      <c r="AZ361" s="130"/>
      <c r="BA361" s="130"/>
      <c r="BB361" s="130"/>
      <c r="BC361" s="130"/>
      <c r="BD361" s="130"/>
      <c r="BE361" s="130"/>
      <c r="BF361" s="130"/>
      <c r="BG361" s="130"/>
      <c r="BJ361" s="130"/>
      <c r="BT361" s="130"/>
      <c r="CD361" s="130"/>
      <c r="CN361" s="130"/>
      <c r="CX361" s="130"/>
      <c r="DH361" s="130"/>
      <c r="DR361" s="130"/>
      <c r="EB361" s="130"/>
      <c r="EL361" s="130"/>
      <c r="EV361" s="130"/>
      <c r="FF361" s="130"/>
      <c r="FP361" s="130"/>
      <c r="FZ361" s="130"/>
      <c r="GJ361" s="130"/>
      <c r="GT361" s="130"/>
      <c r="HD361" s="130"/>
      <c r="HN361" s="130"/>
      <c r="HX361" s="130"/>
      <c r="IH361" s="130"/>
    </row>
    <row xmlns:x14ac="http://schemas.microsoft.com/office/spreadsheetml/2009/9/ac" r="362" s="3" customFormat="true" x14ac:dyDescent="0.25">
      <c r="A362" s="397"/>
      <c r="B362" s="130"/>
      <c r="L362" s="130"/>
      <c r="V362" s="130"/>
      <c r="AF362" s="130"/>
      <c r="AP362" s="130"/>
      <c r="AZ362" s="130"/>
      <c r="BA362" s="130"/>
      <c r="BB362" s="130"/>
      <c r="BC362" s="130"/>
      <c r="BD362" s="130"/>
      <c r="BE362" s="130"/>
      <c r="BF362" s="130"/>
      <c r="BG362" s="130"/>
      <c r="BJ362" s="130"/>
      <c r="BT362" s="130"/>
      <c r="CD362" s="130"/>
      <c r="CN362" s="130"/>
      <c r="CX362" s="130"/>
      <c r="DH362" s="130"/>
      <c r="DR362" s="130"/>
      <c r="EB362" s="130"/>
      <c r="EL362" s="130"/>
      <c r="EV362" s="130"/>
      <c r="FF362" s="130"/>
      <c r="FP362" s="130"/>
      <c r="FZ362" s="130"/>
      <c r="GJ362" s="130"/>
      <c r="GT362" s="130"/>
      <c r="HD362" s="130"/>
      <c r="HN362" s="130"/>
      <c r="HX362" s="130"/>
      <c r="IH362" s="130"/>
    </row>
    <row xmlns:x14ac="http://schemas.microsoft.com/office/spreadsheetml/2009/9/ac" r="363" s="3" customFormat="true" x14ac:dyDescent="0.25">
      <c r="A363" s="397"/>
      <c r="B363" s="130"/>
      <c r="L363" s="130"/>
      <c r="V363" s="130"/>
      <c r="AF363" s="130"/>
      <c r="AP363" s="130"/>
      <c r="AZ363" s="130"/>
      <c r="BA363" s="130"/>
      <c r="BB363" s="130"/>
      <c r="BC363" s="130"/>
      <c r="BD363" s="130"/>
      <c r="BE363" s="130"/>
      <c r="BF363" s="130"/>
      <c r="BG363" s="130"/>
      <c r="BJ363" s="130"/>
      <c r="BT363" s="130"/>
      <c r="CD363" s="130"/>
      <c r="CN363" s="130"/>
      <c r="CX363" s="130"/>
      <c r="DH363" s="130"/>
      <c r="DR363" s="130"/>
      <c r="EB363" s="130"/>
      <c r="EL363" s="130"/>
      <c r="EV363" s="130"/>
      <c r="FF363" s="130"/>
      <c r="FP363" s="130"/>
      <c r="FZ363" s="130"/>
      <c r="GJ363" s="130"/>
      <c r="GT363" s="130"/>
      <c r="HD363" s="130"/>
      <c r="HN363" s="130"/>
      <c r="HX363" s="130"/>
      <c r="IH363" s="130"/>
    </row>
    <row xmlns:x14ac="http://schemas.microsoft.com/office/spreadsheetml/2009/9/ac" r="364" s="3" customFormat="true" x14ac:dyDescent="0.25">
      <c r="A364" s="397"/>
      <c r="B364" s="130"/>
      <c r="L364" s="130"/>
      <c r="V364" s="130"/>
      <c r="AF364" s="130"/>
      <c r="AP364" s="130"/>
      <c r="AZ364" s="130"/>
      <c r="BA364" s="130"/>
      <c r="BB364" s="130"/>
      <c r="BC364" s="130"/>
      <c r="BD364" s="130"/>
      <c r="BE364" s="130"/>
      <c r="BF364" s="130"/>
      <c r="BG364" s="130"/>
      <c r="BJ364" s="130"/>
      <c r="BT364" s="130"/>
      <c r="CD364" s="130"/>
      <c r="CN364" s="130"/>
      <c r="CX364" s="130"/>
      <c r="DH364" s="130"/>
      <c r="DR364" s="130"/>
      <c r="EB364" s="130"/>
      <c r="EL364" s="130"/>
      <c r="EV364" s="130"/>
      <c r="FF364" s="130"/>
      <c r="FP364" s="130"/>
      <c r="FZ364" s="130"/>
      <c r="GJ364" s="130"/>
      <c r="GT364" s="130"/>
      <c r="HD364" s="130"/>
      <c r="HN364" s="130"/>
      <c r="HX364" s="130"/>
      <c r="IH364" s="130"/>
    </row>
    <row xmlns:x14ac="http://schemas.microsoft.com/office/spreadsheetml/2009/9/ac" r="365" s="3" customFormat="true" x14ac:dyDescent="0.25">
      <c r="A365" s="397"/>
      <c r="B365" s="130"/>
      <c r="L365" s="130"/>
      <c r="V365" s="130"/>
      <c r="AF365" s="130"/>
      <c r="AP365" s="130"/>
      <c r="AZ365" s="130"/>
      <c r="BA365" s="130"/>
      <c r="BB365" s="130"/>
      <c r="BC365" s="130"/>
      <c r="BD365" s="130"/>
      <c r="BE365" s="130"/>
      <c r="BF365" s="130"/>
      <c r="BG365" s="130"/>
      <c r="BJ365" s="130"/>
      <c r="BT365" s="130"/>
      <c r="CD365" s="130"/>
      <c r="CN365" s="130"/>
      <c r="CX365" s="130"/>
      <c r="DH365" s="130"/>
      <c r="DR365" s="130"/>
      <c r="EB365" s="130"/>
      <c r="EL365" s="130"/>
      <c r="EV365" s="130"/>
      <c r="FF365" s="130"/>
      <c r="FP365" s="130"/>
      <c r="FZ365" s="130"/>
      <c r="GJ365" s="130"/>
      <c r="GT365" s="130"/>
      <c r="HD365" s="130"/>
      <c r="HN365" s="130"/>
      <c r="HX365" s="130"/>
      <c r="IH365" s="130"/>
    </row>
    <row xmlns:x14ac="http://schemas.microsoft.com/office/spreadsheetml/2009/9/ac" r="366" s="3" customFormat="true" x14ac:dyDescent="0.25">
      <c r="A366" s="397"/>
      <c r="B366" s="130"/>
      <c r="L366" s="130"/>
      <c r="V366" s="130"/>
      <c r="AF366" s="130"/>
      <c r="AP366" s="130"/>
      <c r="AZ366" s="130"/>
      <c r="BA366" s="130"/>
      <c r="BB366" s="130"/>
      <c r="BC366" s="130"/>
      <c r="BD366" s="130"/>
      <c r="BE366" s="130"/>
      <c r="BF366" s="130"/>
      <c r="BG366" s="130"/>
      <c r="BJ366" s="130"/>
      <c r="BT366" s="130"/>
      <c r="CD366" s="130"/>
      <c r="CN366" s="130"/>
      <c r="CX366" s="130"/>
      <c r="DH366" s="130"/>
      <c r="DR366" s="130"/>
      <c r="EB366" s="130"/>
      <c r="EL366" s="130"/>
      <c r="EV366" s="130"/>
      <c r="FF366" s="130"/>
      <c r="FP366" s="130"/>
      <c r="FZ366" s="130"/>
      <c r="GJ366" s="130"/>
      <c r="GT366" s="130"/>
      <c r="HD366" s="130"/>
      <c r="HN366" s="130"/>
      <c r="HX366" s="130"/>
      <c r="IH366" s="130"/>
    </row>
    <row xmlns:x14ac="http://schemas.microsoft.com/office/spreadsheetml/2009/9/ac" r="367" s="3" customFormat="true" x14ac:dyDescent="0.25">
      <c r="A367" s="397"/>
      <c r="B367" s="130"/>
      <c r="L367" s="130"/>
      <c r="V367" s="130"/>
      <c r="AF367" s="130"/>
      <c r="AP367" s="130"/>
      <c r="AZ367" s="130"/>
      <c r="BA367" s="130"/>
      <c r="BB367" s="130"/>
      <c r="BC367" s="130"/>
      <c r="BD367" s="130"/>
      <c r="BE367" s="130"/>
      <c r="BF367" s="130"/>
      <c r="BG367" s="130"/>
      <c r="BJ367" s="130"/>
      <c r="BT367" s="130"/>
      <c r="CD367" s="130"/>
      <c r="CN367" s="130"/>
      <c r="CX367" s="130"/>
      <c r="DH367" s="130"/>
      <c r="DR367" s="130"/>
      <c r="EB367" s="130"/>
      <c r="EL367" s="130"/>
      <c r="EV367" s="130"/>
      <c r="FF367" s="130"/>
      <c r="FP367" s="130"/>
      <c r="FZ367" s="130"/>
      <c r="GJ367" s="130"/>
      <c r="GT367" s="130"/>
      <c r="HD367" s="130"/>
      <c r="HN367" s="130"/>
      <c r="HX367" s="130"/>
      <c r="IH367" s="130"/>
    </row>
    <row xmlns:x14ac="http://schemas.microsoft.com/office/spreadsheetml/2009/9/ac" r="368" s="3" customFormat="true" x14ac:dyDescent="0.25">
      <c r="A368" s="397"/>
      <c r="B368" s="130"/>
      <c r="L368" s="130"/>
      <c r="V368" s="130"/>
      <c r="AF368" s="130"/>
      <c r="AP368" s="130"/>
      <c r="AZ368" s="130"/>
      <c r="BA368" s="130"/>
      <c r="BB368" s="130"/>
      <c r="BC368" s="130"/>
      <c r="BD368" s="130"/>
      <c r="BE368" s="130"/>
      <c r="BF368" s="130"/>
      <c r="BG368" s="130"/>
      <c r="BJ368" s="130"/>
      <c r="BT368" s="130"/>
      <c r="CD368" s="130"/>
      <c r="CN368" s="130"/>
      <c r="CX368" s="130"/>
      <c r="DH368" s="130"/>
      <c r="DR368" s="130"/>
      <c r="EB368" s="130"/>
      <c r="EL368" s="130"/>
      <c r="EV368" s="130"/>
      <c r="FF368" s="130"/>
      <c r="FP368" s="130"/>
      <c r="FZ368" s="130"/>
      <c r="GJ368" s="130"/>
      <c r="GT368" s="130"/>
      <c r="HD368" s="130"/>
      <c r="HN368" s="130"/>
      <c r="HX368" s="130"/>
      <c r="IH368" s="130"/>
    </row>
    <row xmlns:x14ac="http://schemas.microsoft.com/office/spreadsheetml/2009/9/ac" r="369" s="3" customFormat="true" x14ac:dyDescent="0.25">
      <c r="A369" s="397"/>
      <c r="B369" s="130"/>
      <c r="L369" s="130"/>
      <c r="V369" s="130"/>
      <c r="AF369" s="130"/>
      <c r="AP369" s="130"/>
      <c r="AZ369" s="130"/>
      <c r="BA369" s="130"/>
      <c r="BB369" s="130"/>
      <c r="BC369" s="130"/>
      <c r="BD369" s="130"/>
      <c r="BE369" s="130"/>
      <c r="BF369" s="130"/>
      <c r="BG369" s="130"/>
      <c r="BJ369" s="130"/>
      <c r="BT369" s="130"/>
      <c r="CD369" s="130"/>
      <c r="CN369" s="130"/>
      <c r="CX369" s="130"/>
      <c r="DH369" s="130"/>
      <c r="DR369" s="130"/>
      <c r="EB369" s="130"/>
      <c r="EL369" s="130"/>
      <c r="EV369" s="130"/>
      <c r="FF369" s="130"/>
      <c r="FP369" s="130"/>
      <c r="FZ369" s="130"/>
      <c r="GJ369" s="130"/>
      <c r="GT369" s="130"/>
      <c r="HD369" s="130"/>
      <c r="HN369" s="130"/>
      <c r="HX369" s="130"/>
      <c r="IH369" s="130"/>
    </row>
    <row xmlns:x14ac="http://schemas.microsoft.com/office/spreadsheetml/2009/9/ac" r="370" s="3" customFormat="true" x14ac:dyDescent="0.25">
      <c r="A370" s="397"/>
      <c r="B370" s="130"/>
      <c r="L370" s="130"/>
      <c r="V370" s="130"/>
      <c r="AF370" s="130"/>
      <c r="AP370" s="130"/>
      <c r="AZ370" s="130"/>
      <c r="BA370" s="130"/>
      <c r="BB370" s="130"/>
      <c r="BC370" s="130"/>
      <c r="BD370" s="130"/>
      <c r="BE370" s="130"/>
      <c r="BF370" s="130"/>
      <c r="BG370" s="130"/>
      <c r="BJ370" s="130"/>
      <c r="BT370" s="130"/>
      <c r="CD370" s="130"/>
      <c r="CN370" s="130"/>
      <c r="CX370" s="130"/>
      <c r="DH370" s="130"/>
      <c r="DR370" s="130"/>
      <c r="EB370" s="130"/>
      <c r="EL370" s="130"/>
      <c r="EV370" s="130"/>
      <c r="FF370" s="130"/>
      <c r="FP370" s="130"/>
      <c r="FZ370" s="130"/>
      <c r="GJ370" s="130"/>
      <c r="GT370" s="130"/>
      <c r="HD370" s="130"/>
      <c r="HN370" s="130"/>
      <c r="HX370" s="130"/>
      <c r="IH370" s="130"/>
    </row>
    <row xmlns:x14ac="http://schemas.microsoft.com/office/spreadsheetml/2009/9/ac" r="371" s="3" customFormat="true" x14ac:dyDescent="0.25">
      <c r="A371" s="397"/>
      <c r="B371" s="130"/>
      <c r="L371" s="130"/>
      <c r="V371" s="130"/>
      <c r="AF371" s="130"/>
      <c r="AP371" s="130"/>
      <c r="AZ371" s="130"/>
      <c r="BA371" s="130"/>
      <c r="BB371" s="130"/>
      <c r="BC371" s="130"/>
      <c r="BD371" s="130"/>
      <c r="BE371" s="130"/>
      <c r="BF371" s="130"/>
      <c r="BG371" s="130"/>
      <c r="BJ371" s="130"/>
      <c r="BT371" s="130"/>
      <c r="CD371" s="130"/>
      <c r="CN371" s="130"/>
      <c r="CX371" s="130"/>
      <c r="DH371" s="130"/>
      <c r="DR371" s="130"/>
      <c r="EB371" s="130"/>
      <c r="EL371" s="130"/>
      <c r="EV371" s="130"/>
      <c r="FF371" s="130"/>
      <c r="FP371" s="130"/>
      <c r="FZ371" s="130"/>
      <c r="GJ371" s="130"/>
      <c r="GT371" s="130"/>
      <c r="HD371" s="130"/>
      <c r="HN371" s="130"/>
      <c r="HX371" s="130"/>
      <c r="IH371" s="130"/>
    </row>
    <row xmlns:x14ac="http://schemas.microsoft.com/office/spreadsheetml/2009/9/ac" r="372" s="3" customFormat="true" x14ac:dyDescent="0.25">
      <c r="A372" s="397"/>
      <c r="B372" s="130"/>
      <c r="L372" s="130"/>
      <c r="V372" s="130"/>
      <c r="AF372" s="130"/>
      <c r="AP372" s="130"/>
      <c r="AZ372" s="130"/>
      <c r="BA372" s="130"/>
      <c r="BB372" s="130"/>
      <c r="BC372" s="130"/>
      <c r="BD372" s="130"/>
      <c r="BE372" s="130"/>
      <c r="BF372" s="130"/>
      <c r="BG372" s="130"/>
      <c r="BJ372" s="130"/>
      <c r="BT372" s="130"/>
      <c r="CD372" s="130"/>
      <c r="CN372" s="130"/>
      <c r="CX372" s="130"/>
      <c r="DH372" s="130"/>
      <c r="DR372" s="130"/>
      <c r="EB372" s="130"/>
      <c r="EL372" s="130"/>
      <c r="EV372" s="130"/>
      <c r="FF372" s="130"/>
      <c r="FP372" s="130"/>
      <c r="FZ372" s="130"/>
      <c r="GJ372" s="130"/>
      <c r="GT372" s="130"/>
      <c r="HD372" s="130"/>
      <c r="HN372" s="130"/>
      <c r="HX372" s="130"/>
      <c r="IH372" s="130"/>
    </row>
    <row xmlns:x14ac="http://schemas.microsoft.com/office/spreadsheetml/2009/9/ac" r="373" s="3" customFormat="true" x14ac:dyDescent="0.25">
      <c r="A373" s="397"/>
      <c r="B373" s="130"/>
      <c r="L373" s="130"/>
      <c r="V373" s="130"/>
      <c r="AF373" s="130"/>
      <c r="AP373" s="130"/>
      <c r="AZ373" s="130"/>
      <c r="BA373" s="130"/>
      <c r="BB373" s="130"/>
      <c r="BC373" s="130"/>
      <c r="BD373" s="130"/>
      <c r="BE373" s="130"/>
      <c r="BF373" s="130"/>
      <c r="BG373" s="130"/>
      <c r="BJ373" s="130"/>
      <c r="BT373" s="130"/>
      <c r="CD373" s="130"/>
      <c r="CN373" s="130"/>
      <c r="CX373" s="130"/>
      <c r="DH373" s="130"/>
      <c r="DR373" s="130"/>
      <c r="EB373" s="130"/>
      <c r="EL373" s="130"/>
      <c r="EV373" s="130"/>
      <c r="FF373" s="130"/>
      <c r="FP373" s="130"/>
      <c r="FZ373" s="130"/>
      <c r="GJ373" s="130"/>
      <c r="GT373" s="130"/>
      <c r="HD373" s="130"/>
      <c r="HN373" s="130"/>
      <c r="HX373" s="130"/>
      <c r="IH373" s="130"/>
    </row>
    <row xmlns:x14ac="http://schemas.microsoft.com/office/spreadsheetml/2009/9/ac" r="374" s="3" customFormat="true" x14ac:dyDescent="0.25">
      <c r="A374" s="397"/>
      <c r="B374" s="130"/>
      <c r="L374" s="130"/>
      <c r="V374" s="130"/>
      <c r="AF374" s="130"/>
      <c r="AP374" s="130"/>
      <c r="AZ374" s="130"/>
      <c r="BA374" s="130"/>
      <c r="BB374" s="130"/>
      <c r="BC374" s="130"/>
      <c r="BD374" s="130"/>
      <c r="BE374" s="130"/>
      <c r="BF374" s="130"/>
      <c r="BG374" s="130"/>
      <c r="BJ374" s="130"/>
      <c r="BT374" s="130"/>
      <c r="CD374" s="130"/>
      <c r="CN374" s="130"/>
      <c r="CX374" s="130"/>
      <c r="DH374" s="130"/>
      <c r="DR374" s="130"/>
      <c r="EB374" s="130"/>
      <c r="EL374" s="130"/>
      <c r="EV374" s="130"/>
      <c r="FF374" s="130"/>
      <c r="FP374" s="130"/>
      <c r="FZ374" s="130"/>
      <c r="GJ374" s="130"/>
      <c r="GT374" s="130"/>
      <c r="HD374" s="130"/>
      <c r="HN374" s="130"/>
      <c r="HX374" s="130"/>
      <c r="IH374" s="130"/>
    </row>
    <row xmlns:x14ac="http://schemas.microsoft.com/office/spreadsheetml/2009/9/ac" r="375" s="3" customFormat="true" x14ac:dyDescent="0.25">
      <c r="A375" s="397"/>
      <c r="B375" s="130"/>
      <c r="L375" s="130"/>
      <c r="V375" s="130"/>
      <c r="AF375" s="130"/>
      <c r="AP375" s="130"/>
      <c r="AZ375" s="130"/>
      <c r="BA375" s="130"/>
      <c r="BB375" s="130"/>
      <c r="BC375" s="130"/>
      <c r="BD375" s="130"/>
      <c r="BE375" s="130"/>
      <c r="BF375" s="130"/>
      <c r="BG375" s="130"/>
      <c r="BJ375" s="130"/>
      <c r="BT375" s="130"/>
      <c r="CD375" s="130"/>
      <c r="CN375" s="130"/>
      <c r="CX375" s="130"/>
      <c r="DH375" s="130"/>
      <c r="DR375" s="130"/>
      <c r="EB375" s="130"/>
      <c r="EL375" s="130"/>
      <c r="EV375" s="130"/>
      <c r="FF375" s="130"/>
      <c r="FP375" s="130"/>
      <c r="FZ375" s="130"/>
      <c r="GJ375" s="130"/>
      <c r="GT375" s="130"/>
      <c r="HD375" s="130"/>
      <c r="HN375" s="130"/>
      <c r="HX375" s="130"/>
      <c r="IH375" s="130"/>
    </row>
    <row xmlns:x14ac="http://schemas.microsoft.com/office/spreadsheetml/2009/9/ac" r="376" s="3" customFormat="true" x14ac:dyDescent="0.25">
      <c r="A376" s="397"/>
      <c r="B376" s="130"/>
      <c r="L376" s="130"/>
      <c r="V376" s="130"/>
      <c r="AF376" s="130"/>
      <c r="AP376" s="130"/>
      <c r="AZ376" s="130"/>
      <c r="BA376" s="130"/>
      <c r="BB376" s="130"/>
      <c r="BC376" s="130"/>
      <c r="BD376" s="130"/>
      <c r="BE376" s="130"/>
      <c r="BF376" s="130"/>
      <c r="BG376" s="130"/>
      <c r="BJ376" s="130"/>
      <c r="BT376" s="130"/>
      <c r="CD376" s="130"/>
      <c r="CN376" s="130"/>
      <c r="CX376" s="130"/>
      <c r="DH376" s="130"/>
      <c r="DR376" s="130"/>
      <c r="EB376" s="130"/>
      <c r="EL376" s="130"/>
      <c r="EV376" s="130"/>
      <c r="FF376" s="130"/>
      <c r="FP376" s="130"/>
      <c r="FZ376" s="130"/>
      <c r="GJ376" s="130"/>
      <c r="GT376" s="130"/>
      <c r="HD376" s="130"/>
      <c r="HN376" s="130"/>
      <c r="HX376" s="130"/>
      <c r="IH376" s="130"/>
    </row>
    <row xmlns:x14ac="http://schemas.microsoft.com/office/spreadsheetml/2009/9/ac" r="377" s="3" customFormat="true" x14ac:dyDescent="0.25">
      <c r="A377" s="397"/>
      <c r="B377" s="130"/>
      <c r="L377" s="130"/>
      <c r="V377" s="130"/>
      <c r="AF377" s="130"/>
      <c r="AP377" s="130"/>
      <c r="AZ377" s="130"/>
      <c r="BA377" s="130"/>
      <c r="BB377" s="130"/>
      <c r="BC377" s="130"/>
      <c r="BD377" s="130"/>
      <c r="BE377" s="130"/>
      <c r="BF377" s="130"/>
      <c r="BG377" s="130"/>
      <c r="BJ377" s="130"/>
      <c r="BT377" s="130"/>
      <c r="CD377" s="130"/>
      <c r="CN377" s="130"/>
      <c r="CX377" s="130"/>
      <c r="DH377" s="130"/>
      <c r="DR377" s="130"/>
      <c r="EB377" s="130"/>
      <c r="EL377" s="130"/>
      <c r="EV377" s="130"/>
      <c r="FF377" s="130"/>
      <c r="FP377" s="130"/>
      <c r="FZ377" s="130"/>
      <c r="GJ377" s="130"/>
      <c r="GT377" s="130"/>
      <c r="HD377" s="130"/>
      <c r="HN377" s="130"/>
      <c r="HX377" s="130"/>
      <c r="IH377" s="130"/>
    </row>
    <row xmlns:x14ac="http://schemas.microsoft.com/office/spreadsheetml/2009/9/ac" r="378" s="3" customFormat="true" x14ac:dyDescent="0.25">
      <c r="A378" s="397"/>
      <c r="B378" s="130"/>
      <c r="L378" s="130"/>
      <c r="V378" s="130"/>
      <c r="AF378" s="130"/>
      <c r="AP378" s="130"/>
      <c r="AZ378" s="130"/>
      <c r="BA378" s="130"/>
      <c r="BB378" s="130"/>
      <c r="BC378" s="130"/>
      <c r="BD378" s="130"/>
      <c r="BE378" s="130"/>
      <c r="BF378" s="130"/>
      <c r="BG378" s="130"/>
      <c r="BJ378" s="130"/>
      <c r="BT378" s="130"/>
      <c r="CD378" s="130"/>
      <c r="CN378" s="130"/>
      <c r="CX378" s="130"/>
      <c r="DH378" s="130"/>
      <c r="DR378" s="130"/>
      <c r="EB378" s="130"/>
      <c r="EL378" s="130"/>
      <c r="EV378" s="130"/>
      <c r="FF378" s="130"/>
      <c r="FP378" s="130"/>
      <c r="FZ378" s="130"/>
      <c r="GJ378" s="130"/>
      <c r="GT378" s="130"/>
      <c r="HD378" s="130"/>
      <c r="HN378" s="130"/>
      <c r="HX378" s="130"/>
      <c r="IH378" s="130"/>
    </row>
    <row xmlns:x14ac="http://schemas.microsoft.com/office/spreadsheetml/2009/9/ac" r="379" s="3" customFormat="true" x14ac:dyDescent="0.25">
      <c r="A379" s="397"/>
      <c r="B379" s="130"/>
      <c r="L379" s="130"/>
      <c r="V379" s="130"/>
      <c r="AF379" s="130"/>
      <c r="AP379" s="130"/>
      <c r="AZ379" s="130"/>
      <c r="BA379" s="130"/>
      <c r="BB379" s="130"/>
      <c r="BC379" s="130"/>
      <c r="BD379" s="130"/>
      <c r="BE379" s="130"/>
      <c r="BF379" s="130"/>
      <c r="BG379" s="130"/>
      <c r="BJ379" s="130"/>
      <c r="BT379" s="130"/>
      <c r="CD379" s="130"/>
      <c r="CN379" s="130"/>
      <c r="CX379" s="130"/>
      <c r="DH379" s="130"/>
      <c r="DR379" s="130"/>
      <c r="EB379" s="130"/>
      <c r="EL379" s="130"/>
      <c r="EV379" s="130"/>
      <c r="FF379" s="130"/>
      <c r="FP379" s="130"/>
      <c r="FZ379" s="130"/>
      <c r="GJ379" s="130"/>
      <c r="GT379" s="130"/>
      <c r="HD379" s="130"/>
      <c r="HN379" s="130"/>
      <c r="HX379" s="130"/>
      <c r="IH379" s="130"/>
    </row>
    <row xmlns:x14ac="http://schemas.microsoft.com/office/spreadsheetml/2009/9/ac" r="380" s="3" customFormat="true" x14ac:dyDescent="0.25">
      <c r="A380" s="397"/>
      <c r="B380" s="130"/>
      <c r="L380" s="130"/>
      <c r="V380" s="130"/>
      <c r="AF380" s="130"/>
      <c r="AP380" s="130"/>
      <c r="AZ380" s="130"/>
      <c r="BA380" s="130"/>
      <c r="BB380" s="130"/>
      <c r="BC380" s="130"/>
      <c r="BD380" s="130"/>
      <c r="BE380" s="130"/>
      <c r="BF380" s="130"/>
      <c r="BG380" s="130"/>
      <c r="BJ380" s="130"/>
      <c r="BT380" s="130"/>
      <c r="CD380" s="130"/>
      <c r="CN380" s="130"/>
      <c r="CX380" s="130"/>
      <c r="DH380" s="130"/>
      <c r="DR380" s="130"/>
      <c r="EB380" s="130"/>
      <c r="EL380" s="130"/>
      <c r="EV380" s="130"/>
      <c r="FF380" s="130"/>
      <c r="FP380" s="130"/>
      <c r="FZ380" s="130"/>
      <c r="GJ380" s="130"/>
      <c r="GT380" s="130"/>
      <c r="HD380" s="130"/>
      <c r="HN380" s="130"/>
      <c r="HX380" s="130"/>
      <c r="IH380" s="130"/>
    </row>
    <row xmlns:x14ac="http://schemas.microsoft.com/office/spreadsheetml/2009/9/ac" r="381" s="3" customFormat="true" x14ac:dyDescent="0.25">
      <c r="A381" s="397"/>
      <c r="B381" s="130"/>
      <c r="L381" s="130"/>
      <c r="V381" s="130"/>
      <c r="AF381" s="130"/>
      <c r="AP381" s="130"/>
      <c r="AZ381" s="130"/>
      <c r="BA381" s="130"/>
      <c r="BB381" s="130"/>
      <c r="BC381" s="130"/>
      <c r="BD381" s="130"/>
      <c r="BE381" s="130"/>
      <c r="BF381" s="130"/>
      <c r="BG381" s="130"/>
      <c r="BJ381" s="130"/>
      <c r="BT381" s="130"/>
      <c r="CD381" s="130"/>
      <c r="CN381" s="130"/>
      <c r="CX381" s="130"/>
      <c r="DH381" s="130"/>
      <c r="DR381" s="130"/>
      <c r="EB381" s="130"/>
      <c r="EL381" s="130"/>
      <c r="EV381" s="130"/>
      <c r="FF381" s="130"/>
      <c r="FP381" s="130"/>
      <c r="FZ381" s="130"/>
      <c r="GJ381" s="130"/>
      <c r="GT381" s="130"/>
      <c r="HD381" s="130"/>
      <c r="HN381" s="130"/>
      <c r="HX381" s="130"/>
      <c r="IH381" s="130"/>
    </row>
    <row xmlns:x14ac="http://schemas.microsoft.com/office/spreadsheetml/2009/9/ac" r="382" s="3" customFormat="true" x14ac:dyDescent="0.25">
      <c r="A382" s="397"/>
      <c r="B382" s="130"/>
      <c r="L382" s="130"/>
      <c r="V382" s="130"/>
      <c r="AF382" s="130"/>
      <c r="AP382" s="130"/>
      <c r="AZ382" s="130"/>
      <c r="BA382" s="130"/>
      <c r="BB382" s="130"/>
      <c r="BC382" s="130"/>
      <c r="BD382" s="130"/>
      <c r="BE382" s="130"/>
      <c r="BF382" s="130"/>
      <c r="BG382" s="130"/>
      <c r="BJ382" s="130"/>
      <c r="BT382" s="130"/>
      <c r="CD382" s="130"/>
      <c r="CN382" s="130"/>
      <c r="CX382" s="130"/>
      <c r="DH382" s="130"/>
      <c r="DR382" s="130"/>
      <c r="EB382" s="130"/>
      <c r="EL382" s="130"/>
      <c r="EV382" s="130"/>
      <c r="FF382" s="130"/>
      <c r="FP382" s="130"/>
      <c r="FZ382" s="130"/>
      <c r="GJ382" s="130"/>
      <c r="GT382" s="130"/>
      <c r="HD382" s="130"/>
      <c r="HN382" s="130"/>
      <c r="HX382" s="130"/>
      <c r="IH382" s="130"/>
    </row>
    <row xmlns:x14ac="http://schemas.microsoft.com/office/spreadsheetml/2009/9/ac" r="383" s="3" customFormat="true" x14ac:dyDescent="0.25">
      <c r="A383" s="397"/>
      <c r="B383" s="130"/>
      <c r="L383" s="130"/>
      <c r="V383" s="130"/>
      <c r="AF383" s="130"/>
      <c r="AP383" s="130"/>
      <c r="AZ383" s="130"/>
      <c r="BA383" s="130"/>
      <c r="BB383" s="130"/>
      <c r="BC383" s="130"/>
      <c r="BD383" s="130"/>
      <c r="BE383" s="130"/>
      <c r="BF383" s="130"/>
      <c r="BG383" s="130"/>
      <c r="BJ383" s="130"/>
      <c r="BT383" s="130"/>
      <c r="CD383" s="130"/>
      <c r="CN383" s="130"/>
      <c r="CX383" s="130"/>
      <c r="DH383" s="130"/>
      <c r="DR383" s="130"/>
      <c r="EB383" s="130"/>
      <c r="EL383" s="130"/>
      <c r="EV383" s="130"/>
      <c r="FF383" s="130"/>
      <c r="FP383" s="130"/>
      <c r="FZ383" s="130"/>
      <c r="GJ383" s="130"/>
      <c r="GT383" s="130"/>
      <c r="HD383" s="130"/>
      <c r="HN383" s="130"/>
      <c r="HX383" s="130"/>
      <c r="IH383" s="130"/>
    </row>
    <row xmlns:x14ac="http://schemas.microsoft.com/office/spreadsheetml/2009/9/ac" r="384" s="3" customFormat="true" x14ac:dyDescent="0.25">
      <c r="A384" s="397"/>
      <c r="B384" s="130"/>
      <c r="L384" s="130"/>
      <c r="V384" s="130"/>
      <c r="AF384" s="130"/>
      <c r="AP384" s="130"/>
      <c r="AZ384" s="130"/>
      <c r="BA384" s="130"/>
      <c r="BB384" s="130"/>
      <c r="BC384" s="130"/>
      <c r="BD384" s="130"/>
      <c r="BE384" s="130"/>
      <c r="BF384" s="130"/>
      <c r="BG384" s="130"/>
      <c r="BJ384" s="130"/>
      <c r="BT384" s="130"/>
      <c r="CD384" s="130"/>
      <c r="CN384" s="130"/>
      <c r="CX384" s="130"/>
      <c r="DH384" s="130"/>
      <c r="DR384" s="130"/>
      <c r="EB384" s="130"/>
      <c r="EL384" s="130"/>
      <c r="EV384" s="130"/>
      <c r="FF384" s="130"/>
      <c r="FP384" s="130"/>
      <c r="FZ384" s="130"/>
      <c r="GJ384" s="130"/>
      <c r="GT384" s="130"/>
      <c r="HD384" s="130"/>
      <c r="HN384" s="130"/>
      <c r="HX384" s="130"/>
      <c r="IH384" s="130"/>
    </row>
    <row xmlns:x14ac="http://schemas.microsoft.com/office/spreadsheetml/2009/9/ac" r="385" s="3" customFormat="true" x14ac:dyDescent="0.25">
      <c r="A385" s="397"/>
      <c r="B385" s="130"/>
      <c r="L385" s="130"/>
      <c r="V385" s="130"/>
      <c r="AF385" s="130"/>
      <c r="AP385" s="130"/>
      <c r="AZ385" s="130"/>
      <c r="BA385" s="130"/>
      <c r="BB385" s="130"/>
      <c r="BC385" s="130"/>
      <c r="BD385" s="130"/>
      <c r="BE385" s="130"/>
      <c r="BF385" s="130"/>
      <c r="BG385" s="130"/>
      <c r="BJ385" s="130"/>
      <c r="BT385" s="130"/>
      <c r="CD385" s="130"/>
      <c r="CN385" s="130"/>
      <c r="CX385" s="130"/>
      <c r="DH385" s="130"/>
      <c r="DR385" s="130"/>
      <c r="EB385" s="130"/>
      <c r="EL385" s="130"/>
      <c r="EV385" s="130"/>
      <c r="FF385" s="130"/>
      <c r="FP385" s="130"/>
      <c r="FZ385" s="130"/>
      <c r="GJ385" s="130"/>
      <c r="GT385" s="130"/>
      <c r="HD385" s="130"/>
      <c r="HN385" s="130"/>
      <c r="HX385" s="130"/>
      <c r="IH385" s="130"/>
    </row>
    <row xmlns:x14ac="http://schemas.microsoft.com/office/spreadsheetml/2009/9/ac" r="386" s="3" customFormat="true" x14ac:dyDescent="0.25">
      <c r="A386" s="397"/>
      <c r="B386" s="130"/>
      <c r="L386" s="130"/>
      <c r="V386" s="130"/>
      <c r="AF386" s="130"/>
      <c r="AP386" s="130"/>
      <c r="AZ386" s="130"/>
      <c r="BA386" s="130"/>
      <c r="BB386" s="130"/>
      <c r="BC386" s="130"/>
      <c r="BD386" s="130"/>
      <c r="BE386" s="130"/>
      <c r="BF386" s="130"/>
      <c r="BG386" s="130"/>
      <c r="BJ386" s="130"/>
      <c r="BT386" s="130"/>
      <c r="CD386" s="130"/>
      <c r="CN386" s="130"/>
      <c r="CX386" s="130"/>
      <c r="DH386" s="130"/>
      <c r="DR386" s="130"/>
      <c r="EB386" s="130"/>
      <c r="EL386" s="130"/>
      <c r="EV386" s="130"/>
      <c r="FF386" s="130"/>
      <c r="FP386" s="130"/>
      <c r="FZ386" s="130"/>
      <c r="GJ386" s="130"/>
      <c r="GT386" s="130"/>
      <c r="HD386" s="130"/>
      <c r="HN386" s="130"/>
      <c r="HX386" s="130"/>
      <c r="IH386" s="130"/>
    </row>
    <row xmlns:x14ac="http://schemas.microsoft.com/office/spreadsheetml/2009/9/ac" r="387" s="3" customFormat="true" x14ac:dyDescent="0.25">
      <c r="A387" s="397"/>
      <c r="B387" s="130"/>
      <c r="L387" s="130"/>
      <c r="V387" s="130"/>
      <c r="AF387" s="130"/>
      <c r="AP387" s="130"/>
      <c r="AZ387" s="130"/>
      <c r="BA387" s="130"/>
      <c r="BB387" s="130"/>
      <c r="BC387" s="130"/>
      <c r="BD387" s="130"/>
      <c r="BE387" s="130"/>
      <c r="BF387" s="130"/>
      <c r="BG387" s="130"/>
      <c r="BJ387" s="130"/>
      <c r="BT387" s="130"/>
      <c r="CD387" s="130"/>
      <c r="CN387" s="130"/>
      <c r="CX387" s="130"/>
      <c r="DH387" s="130"/>
      <c r="DR387" s="130"/>
      <c r="EB387" s="130"/>
      <c r="EL387" s="130"/>
      <c r="EV387" s="130"/>
      <c r="FF387" s="130"/>
      <c r="FP387" s="130"/>
      <c r="FZ387" s="130"/>
      <c r="GJ387" s="130"/>
      <c r="GT387" s="130"/>
      <c r="HD387" s="130"/>
      <c r="HN387" s="130"/>
      <c r="HX387" s="130"/>
      <c r="IH387" s="130"/>
    </row>
    <row xmlns:x14ac="http://schemas.microsoft.com/office/spreadsheetml/2009/9/ac" r="388" s="3" customFormat="true" x14ac:dyDescent="0.25">
      <c r="A388" s="397"/>
      <c r="B388" s="130"/>
      <c r="L388" s="130"/>
      <c r="V388" s="130"/>
      <c r="AF388" s="130"/>
      <c r="AP388" s="130"/>
      <c r="AZ388" s="130"/>
      <c r="BA388" s="130"/>
      <c r="BB388" s="130"/>
      <c r="BC388" s="130"/>
      <c r="BD388" s="130"/>
      <c r="BE388" s="130"/>
      <c r="BF388" s="130"/>
      <c r="BG388" s="130"/>
      <c r="BJ388" s="130"/>
      <c r="BT388" s="130"/>
      <c r="CD388" s="130"/>
      <c r="CN388" s="130"/>
      <c r="CX388" s="130"/>
      <c r="DH388" s="130"/>
      <c r="DR388" s="130"/>
      <c r="EB388" s="130"/>
      <c r="EL388" s="130"/>
      <c r="EV388" s="130"/>
      <c r="FF388" s="130"/>
      <c r="FP388" s="130"/>
      <c r="FZ388" s="130"/>
      <c r="GJ388" s="130"/>
      <c r="GT388" s="130"/>
      <c r="HD388" s="130"/>
      <c r="HN388" s="130"/>
      <c r="HX388" s="130"/>
      <c r="IH388" s="130"/>
    </row>
    <row xmlns:x14ac="http://schemas.microsoft.com/office/spreadsheetml/2009/9/ac" r="389" s="3" customFormat="true" x14ac:dyDescent="0.25">
      <c r="A389" s="397"/>
      <c r="B389" s="130"/>
      <c r="L389" s="130"/>
      <c r="V389" s="130"/>
      <c r="AF389" s="130"/>
      <c r="AP389" s="130"/>
      <c r="AZ389" s="130"/>
      <c r="BA389" s="130"/>
      <c r="BB389" s="130"/>
      <c r="BC389" s="130"/>
      <c r="BD389" s="130"/>
      <c r="BE389" s="130"/>
      <c r="BF389" s="130"/>
      <c r="BG389" s="130"/>
      <c r="BJ389" s="130"/>
      <c r="BT389" s="130"/>
      <c r="CD389" s="130"/>
      <c r="CN389" s="130"/>
      <c r="CX389" s="130"/>
      <c r="DH389" s="130"/>
      <c r="DR389" s="130"/>
      <c r="EB389" s="130"/>
      <c r="EL389" s="130"/>
      <c r="EV389" s="130"/>
      <c r="FF389" s="130"/>
      <c r="FP389" s="130"/>
      <c r="FZ389" s="130"/>
      <c r="GJ389" s="130"/>
      <c r="GT389" s="130"/>
      <c r="HD389" s="130"/>
      <c r="HN389" s="130"/>
      <c r="HX389" s="130"/>
      <c r="IH389" s="130"/>
    </row>
    <row xmlns:x14ac="http://schemas.microsoft.com/office/spreadsheetml/2009/9/ac" r="390" s="3" customFormat="true" x14ac:dyDescent="0.25">
      <c r="A390" s="397"/>
      <c r="B390" s="130"/>
      <c r="L390" s="130"/>
      <c r="V390" s="130"/>
      <c r="AF390" s="130"/>
      <c r="AP390" s="130"/>
      <c r="AZ390" s="130"/>
      <c r="BA390" s="130"/>
      <c r="BB390" s="130"/>
      <c r="BC390" s="130"/>
      <c r="BD390" s="130"/>
      <c r="BE390" s="130"/>
      <c r="BF390" s="130"/>
      <c r="BG390" s="130"/>
      <c r="BJ390" s="130"/>
      <c r="BT390" s="130"/>
      <c r="CD390" s="130"/>
      <c r="CN390" s="130"/>
      <c r="CX390" s="130"/>
      <c r="DH390" s="130"/>
      <c r="DR390" s="130"/>
      <c r="EB390" s="130"/>
      <c r="EL390" s="130"/>
      <c r="EV390" s="130"/>
      <c r="FF390" s="130"/>
      <c r="FP390" s="130"/>
      <c r="FZ390" s="130"/>
      <c r="GJ390" s="130"/>
      <c r="GT390" s="130"/>
      <c r="HD390" s="130"/>
      <c r="HN390" s="130"/>
      <c r="HX390" s="130"/>
      <c r="IH390" s="130"/>
    </row>
    <row xmlns:x14ac="http://schemas.microsoft.com/office/spreadsheetml/2009/9/ac" r="391" s="3" customFormat="true" x14ac:dyDescent="0.25">
      <c r="A391" s="397"/>
      <c r="B391" s="130"/>
      <c r="L391" s="130"/>
      <c r="V391" s="130"/>
      <c r="AF391" s="130"/>
      <c r="AP391" s="130"/>
      <c r="AZ391" s="130"/>
      <c r="BA391" s="130"/>
      <c r="BB391" s="130"/>
      <c r="BC391" s="130"/>
      <c r="BD391" s="130"/>
      <c r="BE391" s="130"/>
      <c r="BF391" s="130"/>
      <c r="BG391" s="130"/>
      <c r="BJ391" s="130"/>
      <c r="BT391" s="130"/>
      <c r="CD391" s="130"/>
      <c r="CN391" s="130"/>
      <c r="CX391" s="130"/>
      <c r="DH391" s="130"/>
      <c r="DR391" s="130"/>
      <c r="EB391" s="130"/>
      <c r="EL391" s="130"/>
      <c r="EV391" s="130"/>
      <c r="FF391" s="130"/>
      <c r="FP391" s="130"/>
      <c r="FZ391" s="130"/>
      <c r="GJ391" s="130"/>
      <c r="GT391" s="130"/>
      <c r="HD391" s="130"/>
      <c r="HN391" s="130"/>
      <c r="HX391" s="130"/>
      <c r="IH391" s="130"/>
    </row>
    <row xmlns:x14ac="http://schemas.microsoft.com/office/spreadsheetml/2009/9/ac" r="392" s="3" customFormat="true" x14ac:dyDescent="0.25">
      <c r="A392" s="397"/>
      <c r="B392" s="130"/>
      <c r="L392" s="130"/>
      <c r="V392" s="130"/>
      <c r="AF392" s="130"/>
      <c r="AP392" s="130"/>
      <c r="AZ392" s="130"/>
      <c r="BA392" s="130"/>
      <c r="BB392" s="130"/>
      <c r="BC392" s="130"/>
      <c r="BD392" s="130"/>
      <c r="BE392" s="130"/>
      <c r="BF392" s="130"/>
      <c r="BG392" s="130"/>
      <c r="BJ392" s="130"/>
      <c r="BT392" s="130"/>
      <c r="CD392" s="130"/>
      <c r="CN392" s="130"/>
      <c r="CX392" s="130"/>
      <c r="DH392" s="130"/>
      <c r="DR392" s="130"/>
      <c r="EB392" s="130"/>
      <c r="EL392" s="130"/>
      <c r="EV392" s="130"/>
      <c r="FF392" s="130"/>
      <c r="FP392" s="130"/>
      <c r="FZ392" s="130"/>
      <c r="GJ392" s="130"/>
      <c r="GT392" s="130"/>
      <c r="HD392" s="130"/>
      <c r="HN392" s="130"/>
      <c r="HX392" s="130"/>
      <c r="IH392" s="130"/>
    </row>
    <row xmlns:x14ac="http://schemas.microsoft.com/office/spreadsheetml/2009/9/ac" r="393" s="3" customFormat="true" x14ac:dyDescent="0.25">
      <c r="A393" s="397"/>
      <c r="B393" s="130"/>
      <c r="L393" s="130"/>
      <c r="V393" s="130"/>
      <c r="AF393" s="130"/>
      <c r="AP393" s="130"/>
      <c r="AZ393" s="130"/>
      <c r="BA393" s="130"/>
      <c r="BB393" s="130"/>
      <c r="BC393" s="130"/>
      <c r="BD393" s="130"/>
      <c r="BE393" s="130"/>
      <c r="BF393" s="130"/>
      <c r="BG393" s="130"/>
      <c r="BJ393" s="130"/>
      <c r="BT393" s="130"/>
      <c r="CD393" s="130"/>
      <c r="CN393" s="130"/>
      <c r="CX393" s="130"/>
      <c r="DH393" s="130"/>
      <c r="DR393" s="130"/>
      <c r="EB393" s="130"/>
      <c r="EL393" s="130"/>
      <c r="EV393" s="130"/>
      <c r="FF393" s="130"/>
      <c r="FP393" s="130"/>
      <c r="FZ393" s="130"/>
      <c r="GJ393" s="130"/>
      <c r="GT393" s="130"/>
      <c r="HD393" s="130"/>
      <c r="HN393" s="130"/>
      <c r="HX393" s="130"/>
      <c r="IH393" s="130"/>
    </row>
    <row xmlns:x14ac="http://schemas.microsoft.com/office/spreadsheetml/2009/9/ac" r="394" s="3" customFormat="true" x14ac:dyDescent="0.25">
      <c r="A394" s="397"/>
      <c r="B394" s="130"/>
      <c r="L394" s="130"/>
      <c r="V394" s="130"/>
      <c r="AF394" s="130"/>
      <c r="AP394" s="130"/>
      <c r="AZ394" s="130"/>
      <c r="BA394" s="130"/>
      <c r="BB394" s="130"/>
      <c r="BC394" s="130"/>
      <c r="BD394" s="130"/>
      <c r="BE394" s="130"/>
      <c r="BF394" s="130"/>
      <c r="BG394" s="130"/>
      <c r="BJ394" s="130"/>
      <c r="BT394" s="130"/>
      <c r="CD394" s="130"/>
      <c r="CN394" s="130"/>
      <c r="CX394" s="130"/>
      <c r="DH394" s="130"/>
      <c r="DR394" s="130"/>
      <c r="EB394" s="130"/>
      <c r="EL394" s="130"/>
      <c r="EV394" s="130"/>
      <c r="FF394" s="130"/>
      <c r="FP394" s="130"/>
      <c r="FZ394" s="130"/>
      <c r="GJ394" s="130"/>
      <c r="GT394" s="130"/>
      <c r="HD394" s="130"/>
      <c r="HN394" s="130"/>
      <c r="HX394" s="130"/>
      <c r="IH394" s="130"/>
    </row>
    <row xmlns:x14ac="http://schemas.microsoft.com/office/spreadsheetml/2009/9/ac" r="395" s="3" customFormat="true" x14ac:dyDescent="0.25">
      <c r="A395" s="397"/>
      <c r="B395" s="130"/>
      <c r="L395" s="130"/>
      <c r="V395" s="130"/>
      <c r="AF395" s="130"/>
      <c r="AP395" s="130"/>
      <c r="AZ395" s="130"/>
      <c r="BA395" s="130"/>
      <c r="BB395" s="130"/>
      <c r="BC395" s="130"/>
      <c r="BD395" s="130"/>
      <c r="BE395" s="130"/>
      <c r="BF395" s="130"/>
      <c r="BG395" s="130"/>
      <c r="BJ395" s="130"/>
      <c r="BT395" s="130"/>
      <c r="CD395" s="130"/>
      <c r="CN395" s="130"/>
      <c r="CX395" s="130"/>
      <c r="DH395" s="130"/>
      <c r="DR395" s="130"/>
      <c r="EB395" s="130"/>
      <c r="EL395" s="130"/>
      <c r="EV395" s="130"/>
      <c r="FF395" s="130"/>
      <c r="FP395" s="130"/>
      <c r="FZ395" s="130"/>
      <c r="GJ395" s="130"/>
      <c r="GT395" s="130"/>
      <c r="HD395" s="130"/>
      <c r="HN395" s="130"/>
      <c r="HX395" s="130"/>
      <c r="IH395" s="130"/>
    </row>
    <row xmlns:x14ac="http://schemas.microsoft.com/office/spreadsheetml/2009/9/ac" r="396" s="3" customFormat="true" x14ac:dyDescent="0.25">
      <c r="A396" s="397"/>
      <c r="B396" s="130"/>
      <c r="L396" s="130"/>
      <c r="V396" s="130"/>
      <c r="AF396" s="130"/>
      <c r="AP396" s="130"/>
      <c r="AZ396" s="130"/>
      <c r="BA396" s="130"/>
      <c r="BB396" s="130"/>
      <c r="BC396" s="130"/>
      <c r="BD396" s="130"/>
      <c r="BE396" s="130"/>
      <c r="BF396" s="130"/>
      <c r="BG396" s="130"/>
      <c r="BJ396" s="130"/>
      <c r="BT396" s="130"/>
      <c r="CD396" s="130"/>
      <c r="CN396" s="130"/>
      <c r="CX396" s="130"/>
      <c r="DH396" s="130"/>
      <c r="DR396" s="130"/>
      <c r="EB396" s="130"/>
      <c r="EL396" s="130"/>
      <c r="EV396" s="130"/>
      <c r="FF396" s="130"/>
      <c r="FP396" s="130"/>
      <c r="FZ396" s="130"/>
      <c r="GJ396" s="130"/>
      <c r="GT396" s="130"/>
      <c r="HD396" s="130"/>
      <c r="HN396" s="130"/>
      <c r="HX396" s="130"/>
      <c r="IH396" s="130"/>
    </row>
    <row xmlns:x14ac="http://schemas.microsoft.com/office/spreadsheetml/2009/9/ac" r="397" s="3" customFormat="true" x14ac:dyDescent="0.25">
      <c r="A397" s="397"/>
      <c r="B397" s="130"/>
      <c r="L397" s="130"/>
      <c r="V397" s="130"/>
      <c r="AF397" s="130"/>
      <c r="AP397" s="130"/>
      <c r="AZ397" s="130"/>
      <c r="BA397" s="130"/>
      <c r="BB397" s="130"/>
      <c r="BC397" s="130"/>
      <c r="BD397" s="130"/>
      <c r="BE397" s="130"/>
      <c r="BF397" s="130"/>
      <c r="BG397" s="130"/>
      <c r="BJ397" s="130"/>
      <c r="BT397" s="130"/>
      <c r="CD397" s="130"/>
      <c r="CN397" s="130"/>
      <c r="CX397" s="130"/>
      <c r="DH397" s="130"/>
      <c r="DR397" s="130"/>
      <c r="EB397" s="130"/>
      <c r="EL397" s="130"/>
      <c r="EV397" s="130"/>
      <c r="FF397" s="130"/>
      <c r="FP397" s="130"/>
      <c r="FZ397" s="130"/>
      <c r="GJ397" s="130"/>
      <c r="GT397" s="130"/>
      <c r="HD397" s="130"/>
      <c r="HN397" s="130"/>
      <c r="HX397" s="130"/>
      <c r="IH397" s="130"/>
    </row>
    <row xmlns:x14ac="http://schemas.microsoft.com/office/spreadsheetml/2009/9/ac" r="398" s="3" customFormat="true" x14ac:dyDescent="0.25">
      <c r="A398" s="397"/>
      <c r="B398" s="130"/>
      <c r="L398" s="130"/>
      <c r="V398" s="130"/>
      <c r="AF398" s="130"/>
      <c r="AP398" s="130"/>
      <c r="AZ398" s="130"/>
      <c r="BA398" s="130"/>
      <c r="BB398" s="130"/>
      <c r="BC398" s="130"/>
      <c r="BD398" s="130"/>
      <c r="BE398" s="130"/>
      <c r="BF398" s="130"/>
      <c r="BG398" s="130"/>
      <c r="BJ398" s="130"/>
      <c r="BT398" s="130"/>
      <c r="CD398" s="130"/>
      <c r="CN398" s="130"/>
      <c r="CX398" s="130"/>
      <c r="DH398" s="130"/>
      <c r="DR398" s="130"/>
      <c r="EB398" s="130"/>
      <c r="EL398" s="130"/>
      <c r="EV398" s="130"/>
      <c r="FF398" s="130"/>
      <c r="FP398" s="130"/>
      <c r="FZ398" s="130"/>
      <c r="GJ398" s="130"/>
      <c r="GT398" s="130"/>
      <c r="HD398" s="130"/>
      <c r="HN398" s="130"/>
      <c r="HX398" s="130"/>
      <c r="IH398" s="130"/>
    </row>
    <row xmlns:x14ac="http://schemas.microsoft.com/office/spreadsheetml/2009/9/ac" r="399" s="3" customFormat="true" x14ac:dyDescent="0.25">
      <c r="A399" s="397"/>
      <c r="B399" s="130"/>
      <c r="L399" s="130"/>
      <c r="V399" s="130"/>
      <c r="AF399" s="130"/>
      <c r="AP399" s="130"/>
      <c r="AZ399" s="130"/>
      <c r="BA399" s="130"/>
      <c r="BB399" s="130"/>
      <c r="BC399" s="130"/>
      <c r="BD399" s="130"/>
      <c r="BE399" s="130"/>
      <c r="BF399" s="130"/>
      <c r="BG399" s="130"/>
      <c r="BJ399" s="130"/>
      <c r="BT399" s="130"/>
      <c r="CD399" s="130"/>
      <c r="CN399" s="130"/>
      <c r="CX399" s="130"/>
      <c r="DH399" s="130"/>
      <c r="DR399" s="130"/>
      <c r="EB399" s="130"/>
      <c r="EL399" s="130"/>
      <c r="EV399" s="130"/>
      <c r="FF399" s="130"/>
      <c r="FP399" s="130"/>
      <c r="FZ399" s="130"/>
      <c r="GJ399" s="130"/>
      <c r="GT399" s="130"/>
      <c r="HD399" s="130"/>
      <c r="HN399" s="130"/>
      <c r="HX399" s="130"/>
      <c r="IH399" s="130"/>
    </row>
    <row xmlns:x14ac="http://schemas.microsoft.com/office/spreadsheetml/2009/9/ac" r="400" s="3" customFormat="true" x14ac:dyDescent="0.25">
      <c r="A400" s="397"/>
      <c r="B400" s="130"/>
      <c r="L400" s="130"/>
      <c r="V400" s="130"/>
      <c r="AF400" s="130"/>
      <c r="AP400" s="130"/>
      <c r="AZ400" s="130"/>
      <c r="BA400" s="130"/>
      <c r="BB400" s="130"/>
      <c r="BC400" s="130"/>
      <c r="BD400" s="130"/>
      <c r="BE400" s="130"/>
      <c r="BF400" s="130"/>
      <c r="BG400" s="130"/>
      <c r="BJ400" s="130"/>
      <c r="BT400" s="130"/>
      <c r="CD400" s="130"/>
      <c r="CN400" s="130"/>
      <c r="CX400" s="130"/>
      <c r="DH400" s="130"/>
      <c r="DR400" s="130"/>
      <c r="EB400" s="130"/>
      <c r="EL400" s="130"/>
      <c r="EV400" s="130"/>
      <c r="FF400" s="130"/>
      <c r="FP400" s="130"/>
      <c r="FZ400" s="130"/>
      <c r="GJ400" s="130"/>
      <c r="GT400" s="130"/>
      <c r="HD400" s="130"/>
      <c r="HN400" s="130"/>
      <c r="HX400" s="130"/>
      <c r="IH400" s="130"/>
    </row>
    <row xmlns:x14ac="http://schemas.microsoft.com/office/spreadsheetml/2009/9/ac" r="401" s="3" customFormat="true" x14ac:dyDescent="0.25">
      <c r="A401" s="397"/>
      <c r="B401" s="130"/>
      <c r="L401" s="130"/>
      <c r="V401" s="130"/>
      <c r="AF401" s="130"/>
      <c r="AP401" s="130"/>
      <c r="AZ401" s="130"/>
      <c r="BA401" s="130"/>
      <c r="BB401" s="130"/>
      <c r="BC401" s="130"/>
      <c r="BD401" s="130"/>
      <c r="BE401" s="130"/>
      <c r="BF401" s="130"/>
      <c r="BG401" s="130"/>
      <c r="BJ401" s="130"/>
      <c r="BT401" s="130"/>
      <c r="CD401" s="130"/>
      <c r="CN401" s="130"/>
      <c r="CX401" s="130"/>
      <c r="DH401" s="130"/>
      <c r="DR401" s="130"/>
      <c r="EB401" s="130"/>
      <c r="EL401" s="130"/>
      <c r="EV401" s="130"/>
      <c r="FF401" s="130"/>
      <c r="FP401" s="130"/>
      <c r="FZ401" s="130"/>
      <c r="GJ401" s="130"/>
      <c r="GT401" s="130"/>
      <c r="HD401" s="130"/>
      <c r="HN401" s="130"/>
      <c r="HX401" s="130"/>
      <c r="IH401" s="130"/>
    </row>
    <row xmlns:x14ac="http://schemas.microsoft.com/office/spreadsheetml/2009/9/ac" r="402" s="3" customFormat="true" x14ac:dyDescent="0.25">
      <c r="A402" s="397"/>
      <c r="B402" s="130"/>
      <c r="L402" s="130"/>
      <c r="V402" s="130"/>
      <c r="AF402" s="130"/>
      <c r="AP402" s="130"/>
      <c r="AZ402" s="130"/>
      <c r="BA402" s="130"/>
      <c r="BB402" s="130"/>
      <c r="BC402" s="130"/>
      <c r="BD402" s="130"/>
      <c r="BE402" s="130"/>
      <c r="BF402" s="130"/>
      <c r="BG402" s="130"/>
      <c r="BJ402" s="130"/>
      <c r="BT402" s="130"/>
      <c r="CD402" s="130"/>
      <c r="CN402" s="130"/>
      <c r="CX402" s="130"/>
      <c r="DH402" s="130"/>
      <c r="DR402" s="130"/>
      <c r="EB402" s="130"/>
      <c r="EL402" s="130"/>
      <c r="EV402" s="130"/>
      <c r="FF402" s="130"/>
      <c r="FP402" s="130"/>
      <c r="FZ402" s="130"/>
      <c r="GJ402" s="130"/>
      <c r="GT402" s="130"/>
      <c r="HD402" s="130"/>
      <c r="HN402" s="130"/>
      <c r="HX402" s="130"/>
      <c r="IH402" s="130"/>
    </row>
    <row xmlns:x14ac="http://schemas.microsoft.com/office/spreadsheetml/2009/9/ac" r="403" s="3" customFormat="true" x14ac:dyDescent="0.25">
      <c r="A403" s="397"/>
      <c r="B403" s="130"/>
      <c r="L403" s="130"/>
      <c r="V403" s="130"/>
      <c r="AF403" s="130"/>
      <c r="AP403" s="130"/>
      <c r="AZ403" s="130"/>
      <c r="BA403" s="130"/>
      <c r="BB403" s="130"/>
      <c r="BC403" s="130"/>
      <c r="BD403" s="130"/>
      <c r="BE403" s="130"/>
      <c r="BF403" s="130"/>
      <c r="BG403" s="130"/>
      <c r="BJ403" s="130"/>
      <c r="BT403" s="130"/>
      <c r="CD403" s="130"/>
      <c r="CN403" s="130"/>
      <c r="CX403" s="130"/>
      <c r="DH403" s="130"/>
      <c r="DR403" s="130"/>
      <c r="EB403" s="130"/>
      <c r="EL403" s="130"/>
      <c r="EV403" s="130"/>
      <c r="FF403" s="130"/>
      <c r="FP403" s="130"/>
      <c r="FZ403" s="130"/>
      <c r="GJ403" s="130"/>
      <c r="GT403" s="130"/>
      <c r="HD403" s="130"/>
      <c r="HN403" s="130"/>
      <c r="HX403" s="130"/>
      <c r="IH403" s="130"/>
    </row>
    <row xmlns:x14ac="http://schemas.microsoft.com/office/spreadsheetml/2009/9/ac" r="404" s="3" customFormat="true" x14ac:dyDescent="0.25">
      <c r="A404" s="397"/>
      <c r="B404" s="130"/>
      <c r="L404" s="130"/>
      <c r="V404" s="130"/>
      <c r="AF404" s="130"/>
      <c r="AP404" s="130"/>
      <c r="AZ404" s="130"/>
      <c r="BA404" s="130"/>
      <c r="BB404" s="130"/>
      <c r="BC404" s="130"/>
      <c r="BD404" s="130"/>
      <c r="BE404" s="130"/>
      <c r="BF404" s="130"/>
      <c r="BG404" s="130"/>
      <c r="BJ404" s="130"/>
      <c r="BT404" s="130"/>
      <c r="CD404" s="130"/>
      <c r="CN404" s="130"/>
      <c r="CX404" s="130"/>
      <c r="DH404" s="130"/>
      <c r="DR404" s="130"/>
      <c r="EB404" s="130"/>
      <c r="EL404" s="130"/>
      <c r="EV404" s="130"/>
      <c r="FF404" s="130"/>
      <c r="FP404" s="130"/>
      <c r="FZ404" s="130"/>
      <c r="GJ404" s="130"/>
      <c r="GT404" s="130"/>
      <c r="HD404" s="130"/>
      <c r="HN404" s="130"/>
      <c r="HX404" s="130"/>
      <c r="IH404" s="130"/>
    </row>
    <row xmlns:x14ac="http://schemas.microsoft.com/office/spreadsheetml/2009/9/ac" r="405" s="3" customFormat="true" x14ac:dyDescent="0.25">
      <c r="A405" s="397"/>
      <c r="B405" s="130"/>
      <c r="L405" s="130"/>
      <c r="V405" s="130"/>
      <c r="AF405" s="130"/>
      <c r="AP405" s="130"/>
      <c r="AZ405" s="130"/>
      <c r="BA405" s="130"/>
      <c r="BB405" s="130"/>
      <c r="BC405" s="130"/>
      <c r="BD405" s="130"/>
      <c r="BE405" s="130"/>
      <c r="BF405" s="130"/>
      <c r="BG405" s="130"/>
      <c r="BJ405" s="130"/>
      <c r="BT405" s="130"/>
      <c r="CD405" s="130"/>
      <c r="CN405" s="130"/>
      <c r="CX405" s="130"/>
      <c r="DH405" s="130"/>
      <c r="DR405" s="130"/>
      <c r="EB405" s="130"/>
      <c r="EL405" s="130"/>
      <c r="EV405" s="130"/>
      <c r="FF405" s="130"/>
      <c r="FP405" s="130"/>
      <c r="FZ405" s="130"/>
      <c r="GJ405" s="130"/>
      <c r="GT405" s="130"/>
      <c r="HD405" s="130"/>
      <c r="HN405" s="130"/>
      <c r="HX405" s="130"/>
      <c r="IH405" s="130"/>
    </row>
    <row xmlns:x14ac="http://schemas.microsoft.com/office/spreadsheetml/2009/9/ac" r="406" s="3" customFormat="true" x14ac:dyDescent="0.25">
      <c r="A406" s="397"/>
      <c r="B406" s="130"/>
      <c r="L406" s="130"/>
      <c r="V406" s="130"/>
      <c r="AF406" s="130"/>
      <c r="AP406" s="130"/>
      <c r="AZ406" s="130"/>
      <c r="BA406" s="130"/>
      <c r="BB406" s="130"/>
      <c r="BC406" s="130"/>
      <c r="BD406" s="130"/>
      <c r="BE406" s="130"/>
      <c r="BF406" s="130"/>
      <c r="BG406" s="130"/>
      <c r="BJ406" s="130"/>
      <c r="BT406" s="130"/>
      <c r="CD406" s="130"/>
      <c r="CN406" s="130"/>
      <c r="CX406" s="130"/>
      <c r="DH406" s="130"/>
      <c r="DR406" s="130"/>
      <c r="EB406" s="130"/>
      <c r="EL406" s="130"/>
      <c r="EV406" s="130"/>
      <c r="FF406" s="130"/>
      <c r="FP406" s="130"/>
      <c r="FZ406" s="130"/>
      <c r="GJ406" s="130"/>
      <c r="GT406" s="130"/>
      <c r="HD406" s="130"/>
      <c r="HN406" s="130"/>
      <c r="HX406" s="130"/>
      <c r="IH406" s="130"/>
    </row>
    <row xmlns:x14ac="http://schemas.microsoft.com/office/spreadsheetml/2009/9/ac" r="407" s="3" customFormat="true" x14ac:dyDescent="0.25">
      <c r="A407" s="397"/>
      <c r="B407" s="130"/>
      <c r="L407" s="130"/>
      <c r="V407" s="130"/>
      <c r="AF407" s="130"/>
      <c r="AP407" s="130"/>
      <c r="AZ407" s="130"/>
      <c r="BA407" s="130"/>
      <c r="BB407" s="130"/>
      <c r="BC407" s="130"/>
      <c r="BD407" s="130"/>
      <c r="BE407" s="130"/>
      <c r="BF407" s="130"/>
      <c r="BG407" s="130"/>
      <c r="BJ407" s="130"/>
      <c r="BT407" s="130"/>
      <c r="CD407" s="130"/>
      <c r="CN407" s="130"/>
      <c r="CX407" s="130"/>
      <c r="DH407" s="130"/>
      <c r="DR407" s="130"/>
      <c r="EB407" s="130"/>
      <c r="EL407" s="130"/>
      <c r="EV407" s="130"/>
      <c r="FF407" s="130"/>
      <c r="FP407" s="130"/>
      <c r="FZ407" s="130"/>
      <c r="GJ407" s="130"/>
      <c r="GT407" s="130"/>
      <c r="HD407" s="130"/>
      <c r="HN407" s="130"/>
      <c r="HX407" s="130"/>
      <c r="IH407" s="130"/>
    </row>
    <row xmlns:x14ac="http://schemas.microsoft.com/office/spreadsheetml/2009/9/ac" r="408" s="3" customFormat="true" x14ac:dyDescent="0.25">
      <c r="A408" s="397"/>
      <c r="B408" s="130"/>
      <c r="L408" s="130"/>
      <c r="V408" s="130"/>
      <c r="AF408" s="130"/>
      <c r="AP408" s="130"/>
      <c r="AZ408" s="130"/>
      <c r="BA408" s="130"/>
      <c r="BB408" s="130"/>
      <c r="BC408" s="130"/>
      <c r="BD408" s="130"/>
      <c r="BE408" s="130"/>
      <c r="BF408" s="130"/>
      <c r="BG408" s="130"/>
      <c r="BJ408" s="130"/>
      <c r="BT408" s="130"/>
      <c r="CD408" s="130"/>
      <c r="CN408" s="130"/>
      <c r="CX408" s="130"/>
      <c r="DH408" s="130"/>
      <c r="DR408" s="130"/>
      <c r="EB408" s="130"/>
      <c r="EL408" s="130"/>
      <c r="EV408" s="130"/>
      <c r="FF408" s="130"/>
      <c r="FP408" s="130"/>
      <c r="FZ408" s="130"/>
      <c r="GJ408" s="130"/>
      <c r="GT408" s="130"/>
      <c r="HD408" s="130"/>
      <c r="HN408" s="130"/>
      <c r="HX408" s="130"/>
      <c r="IH408" s="130"/>
    </row>
    <row xmlns:x14ac="http://schemas.microsoft.com/office/spreadsheetml/2009/9/ac" r="409" s="3" customFormat="true" x14ac:dyDescent="0.25">
      <c r="A409" s="397"/>
      <c r="B409" s="130"/>
      <c r="L409" s="130"/>
      <c r="V409" s="130"/>
      <c r="AF409" s="130"/>
      <c r="AP409" s="130"/>
      <c r="AZ409" s="130"/>
      <c r="BA409" s="130"/>
      <c r="BB409" s="130"/>
      <c r="BC409" s="130"/>
      <c r="BD409" s="130"/>
      <c r="BE409" s="130"/>
      <c r="BF409" s="130"/>
      <c r="BG409" s="130"/>
      <c r="BJ409" s="130"/>
      <c r="BT409" s="130"/>
      <c r="CD409" s="130"/>
      <c r="CN409" s="130"/>
      <c r="CX409" s="130"/>
      <c r="DH409" s="130"/>
      <c r="DR409" s="130"/>
      <c r="EB409" s="130"/>
      <c r="EL409" s="130"/>
      <c r="EV409" s="130"/>
      <c r="FF409" s="130"/>
      <c r="FP409" s="130"/>
      <c r="FZ409" s="130"/>
      <c r="GJ409" s="130"/>
      <c r="GT409" s="130"/>
      <c r="HD409" s="130"/>
      <c r="HN409" s="130"/>
      <c r="HX409" s="130"/>
      <c r="IH409" s="130"/>
    </row>
    <row xmlns:x14ac="http://schemas.microsoft.com/office/spreadsheetml/2009/9/ac" r="410" s="3" customFormat="true" x14ac:dyDescent="0.25">
      <c r="A410" s="397"/>
      <c r="B410" s="130"/>
      <c r="L410" s="130"/>
      <c r="V410" s="130"/>
      <c r="AF410" s="130"/>
      <c r="AP410" s="130"/>
      <c r="AZ410" s="130"/>
      <c r="BA410" s="130"/>
      <c r="BB410" s="130"/>
      <c r="BC410" s="130"/>
      <c r="BD410" s="130"/>
      <c r="BE410" s="130"/>
      <c r="BF410" s="130"/>
      <c r="BG410" s="130"/>
      <c r="BJ410" s="130"/>
      <c r="BT410" s="130"/>
      <c r="CD410" s="130"/>
      <c r="CN410" s="130"/>
      <c r="CX410" s="130"/>
      <c r="DH410" s="130"/>
      <c r="DR410" s="130"/>
      <c r="EB410" s="130"/>
      <c r="EL410" s="130"/>
      <c r="EV410" s="130"/>
      <c r="FF410" s="130"/>
      <c r="FP410" s="130"/>
      <c r="FZ410" s="130"/>
      <c r="GJ410" s="130"/>
      <c r="GT410" s="130"/>
      <c r="HD410" s="130"/>
      <c r="HN410" s="130"/>
      <c r="HX410" s="130"/>
      <c r="IH410" s="130"/>
    </row>
    <row xmlns:x14ac="http://schemas.microsoft.com/office/spreadsheetml/2009/9/ac" r="411" s="3" customFormat="true" x14ac:dyDescent="0.25">
      <c r="A411" s="397"/>
      <c r="B411" s="130"/>
      <c r="L411" s="130"/>
      <c r="V411" s="130"/>
      <c r="AF411" s="130"/>
      <c r="AP411" s="130"/>
      <c r="AZ411" s="130"/>
      <c r="BA411" s="130"/>
      <c r="BB411" s="130"/>
      <c r="BC411" s="130"/>
      <c r="BD411" s="130"/>
      <c r="BE411" s="130"/>
      <c r="BF411" s="130"/>
      <c r="BG411" s="130"/>
      <c r="BJ411" s="130"/>
      <c r="BT411" s="130"/>
      <c r="CD411" s="130"/>
      <c r="CN411" s="130"/>
      <c r="CX411" s="130"/>
      <c r="DH411" s="130"/>
      <c r="DR411" s="130"/>
      <c r="EB411" s="130"/>
      <c r="EL411" s="130"/>
      <c r="EV411" s="130"/>
      <c r="FF411" s="130"/>
      <c r="FP411" s="130"/>
      <c r="FZ411" s="130"/>
      <c r="GJ411" s="130"/>
      <c r="GT411" s="130"/>
      <c r="HD411" s="130"/>
      <c r="HN411" s="130"/>
      <c r="HX411" s="130"/>
      <c r="IH411" s="130"/>
    </row>
    <row xmlns:x14ac="http://schemas.microsoft.com/office/spreadsheetml/2009/9/ac" r="412" s="3" customFormat="true" x14ac:dyDescent="0.25">
      <c r="A412" s="397"/>
      <c r="B412" s="130"/>
      <c r="L412" s="130"/>
      <c r="V412" s="130"/>
      <c r="AF412" s="130"/>
      <c r="AP412" s="130"/>
      <c r="AZ412" s="130"/>
      <c r="BA412" s="130"/>
      <c r="BB412" s="130"/>
      <c r="BC412" s="130"/>
      <c r="BD412" s="130"/>
      <c r="BE412" s="130"/>
      <c r="BF412" s="130"/>
      <c r="BG412" s="130"/>
      <c r="BJ412" s="130"/>
      <c r="BT412" s="130"/>
      <c r="CD412" s="130"/>
      <c r="CN412" s="130"/>
      <c r="CX412" s="130"/>
      <c r="DH412" s="130"/>
      <c r="DR412" s="130"/>
      <c r="EB412" s="130"/>
      <c r="EL412" s="130"/>
      <c r="EV412" s="130"/>
      <c r="FF412" s="130"/>
      <c r="FP412" s="130"/>
      <c r="FZ412" s="130"/>
      <c r="GJ412" s="130"/>
      <c r="GT412" s="130"/>
      <c r="HD412" s="130"/>
      <c r="HN412" s="130"/>
      <c r="HX412" s="130"/>
      <c r="IH412" s="130"/>
    </row>
    <row xmlns:x14ac="http://schemas.microsoft.com/office/spreadsheetml/2009/9/ac" r="413" s="3" customFormat="true" x14ac:dyDescent="0.25">
      <c r="A413" s="397"/>
      <c r="B413" s="130"/>
      <c r="L413" s="130"/>
      <c r="V413" s="130"/>
      <c r="AF413" s="130"/>
      <c r="AP413" s="130"/>
      <c r="AZ413" s="130"/>
      <c r="BA413" s="130"/>
      <c r="BB413" s="130"/>
      <c r="BC413" s="130"/>
      <c r="BD413" s="130"/>
      <c r="BE413" s="130"/>
      <c r="BF413" s="130"/>
      <c r="BG413" s="130"/>
      <c r="BJ413" s="130"/>
      <c r="BT413" s="130"/>
      <c r="CD413" s="130"/>
      <c r="CN413" s="130"/>
      <c r="CX413" s="130"/>
      <c r="DH413" s="130"/>
      <c r="DR413" s="130"/>
      <c r="EB413" s="130"/>
      <c r="EL413" s="130"/>
      <c r="EV413" s="130"/>
      <c r="FF413" s="130"/>
      <c r="FP413" s="130"/>
      <c r="FZ413" s="130"/>
      <c r="GJ413" s="130"/>
      <c r="GT413" s="130"/>
      <c r="HD413" s="130"/>
      <c r="HN413" s="130"/>
      <c r="HX413" s="130"/>
      <c r="IH413" s="130"/>
    </row>
    <row xmlns:x14ac="http://schemas.microsoft.com/office/spreadsheetml/2009/9/ac" r="414" s="3" customFormat="true" x14ac:dyDescent="0.25">
      <c r="A414" s="397"/>
      <c r="B414" s="130"/>
      <c r="L414" s="130"/>
      <c r="V414" s="130"/>
      <c r="AF414" s="130"/>
      <c r="AP414" s="130"/>
      <c r="AZ414" s="130"/>
      <c r="BA414" s="130"/>
      <c r="BB414" s="130"/>
      <c r="BC414" s="130"/>
      <c r="BD414" s="130"/>
      <c r="BE414" s="130"/>
      <c r="BF414" s="130"/>
      <c r="BG414" s="130"/>
      <c r="BJ414" s="130"/>
      <c r="BT414" s="130"/>
      <c r="CD414" s="130"/>
      <c r="CN414" s="130"/>
      <c r="CX414" s="130"/>
      <c r="DH414" s="130"/>
      <c r="DR414" s="130"/>
      <c r="EB414" s="130"/>
      <c r="EL414" s="130"/>
      <c r="EV414" s="130"/>
      <c r="FF414" s="130"/>
      <c r="FP414" s="130"/>
      <c r="FZ414" s="130"/>
      <c r="GJ414" s="130"/>
      <c r="GT414" s="130"/>
      <c r="HD414" s="130"/>
      <c r="HN414" s="130"/>
      <c r="HX414" s="130"/>
      <c r="IH414" s="130"/>
    </row>
    <row xmlns:x14ac="http://schemas.microsoft.com/office/spreadsheetml/2009/9/ac" r="415" s="3" customFormat="true" x14ac:dyDescent="0.25">
      <c r="A415" s="397"/>
      <c r="B415" s="130"/>
      <c r="L415" s="130"/>
      <c r="V415" s="130"/>
      <c r="AF415" s="130"/>
      <c r="AP415" s="130"/>
      <c r="AZ415" s="130"/>
      <c r="BA415" s="130"/>
      <c r="BB415" s="130"/>
      <c r="BC415" s="130"/>
      <c r="BD415" s="130"/>
      <c r="BE415" s="130"/>
      <c r="BF415" s="130"/>
      <c r="BG415" s="130"/>
      <c r="BJ415" s="130"/>
      <c r="BT415" s="130"/>
      <c r="CD415" s="130"/>
      <c r="CN415" s="130"/>
      <c r="CX415" s="130"/>
      <c r="DH415" s="130"/>
      <c r="DR415" s="130"/>
      <c r="EB415" s="130"/>
      <c r="EL415" s="130"/>
      <c r="EV415" s="130"/>
      <c r="FF415" s="130"/>
      <c r="FP415" s="130"/>
      <c r="FZ415" s="130"/>
      <c r="GJ415" s="130"/>
      <c r="GT415" s="130"/>
      <c r="HD415" s="130"/>
      <c r="HN415" s="130"/>
      <c r="HX415" s="130"/>
      <c r="IH415" s="130"/>
    </row>
    <row xmlns:x14ac="http://schemas.microsoft.com/office/spreadsheetml/2009/9/ac" r="416" s="3" customFormat="true" x14ac:dyDescent="0.25">
      <c r="A416" s="397"/>
      <c r="B416" s="130"/>
      <c r="L416" s="130"/>
      <c r="V416" s="130"/>
      <c r="AF416" s="130"/>
      <c r="AP416" s="130"/>
      <c r="AZ416" s="130"/>
      <c r="BA416" s="130"/>
      <c r="BB416" s="130"/>
      <c r="BC416" s="130"/>
      <c r="BD416" s="130"/>
      <c r="BE416" s="130"/>
      <c r="BF416" s="130"/>
      <c r="BG416" s="130"/>
      <c r="BJ416" s="130"/>
      <c r="BT416" s="130"/>
      <c r="CD416" s="130"/>
      <c r="CN416" s="130"/>
      <c r="CX416" s="130"/>
      <c r="DH416" s="130"/>
      <c r="DR416" s="130"/>
      <c r="EB416" s="130"/>
      <c r="EL416" s="130"/>
      <c r="EV416" s="130"/>
      <c r="FF416" s="130"/>
      <c r="FP416" s="130"/>
      <c r="FZ416" s="130"/>
      <c r="GJ416" s="130"/>
      <c r="GT416" s="130"/>
      <c r="HD416" s="130"/>
      <c r="HN416" s="130"/>
      <c r="HX416" s="130"/>
      <c r="IH416" s="130"/>
    </row>
    <row xmlns:x14ac="http://schemas.microsoft.com/office/spreadsheetml/2009/9/ac" r="417" s="3" customFormat="true" x14ac:dyDescent="0.25">
      <c r="A417" s="397"/>
      <c r="B417" s="130"/>
      <c r="L417" s="130"/>
      <c r="V417" s="130"/>
      <c r="AF417" s="130"/>
      <c r="AP417" s="130"/>
      <c r="AZ417" s="130"/>
      <c r="BA417" s="130"/>
      <c r="BB417" s="130"/>
      <c r="BC417" s="130"/>
      <c r="BD417" s="130"/>
      <c r="BE417" s="130"/>
      <c r="BF417" s="130"/>
      <c r="BG417" s="130"/>
      <c r="BJ417" s="130"/>
      <c r="BT417" s="130"/>
      <c r="CD417" s="130"/>
      <c r="CN417" s="130"/>
      <c r="CX417" s="130"/>
      <c r="DH417" s="130"/>
      <c r="DR417" s="130"/>
      <c r="EB417" s="130"/>
      <c r="EL417" s="130"/>
      <c r="EV417" s="130"/>
      <c r="FF417" s="130"/>
      <c r="FP417" s="130"/>
      <c r="FZ417" s="130"/>
      <c r="GJ417" s="130"/>
      <c r="GT417" s="130"/>
      <c r="HD417" s="130"/>
      <c r="HN417" s="130"/>
      <c r="HX417" s="130"/>
      <c r="IH417" s="130"/>
    </row>
    <row xmlns:x14ac="http://schemas.microsoft.com/office/spreadsheetml/2009/9/ac" r="418" s="3" customFormat="true" x14ac:dyDescent="0.25">
      <c r="A418" s="397"/>
      <c r="B418" s="130"/>
      <c r="L418" s="130"/>
      <c r="V418" s="130"/>
      <c r="AF418" s="130"/>
      <c r="AP418" s="130"/>
      <c r="AZ418" s="130"/>
      <c r="BA418" s="130"/>
      <c r="BB418" s="130"/>
      <c r="BC418" s="130"/>
      <c r="BD418" s="130"/>
      <c r="BE418" s="130"/>
      <c r="BF418" s="130"/>
      <c r="BG418" s="130"/>
      <c r="BJ418" s="130"/>
      <c r="BT418" s="130"/>
      <c r="CD418" s="130"/>
      <c r="CN418" s="130"/>
      <c r="CX418" s="130"/>
      <c r="DH418" s="130"/>
      <c r="DR418" s="130"/>
      <c r="EB418" s="130"/>
      <c r="EL418" s="130"/>
      <c r="EV418" s="130"/>
      <c r="FF418" s="130"/>
      <c r="FP418" s="130"/>
      <c r="FZ418" s="130"/>
      <c r="GJ418" s="130"/>
      <c r="GT418" s="130"/>
      <c r="HD418" s="130"/>
      <c r="HN418" s="130"/>
      <c r="HX418" s="130"/>
      <c r="IH418" s="130"/>
    </row>
    <row xmlns:x14ac="http://schemas.microsoft.com/office/spreadsheetml/2009/9/ac" r="419" s="3" customFormat="true" x14ac:dyDescent="0.25">
      <c r="A419" s="397"/>
      <c r="B419" s="130"/>
      <c r="L419" s="130"/>
      <c r="V419" s="130"/>
      <c r="AF419" s="130"/>
      <c r="AP419" s="130"/>
      <c r="AZ419" s="130"/>
      <c r="BA419" s="130"/>
      <c r="BB419" s="130"/>
      <c r="BC419" s="130"/>
      <c r="BD419" s="130"/>
      <c r="BE419" s="130"/>
      <c r="BF419" s="130"/>
      <c r="BG419" s="130"/>
      <c r="BJ419" s="130"/>
      <c r="BT419" s="130"/>
      <c r="CD419" s="130"/>
      <c r="CN419" s="130"/>
      <c r="CX419" s="130"/>
      <c r="DH419" s="130"/>
      <c r="DR419" s="130"/>
      <c r="EB419" s="130"/>
      <c r="EL419" s="130"/>
      <c r="EV419" s="130"/>
      <c r="FF419" s="130"/>
      <c r="FP419" s="130"/>
      <c r="FZ419" s="130"/>
      <c r="GJ419" s="130"/>
      <c r="GT419" s="130"/>
      <c r="HD419" s="130"/>
      <c r="HN419" s="130"/>
      <c r="HX419" s="130"/>
      <c r="IH419" s="130"/>
    </row>
    <row xmlns:x14ac="http://schemas.microsoft.com/office/spreadsheetml/2009/9/ac" r="420" s="3" customFormat="true" x14ac:dyDescent="0.25">
      <c r="A420" s="397"/>
      <c r="B420" s="130"/>
      <c r="L420" s="130"/>
      <c r="V420" s="130"/>
      <c r="AF420" s="130"/>
      <c r="AP420" s="130"/>
      <c r="AZ420" s="130"/>
      <c r="BA420" s="130"/>
      <c r="BB420" s="130"/>
      <c r="BC420" s="130"/>
      <c r="BD420" s="130"/>
      <c r="BE420" s="130"/>
      <c r="BF420" s="130"/>
      <c r="BG420" s="130"/>
      <c r="BJ420" s="130"/>
      <c r="BT420" s="130"/>
      <c r="CD420" s="130"/>
      <c r="CN420" s="130"/>
      <c r="CX420" s="130"/>
      <c r="DH420" s="130"/>
      <c r="DR420" s="130"/>
      <c r="EB420" s="130"/>
      <c r="EL420" s="130"/>
      <c r="EV420" s="130"/>
      <c r="FF420" s="130"/>
      <c r="FP420" s="130"/>
      <c r="FZ420" s="130"/>
      <c r="GJ420" s="130"/>
      <c r="GT420" s="130"/>
      <c r="HD420" s="130"/>
      <c r="HN420" s="130"/>
      <c r="HX420" s="130"/>
      <c r="IH420" s="130"/>
    </row>
    <row xmlns:x14ac="http://schemas.microsoft.com/office/spreadsheetml/2009/9/ac" r="421" s="3" customFormat="true" x14ac:dyDescent="0.25">
      <c r="A421" s="397"/>
      <c r="B421" s="130"/>
      <c r="L421" s="130"/>
      <c r="V421" s="130"/>
      <c r="AF421" s="130"/>
      <c r="AP421" s="130"/>
      <c r="AZ421" s="130"/>
      <c r="BA421" s="130"/>
      <c r="BB421" s="130"/>
      <c r="BC421" s="130"/>
      <c r="BD421" s="130"/>
      <c r="BE421" s="130"/>
      <c r="BF421" s="130"/>
      <c r="BG421" s="130"/>
      <c r="BJ421" s="130"/>
      <c r="BT421" s="130"/>
      <c r="CD421" s="130"/>
      <c r="CN421" s="130"/>
      <c r="CX421" s="130"/>
      <c r="DH421" s="130"/>
      <c r="DR421" s="130"/>
      <c r="EB421" s="130"/>
      <c r="EL421" s="130"/>
      <c r="EV421" s="130"/>
      <c r="FF421" s="130"/>
      <c r="FP421" s="130"/>
      <c r="FZ421" s="130"/>
      <c r="GJ421" s="130"/>
      <c r="GT421" s="130"/>
      <c r="HD421" s="130"/>
      <c r="HN421" s="130"/>
      <c r="HX421" s="130"/>
      <c r="IH421" s="130"/>
    </row>
    <row xmlns:x14ac="http://schemas.microsoft.com/office/spreadsheetml/2009/9/ac" r="422" s="3" customFormat="true" x14ac:dyDescent="0.25">
      <c r="A422" s="397"/>
      <c r="B422" s="130"/>
      <c r="L422" s="130"/>
      <c r="V422" s="130"/>
      <c r="AF422" s="130"/>
      <c r="AP422" s="130"/>
      <c r="AZ422" s="130"/>
      <c r="BA422" s="130"/>
      <c r="BB422" s="130"/>
      <c r="BC422" s="130"/>
      <c r="BD422" s="130"/>
      <c r="BE422" s="130"/>
      <c r="BF422" s="130"/>
      <c r="BG422" s="130"/>
      <c r="BJ422" s="130"/>
      <c r="BT422" s="130"/>
      <c r="CD422" s="130"/>
      <c r="CN422" s="130"/>
      <c r="CX422" s="130"/>
      <c r="DH422" s="130"/>
      <c r="DR422" s="130"/>
      <c r="EB422" s="130"/>
      <c r="EL422" s="130"/>
      <c r="EV422" s="130"/>
      <c r="FF422" s="130"/>
      <c r="FP422" s="130"/>
      <c r="FZ422" s="130"/>
      <c r="GJ422" s="130"/>
      <c r="GT422" s="130"/>
      <c r="HD422" s="130"/>
      <c r="HN422" s="130"/>
      <c r="HX422" s="130"/>
      <c r="IH422" s="130"/>
    </row>
    <row xmlns:x14ac="http://schemas.microsoft.com/office/spreadsheetml/2009/9/ac" r="423" s="3" customFormat="true" x14ac:dyDescent="0.25">
      <c r="A423" s="397"/>
      <c r="B423" s="130"/>
      <c r="L423" s="130"/>
      <c r="V423" s="130"/>
      <c r="AF423" s="130"/>
      <c r="AP423" s="130"/>
      <c r="AZ423" s="130"/>
      <c r="BA423" s="130"/>
      <c r="BB423" s="130"/>
      <c r="BC423" s="130"/>
      <c r="BD423" s="130"/>
      <c r="BE423" s="130"/>
      <c r="BF423" s="130"/>
      <c r="BG423" s="130"/>
      <c r="BJ423" s="130"/>
      <c r="BT423" s="130"/>
      <c r="CD423" s="130"/>
      <c r="CN423" s="130"/>
      <c r="CX423" s="130"/>
      <c r="DH423" s="130"/>
      <c r="DR423" s="130"/>
      <c r="EB423" s="130"/>
      <c r="EL423" s="130"/>
      <c r="EV423" s="130"/>
      <c r="FF423" s="130"/>
      <c r="FP423" s="130"/>
      <c r="FZ423" s="130"/>
      <c r="GJ423" s="130"/>
      <c r="GT423" s="130"/>
      <c r="HD423" s="130"/>
      <c r="HN423" s="130"/>
      <c r="HX423" s="130"/>
      <c r="IH423" s="130"/>
    </row>
    <row xmlns:x14ac="http://schemas.microsoft.com/office/spreadsheetml/2009/9/ac" r="424" s="3" customFormat="true" x14ac:dyDescent="0.25">
      <c r="A424" s="397"/>
      <c r="B424" s="130"/>
      <c r="L424" s="130"/>
      <c r="V424" s="130"/>
      <c r="AF424" s="130"/>
      <c r="AP424" s="130"/>
      <c r="AZ424" s="130"/>
      <c r="BA424" s="130"/>
      <c r="BB424" s="130"/>
      <c r="BC424" s="130"/>
      <c r="BD424" s="130"/>
      <c r="BE424" s="130"/>
      <c r="BF424" s="130"/>
      <c r="BG424" s="130"/>
      <c r="BJ424" s="130"/>
      <c r="BT424" s="130"/>
      <c r="CD424" s="130"/>
      <c r="CN424" s="130"/>
      <c r="CX424" s="130"/>
      <c r="DH424" s="130"/>
      <c r="DR424" s="130"/>
      <c r="EB424" s="130"/>
      <c r="EL424" s="130"/>
      <c r="EV424" s="130"/>
      <c r="FF424" s="130"/>
      <c r="FP424" s="130"/>
      <c r="FZ424" s="130"/>
      <c r="GJ424" s="130"/>
      <c r="GT424" s="130"/>
      <c r="HD424" s="130"/>
      <c r="HN424" s="130"/>
      <c r="HX424" s="130"/>
      <c r="IH424" s="130"/>
    </row>
    <row xmlns:x14ac="http://schemas.microsoft.com/office/spreadsheetml/2009/9/ac" r="425" s="3" customFormat="true" x14ac:dyDescent="0.25">
      <c r="A425" s="397"/>
      <c r="B425" s="130"/>
      <c r="L425" s="130"/>
      <c r="V425" s="130"/>
      <c r="AF425" s="130"/>
      <c r="AP425" s="130"/>
      <c r="AZ425" s="130"/>
      <c r="BA425" s="130"/>
      <c r="BB425" s="130"/>
      <c r="BC425" s="130"/>
      <c r="BD425" s="130"/>
      <c r="BE425" s="130"/>
      <c r="BF425" s="130"/>
      <c r="BG425" s="130"/>
      <c r="BJ425" s="130"/>
      <c r="BT425" s="130"/>
      <c r="CD425" s="130"/>
      <c r="CN425" s="130"/>
      <c r="CX425" s="130"/>
      <c r="DH425" s="130"/>
      <c r="DR425" s="130"/>
      <c r="EB425" s="130"/>
      <c r="EL425" s="130"/>
      <c r="EV425" s="130"/>
      <c r="FF425" s="130"/>
      <c r="FP425" s="130"/>
      <c r="FZ425" s="130"/>
      <c r="GJ425" s="130"/>
      <c r="GT425" s="130"/>
      <c r="HD425" s="130"/>
      <c r="HN425" s="130"/>
      <c r="HX425" s="130"/>
      <c r="IH425" s="130"/>
    </row>
    <row xmlns:x14ac="http://schemas.microsoft.com/office/spreadsheetml/2009/9/ac" r="426" s="3" customFormat="true" x14ac:dyDescent="0.25">
      <c r="A426" s="397"/>
      <c r="B426" s="130"/>
      <c r="L426" s="130"/>
      <c r="V426" s="130"/>
      <c r="AF426" s="130"/>
      <c r="AP426" s="130"/>
      <c r="AZ426" s="130"/>
      <c r="BA426" s="130"/>
      <c r="BB426" s="130"/>
      <c r="BC426" s="130"/>
      <c r="BD426" s="130"/>
      <c r="BE426" s="130"/>
      <c r="BF426" s="130"/>
      <c r="BG426" s="130"/>
      <c r="BJ426" s="130"/>
      <c r="BT426" s="130"/>
      <c r="CD426" s="130"/>
      <c r="CN426" s="130"/>
      <c r="CX426" s="130"/>
      <c r="DH426" s="130"/>
      <c r="DR426" s="130"/>
      <c r="EB426" s="130"/>
      <c r="EL426" s="130"/>
      <c r="EV426" s="130"/>
      <c r="FF426" s="130"/>
      <c r="FP426" s="130"/>
      <c r="FZ426" s="130"/>
      <c r="GJ426" s="130"/>
      <c r="GT426" s="130"/>
      <c r="HD426" s="130"/>
      <c r="HN426" s="130"/>
      <c r="HX426" s="130"/>
      <c r="IH426" s="130"/>
    </row>
    <row xmlns:x14ac="http://schemas.microsoft.com/office/spreadsheetml/2009/9/ac" r="427" s="3" customFormat="true" x14ac:dyDescent="0.25">
      <c r="A427" s="397"/>
      <c r="B427" s="130"/>
      <c r="L427" s="130"/>
      <c r="V427" s="130"/>
      <c r="AF427" s="130"/>
      <c r="AP427" s="130"/>
      <c r="AZ427" s="130"/>
      <c r="BA427" s="130"/>
      <c r="BB427" s="130"/>
      <c r="BC427" s="130"/>
      <c r="BD427" s="130"/>
      <c r="BE427" s="130"/>
      <c r="BF427" s="130"/>
      <c r="BG427" s="130"/>
      <c r="BJ427" s="130"/>
      <c r="BT427" s="130"/>
      <c r="CD427" s="130"/>
      <c r="CN427" s="130"/>
      <c r="CX427" s="130"/>
      <c r="DH427" s="130"/>
      <c r="DR427" s="130"/>
      <c r="EB427" s="130"/>
      <c r="EL427" s="130"/>
      <c r="EV427" s="130"/>
      <c r="FF427" s="130"/>
      <c r="FP427" s="130"/>
      <c r="FZ427" s="130"/>
      <c r="GJ427" s="130"/>
      <c r="GT427" s="130"/>
      <c r="HD427" s="130"/>
      <c r="HN427" s="130"/>
      <c r="HX427" s="130"/>
      <c r="IH427" s="130"/>
    </row>
    <row xmlns:x14ac="http://schemas.microsoft.com/office/spreadsheetml/2009/9/ac" r="428" s="3" customFormat="true" x14ac:dyDescent="0.25">
      <c r="A428" s="397"/>
      <c r="B428" s="130"/>
      <c r="L428" s="130"/>
      <c r="V428" s="130"/>
      <c r="AF428" s="130"/>
      <c r="AP428" s="130"/>
      <c r="AZ428" s="130"/>
      <c r="BA428" s="130"/>
      <c r="BB428" s="130"/>
      <c r="BC428" s="130"/>
      <c r="BD428" s="130"/>
      <c r="BE428" s="130"/>
      <c r="BF428" s="130"/>
      <c r="BG428" s="130"/>
      <c r="BJ428" s="130"/>
      <c r="BT428" s="130"/>
      <c r="CD428" s="130"/>
      <c r="CN428" s="130"/>
      <c r="CX428" s="130"/>
      <c r="DH428" s="130"/>
      <c r="DR428" s="130"/>
      <c r="EB428" s="130"/>
      <c r="EL428" s="130"/>
      <c r="EV428" s="130"/>
      <c r="FF428" s="130"/>
      <c r="FP428" s="130"/>
      <c r="FZ428" s="130"/>
      <c r="GJ428" s="130"/>
      <c r="GT428" s="130"/>
      <c r="HD428" s="130"/>
      <c r="HN428" s="130"/>
      <c r="HX428" s="130"/>
      <c r="IH428" s="130"/>
    </row>
    <row xmlns:x14ac="http://schemas.microsoft.com/office/spreadsheetml/2009/9/ac" r="429" s="3" customFormat="true" x14ac:dyDescent="0.25">
      <c r="A429" s="397"/>
      <c r="B429" s="130"/>
      <c r="L429" s="130"/>
      <c r="V429" s="130"/>
      <c r="AF429" s="130"/>
      <c r="AP429" s="130"/>
      <c r="AZ429" s="130"/>
      <c r="BA429" s="130"/>
      <c r="BB429" s="130"/>
      <c r="BC429" s="130"/>
      <c r="BD429" s="130"/>
      <c r="BE429" s="130"/>
      <c r="BF429" s="130"/>
      <c r="BG429" s="130"/>
      <c r="BJ429" s="130"/>
      <c r="BT429" s="130"/>
      <c r="CD429" s="130"/>
      <c r="CN429" s="130"/>
      <c r="CX429" s="130"/>
      <c r="DH429" s="130"/>
      <c r="DR429" s="130"/>
      <c r="EB429" s="130"/>
      <c r="EL429" s="130"/>
      <c r="EV429" s="130"/>
      <c r="FF429" s="130"/>
      <c r="FP429" s="130"/>
      <c r="FZ429" s="130"/>
      <c r="GJ429" s="130"/>
      <c r="GT429" s="130"/>
      <c r="HD429" s="130"/>
      <c r="HN429" s="130"/>
      <c r="HX429" s="130"/>
      <c r="IH429" s="130"/>
    </row>
    <row xmlns:x14ac="http://schemas.microsoft.com/office/spreadsheetml/2009/9/ac" r="430" s="3" customFormat="true" x14ac:dyDescent="0.25">
      <c r="A430" s="397"/>
      <c r="B430" s="130"/>
      <c r="L430" s="130"/>
      <c r="V430" s="130"/>
      <c r="AF430" s="130"/>
      <c r="AP430" s="130"/>
      <c r="AZ430" s="130"/>
      <c r="BA430" s="130"/>
      <c r="BB430" s="130"/>
      <c r="BC430" s="130"/>
      <c r="BD430" s="130"/>
      <c r="BE430" s="130"/>
      <c r="BF430" s="130"/>
      <c r="BG430" s="130"/>
      <c r="BJ430" s="130"/>
      <c r="BT430" s="130"/>
      <c r="CD430" s="130"/>
      <c r="CN430" s="130"/>
      <c r="CX430" s="130"/>
      <c r="DH430" s="130"/>
      <c r="DR430" s="130"/>
      <c r="EB430" s="130"/>
      <c r="EL430" s="130"/>
      <c r="EV430" s="130"/>
      <c r="FF430" s="130"/>
      <c r="FP430" s="130"/>
      <c r="FZ430" s="130"/>
      <c r="GJ430" s="130"/>
      <c r="GT430" s="130"/>
      <c r="HD430" s="130"/>
      <c r="HN430" s="130"/>
      <c r="HX430" s="130"/>
      <c r="IH430" s="130"/>
    </row>
    <row xmlns:x14ac="http://schemas.microsoft.com/office/spreadsheetml/2009/9/ac" r="431" s="3" customFormat="true" x14ac:dyDescent="0.25">
      <c r="A431" s="397"/>
      <c r="B431" s="130"/>
      <c r="L431" s="130"/>
      <c r="V431" s="130"/>
      <c r="AF431" s="130"/>
      <c r="AP431" s="130"/>
      <c r="AZ431" s="130"/>
      <c r="BA431" s="130"/>
      <c r="BB431" s="130"/>
      <c r="BC431" s="130"/>
      <c r="BD431" s="130"/>
      <c r="BE431" s="130"/>
      <c r="BF431" s="130"/>
      <c r="BG431" s="130"/>
      <c r="BJ431" s="130"/>
      <c r="BT431" s="130"/>
      <c r="CD431" s="130"/>
      <c r="CN431" s="130"/>
      <c r="CX431" s="130"/>
      <c r="DH431" s="130"/>
      <c r="DR431" s="130"/>
      <c r="EB431" s="130"/>
      <c r="EL431" s="130"/>
      <c r="EV431" s="130"/>
      <c r="FF431" s="130"/>
      <c r="FP431" s="130"/>
      <c r="FZ431" s="130"/>
      <c r="GJ431" s="130"/>
      <c r="GT431" s="130"/>
      <c r="HD431" s="130"/>
      <c r="HN431" s="130"/>
      <c r="HX431" s="130"/>
      <c r="IH431" s="130"/>
    </row>
    <row xmlns:x14ac="http://schemas.microsoft.com/office/spreadsheetml/2009/9/ac" r="432" s="3" customFormat="true" x14ac:dyDescent="0.25">
      <c r="A432" s="397"/>
      <c r="B432" s="130"/>
      <c r="L432" s="130"/>
      <c r="V432" s="130"/>
      <c r="AF432" s="130"/>
      <c r="AP432" s="130"/>
      <c r="AZ432" s="130"/>
      <c r="BA432" s="130"/>
      <c r="BB432" s="130"/>
      <c r="BC432" s="130"/>
      <c r="BD432" s="130"/>
      <c r="BE432" s="130"/>
      <c r="BF432" s="130"/>
      <c r="BG432" s="130"/>
      <c r="BJ432" s="130"/>
      <c r="BT432" s="130"/>
      <c r="CD432" s="130"/>
      <c r="CN432" s="130"/>
      <c r="CX432" s="130"/>
      <c r="DH432" s="130"/>
      <c r="DR432" s="130"/>
      <c r="EB432" s="130"/>
      <c r="EL432" s="130"/>
      <c r="EV432" s="130"/>
      <c r="FF432" s="130"/>
      <c r="FP432" s="130"/>
      <c r="FZ432" s="130"/>
      <c r="GJ432" s="130"/>
      <c r="GT432" s="130"/>
      <c r="HD432" s="130"/>
      <c r="HN432" s="130"/>
      <c r="HX432" s="130"/>
      <c r="IH432" s="130"/>
    </row>
    <row xmlns:x14ac="http://schemas.microsoft.com/office/spreadsheetml/2009/9/ac" r="433" s="3" customFormat="true" x14ac:dyDescent="0.25">
      <c r="A433" s="397"/>
      <c r="B433" s="130"/>
      <c r="L433" s="130"/>
      <c r="V433" s="130"/>
      <c r="AF433" s="130"/>
      <c r="AP433" s="130"/>
      <c r="AZ433" s="130"/>
      <c r="BA433" s="130"/>
      <c r="BB433" s="130"/>
      <c r="BC433" s="130"/>
      <c r="BD433" s="130"/>
      <c r="BE433" s="130"/>
      <c r="BF433" s="130"/>
      <c r="BG433" s="130"/>
      <c r="BJ433" s="130"/>
      <c r="BT433" s="130"/>
      <c r="CD433" s="130"/>
      <c r="CN433" s="130"/>
      <c r="CX433" s="130"/>
      <c r="DH433" s="130"/>
      <c r="DR433" s="130"/>
      <c r="EB433" s="130"/>
      <c r="EL433" s="130"/>
      <c r="EV433" s="130"/>
      <c r="FF433" s="130"/>
      <c r="FP433" s="130"/>
      <c r="FZ433" s="130"/>
      <c r="GJ433" s="130"/>
      <c r="GT433" s="130"/>
      <c r="HD433" s="130"/>
      <c r="HN433" s="130"/>
      <c r="HX433" s="130"/>
      <c r="IH433" s="130"/>
    </row>
    <row xmlns:x14ac="http://schemas.microsoft.com/office/spreadsheetml/2009/9/ac" r="434" s="3" customFormat="true" x14ac:dyDescent="0.25">
      <c r="A434" s="397"/>
      <c r="B434" s="130"/>
      <c r="L434" s="130"/>
      <c r="V434" s="130"/>
      <c r="AF434" s="130"/>
      <c r="AP434" s="130"/>
      <c r="AZ434" s="130"/>
      <c r="BA434" s="130"/>
      <c r="BB434" s="130"/>
      <c r="BC434" s="130"/>
      <c r="BD434" s="130"/>
      <c r="BE434" s="130"/>
      <c r="BF434" s="130"/>
      <c r="BG434" s="130"/>
      <c r="BJ434" s="130"/>
      <c r="BT434" s="130"/>
      <c r="CD434" s="130"/>
      <c r="CN434" s="130"/>
      <c r="CX434" s="130"/>
      <c r="DH434" s="130"/>
      <c r="DR434" s="130"/>
      <c r="EB434" s="130"/>
      <c r="EL434" s="130"/>
      <c r="EV434" s="130"/>
      <c r="FF434" s="130"/>
      <c r="FP434" s="130"/>
      <c r="FZ434" s="130"/>
      <c r="GJ434" s="130"/>
      <c r="GT434" s="130"/>
      <c r="HD434" s="130"/>
      <c r="HN434" s="130"/>
      <c r="HX434" s="130"/>
      <c r="IH434" s="130"/>
    </row>
    <row xmlns:x14ac="http://schemas.microsoft.com/office/spreadsheetml/2009/9/ac" r="435" s="3" customFormat="true" x14ac:dyDescent="0.25">
      <c r="A435" s="397"/>
      <c r="B435" s="130"/>
      <c r="L435" s="130"/>
      <c r="V435" s="130"/>
      <c r="AF435" s="130"/>
      <c r="AP435" s="130"/>
      <c r="AZ435" s="130"/>
      <c r="BA435" s="130"/>
      <c r="BB435" s="130"/>
      <c r="BC435" s="130"/>
      <c r="BD435" s="130"/>
      <c r="BE435" s="130"/>
      <c r="BF435" s="130"/>
      <c r="BG435" s="130"/>
      <c r="BJ435" s="130"/>
      <c r="BT435" s="130"/>
      <c r="CD435" s="130"/>
      <c r="CN435" s="130"/>
      <c r="CX435" s="130"/>
      <c r="DH435" s="130"/>
      <c r="DR435" s="130"/>
      <c r="EB435" s="130"/>
      <c r="EL435" s="130"/>
      <c r="EV435" s="130"/>
      <c r="FF435" s="130"/>
      <c r="FP435" s="130"/>
      <c r="FZ435" s="130"/>
      <c r="GJ435" s="130"/>
      <c r="GT435" s="130"/>
      <c r="HD435" s="130"/>
      <c r="HN435" s="130"/>
      <c r="HX435" s="130"/>
      <c r="IH435" s="130"/>
    </row>
    <row xmlns:x14ac="http://schemas.microsoft.com/office/spreadsheetml/2009/9/ac" r="436" s="3" customFormat="true" x14ac:dyDescent="0.25">
      <c r="A436" s="397"/>
      <c r="B436" s="130"/>
      <c r="L436" s="130"/>
      <c r="V436" s="130"/>
      <c r="AF436" s="130"/>
      <c r="AP436" s="130"/>
      <c r="AZ436" s="130"/>
      <c r="BA436" s="130"/>
      <c r="BB436" s="130"/>
      <c r="BC436" s="130"/>
      <c r="BD436" s="130"/>
      <c r="BE436" s="130"/>
      <c r="BF436" s="130"/>
      <c r="BG436" s="130"/>
      <c r="BJ436" s="130"/>
      <c r="BT436" s="130"/>
      <c r="CD436" s="130"/>
      <c r="CN436" s="130"/>
      <c r="CX436" s="130"/>
      <c r="DH436" s="130"/>
      <c r="DR436" s="130"/>
      <c r="EB436" s="130"/>
      <c r="EL436" s="130"/>
      <c r="EV436" s="130"/>
      <c r="FF436" s="130"/>
      <c r="FP436" s="130"/>
      <c r="FZ436" s="130"/>
      <c r="GJ436" s="130"/>
      <c r="GT436" s="130"/>
      <c r="HD436" s="130"/>
      <c r="HN436" s="130"/>
      <c r="HX436" s="130"/>
      <c r="IH436" s="130"/>
    </row>
    <row xmlns:x14ac="http://schemas.microsoft.com/office/spreadsheetml/2009/9/ac" r="437" s="3" customFormat="true" x14ac:dyDescent="0.25">
      <c r="A437" s="397"/>
      <c r="B437" s="130"/>
      <c r="L437" s="130"/>
      <c r="V437" s="130"/>
      <c r="AF437" s="130"/>
      <c r="AP437" s="130"/>
      <c r="AZ437" s="130"/>
      <c r="BA437" s="130"/>
      <c r="BB437" s="130"/>
      <c r="BC437" s="130"/>
      <c r="BD437" s="130"/>
      <c r="BE437" s="130"/>
      <c r="BF437" s="130"/>
      <c r="BG437" s="130"/>
      <c r="BJ437" s="130"/>
      <c r="BT437" s="130"/>
      <c r="CD437" s="130"/>
      <c r="CN437" s="130"/>
      <c r="CX437" s="130"/>
      <c r="DH437" s="130"/>
      <c r="DR437" s="130"/>
      <c r="EB437" s="130"/>
      <c r="EL437" s="130"/>
      <c r="EV437" s="130"/>
      <c r="FF437" s="130"/>
      <c r="FP437" s="130"/>
      <c r="FZ437" s="130"/>
      <c r="GJ437" s="130"/>
      <c r="GT437" s="130"/>
      <c r="HD437" s="130"/>
      <c r="HN437" s="130"/>
      <c r="HX437" s="130"/>
      <c r="IH437" s="130"/>
    </row>
    <row xmlns:x14ac="http://schemas.microsoft.com/office/spreadsheetml/2009/9/ac" r="438" s="3" customFormat="true" x14ac:dyDescent="0.25">
      <c r="A438" s="397"/>
      <c r="B438" s="130"/>
      <c r="L438" s="130"/>
      <c r="V438" s="130"/>
      <c r="AF438" s="130"/>
      <c r="AP438" s="130"/>
      <c r="AZ438" s="130"/>
      <c r="BA438" s="130"/>
      <c r="BB438" s="130"/>
      <c r="BC438" s="130"/>
      <c r="BD438" s="130"/>
      <c r="BE438" s="130"/>
      <c r="BF438" s="130"/>
      <c r="BG438" s="130"/>
      <c r="BJ438" s="130"/>
      <c r="BT438" s="130"/>
      <c r="CD438" s="130"/>
      <c r="CN438" s="130"/>
      <c r="CX438" s="130"/>
      <c r="DH438" s="130"/>
      <c r="DR438" s="130"/>
      <c r="EB438" s="130"/>
      <c r="EL438" s="130"/>
      <c r="EV438" s="130"/>
      <c r="FF438" s="130"/>
      <c r="FP438" s="130"/>
      <c r="FZ438" s="130"/>
      <c r="GJ438" s="130"/>
      <c r="GT438" s="130"/>
      <c r="HD438" s="130"/>
      <c r="HN438" s="130"/>
      <c r="HX438" s="130"/>
      <c r="IH438" s="130"/>
    </row>
    <row xmlns:x14ac="http://schemas.microsoft.com/office/spreadsheetml/2009/9/ac" r="439" s="3" customFormat="true" x14ac:dyDescent="0.25">
      <c r="A439" s="397"/>
      <c r="B439" s="130"/>
      <c r="L439" s="130"/>
      <c r="V439" s="130"/>
      <c r="AF439" s="130"/>
      <c r="AP439" s="130"/>
      <c r="AZ439" s="130"/>
      <c r="BA439" s="130"/>
      <c r="BB439" s="130"/>
      <c r="BC439" s="130"/>
      <c r="BD439" s="130"/>
      <c r="BE439" s="130"/>
      <c r="BF439" s="130"/>
      <c r="BG439" s="130"/>
      <c r="BJ439" s="130"/>
      <c r="BT439" s="130"/>
      <c r="CD439" s="130"/>
      <c r="CN439" s="130"/>
      <c r="CX439" s="130"/>
      <c r="DH439" s="130"/>
      <c r="DR439" s="130"/>
      <c r="EB439" s="130"/>
      <c r="EL439" s="130"/>
      <c r="EV439" s="130"/>
      <c r="FF439" s="130"/>
      <c r="FP439" s="130"/>
      <c r="FZ439" s="130"/>
      <c r="GJ439" s="130"/>
      <c r="GT439" s="130"/>
      <c r="HD439" s="130"/>
      <c r="HN439" s="130"/>
      <c r="HX439" s="130"/>
      <c r="IH439" s="130"/>
    </row>
    <row xmlns:x14ac="http://schemas.microsoft.com/office/spreadsheetml/2009/9/ac" r="440" s="3" customFormat="true" x14ac:dyDescent="0.25">
      <c r="A440" s="397"/>
      <c r="B440" s="130"/>
      <c r="L440" s="130"/>
      <c r="V440" s="130"/>
      <c r="AF440" s="130"/>
      <c r="AP440" s="130"/>
      <c r="AZ440" s="130"/>
      <c r="BA440" s="130"/>
      <c r="BB440" s="130"/>
      <c r="BC440" s="130"/>
      <c r="BD440" s="130"/>
      <c r="BE440" s="130"/>
      <c r="BF440" s="130"/>
      <c r="BG440" s="130"/>
      <c r="BJ440" s="130"/>
      <c r="BT440" s="130"/>
      <c r="CD440" s="130"/>
      <c r="CN440" s="130"/>
      <c r="CX440" s="130"/>
      <c r="DH440" s="130"/>
      <c r="DR440" s="130"/>
      <c r="EB440" s="130"/>
      <c r="EL440" s="130"/>
      <c r="EV440" s="130"/>
      <c r="FF440" s="130"/>
      <c r="FP440" s="130"/>
      <c r="FZ440" s="130"/>
      <c r="GJ440" s="130"/>
      <c r="GT440" s="130"/>
      <c r="HD440" s="130"/>
      <c r="HN440" s="130"/>
      <c r="HX440" s="130"/>
      <c r="IH440" s="130"/>
    </row>
    <row xmlns:x14ac="http://schemas.microsoft.com/office/spreadsheetml/2009/9/ac" r="441" s="3" customFormat="true" x14ac:dyDescent="0.25">
      <c r="A441" s="397"/>
      <c r="B441" s="130"/>
      <c r="L441" s="130"/>
      <c r="V441" s="130"/>
      <c r="AF441" s="130"/>
      <c r="AP441" s="130"/>
      <c r="AZ441" s="130"/>
      <c r="BA441" s="130"/>
      <c r="BB441" s="130"/>
      <c r="BC441" s="130"/>
      <c r="BD441" s="130"/>
      <c r="BE441" s="130"/>
      <c r="BF441" s="130"/>
      <c r="BG441" s="130"/>
      <c r="BJ441" s="130"/>
      <c r="BT441" s="130"/>
      <c r="CD441" s="130"/>
      <c r="CN441" s="130"/>
      <c r="CX441" s="130"/>
      <c r="DH441" s="130"/>
      <c r="DR441" s="130"/>
      <c r="EB441" s="130"/>
      <c r="EL441" s="130"/>
      <c r="EV441" s="130"/>
      <c r="FF441" s="130"/>
      <c r="FP441" s="130"/>
      <c r="FZ441" s="130"/>
      <c r="GJ441" s="130"/>
      <c r="GT441" s="130"/>
      <c r="HD441" s="130"/>
      <c r="HN441" s="130"/>
      <c r="HX441" s="130"/>
      <c r="IH441" s="130"/>
    </row>
    <row xmlns:x14ac="http://schemas.microsoft.com/office/spreadsheetml/2009/9/ac" r="442" s="3" customFormat="true" x14ac:dyDescent="0.25">
      <c r="A442" s="397"/>
      <c r="B442" s="130"/>
      <c r="L442" s="130"/>
      <c r="V442" s="130"/>
      <c r="AF442" s="130"/>
      <c r="AP442" s="130"/>
      <c r="AZ442" s="130"/>
      <c r="BA442" s="130"/>
      <c r="BB442" s="130"/>
      <c r="BC442" s="130"/>
      <c r="BD442" s="130"/>
      <c r="BE442" s="130"/>
      <c r="BF442" s="130"/>
      <c r="BG442" s="130"/>
      <c r="BJ442" s="130"/>
      <c r="BT442" s="130"/>
      <c r="CD442" s="130"/>
      <c r="CN442" s="130"/>
      <c r="CX442" s="130"/>
      <c r="DH442" s="130"/>
      <c r="DR442" s="130"/>
      <c r="EB442" s="130"/>
      <c r="EL442" s="130"/>
      <c r="EV442" s="130"/>
      <c r="FF442" s="130"/>
      <c r="FP442" s="130"/>
      <c r="FZ442" s="130"/>
      <c r="GJ442" s="130"/>
      <c r="GT442" s="130"/>
      <c r="HD442" s="130"/>
      <c r="HN442" s="130"/>
      <c r="HX442" s="130"/>
      <c r="IH442" s="130"/>
    </row>
    <row xmlns:x14ac="http://schemas.microsoft.com/office/spreadsheetml/2009/9/ac" r="443" s="3" customFormat="true" x14ac:dyDescent="0.25">
      <c r="A443" s="397"/>
      <c r="B443" s="130"/>
      <c r="L443" s="130"/>
      <c r="V443" s="130"/>
      <c r="AF443" s="130"/>
      <c r="AP443" s="130"/>
      <c r="AZ443" s="130"/>
      <c r="BA443" s="130"/>
      <c r="BB443" s="130"/>
      <c r="BC443" s="130"/>
      <c r="BD443" s="130"/>
      <c r="BE443" s="130"/>
      <c r="BF443" s="130"/>
      <c r="BG443" s="130"/>
      <c r="BJ443" s="130"/>
      <c r="BT443" s="130"/>
      <c r="CD443" s="130"/>
      <c r="CN443" s="130"/>
      <c r="CX443" s="130"/>
      <c r="DH443" s="130"/>
      <c r="DR443" s="130"/>
      <c r="EB443" s="130"/>
      <c r="EL443" s="130"/>
      <c r="EV443" s="130"/>
      <c r="FF443" s="130"/>
      <c r="FP443" s="130"/>
      <c r="FZ443" s="130"/>
      <c r="GJ443" s="130"/>
      <c r="GT443" s="130"/>
      <c r="HD443" s="130"/>
      <c r="HN443" s="130"/>
      <c r="HX443" s="130"/>
      <c r="IH443" s="130"/>
    </row>
    <row xmlns:x14ac="http://schemas.microsoft.com/office/spreadsheetml/2009/9/ac" r="444" s="3" customFormat="true" x14ac:dyDescent="0.25">
      <c r="A444" s="397"/>
      <c r="B444" s="130"/>
      <c r="L444" s="130"/>
      <c r="V444" s="130"/>
      <c r="AF444" s="130"/>
      <c r="AP444" s="130"/>
      <c r="AZ444" s="130"/>
      <c r="BA444" s="130"/>
      <c r="BB444" s="130"/>
      <c r="BC444" s="130"/>
      <c r="BD444" s="130"/>
      <c r="BE444" s="130"/>
      <c r="BF444" s="130"/>
      <c r="BG444" s="130"/>
      <c r="BJ444" s="130"/>
      <c r="BT444" s="130"/>
      <c r="CD444" s="130"/>
      <c r="CN444" s="130"/>
      <c r="CX444" s="130"/>
      <c r="DH444" s="130"/>
      <c r="DR444" s="130"/>
      <c r="EB444" s="130"/>
      <c r="EL444" s="130"/>
      <c r="EV444" s="130"/>
      <c r="FF444" s="130"/>
      <c r="FP444" s="130"/>
      <c r="FZ444" s="130"/>
      <c r="GJ444" s="130"/>
      <c r="GT444" s="130"/>
      <c r="HD444" s="130"/>
      <c r="HN444" s="130"/>
      <c r="HX444" s="130"/>
      <c r="IH444" s="130"/>
    </row>
    <row xmlns:x14ac="http://schemas.microsoft.com/office/spreadsheetml/2009/9/ac" r="445" s="3" customFormat="true" x14ac:dyDescent="0.25">
      <c r="A445" s="397"/>
      <c r="B445" s="130"/>
      <c r="L445" s="130"/>
      <c r="V445" s="130"/>
      <c r="AF445" s="130"/>
      <c r="AP445" s="130"/>
      <c r="AZ445" s="130"/>
      <c r="BA445" s="130"/>
      <c r="BB445" s="130"/>
      <c r="BC445" s="130"/>
      <c r="BD445" s="130"/>
      <c r="BE445" s="130"/>
      <c r="BF445" s="130"/>
      <c r="BG445" s="130"/>
      <c r="BJ445" s="130"/>
      <c r="BT445" s="130"/>
      <c r="CD445" s="130"/>
      <c r="CN445" s="130"/>
      <c r="CX445" s="130"/>
      <c r="DH445" s="130"/>
      <c r="DR445" s="130"/>
      <c r="EB445" s="130"/>
      <c r="EL445" s="130"/>
      <c r="EV445" s="130"/>
      <c r="FF445" s="130"/>
      <c r="FP445" s="130"/>
      <c r="FZ445" s="130"/>
      <c r="GJ445" s="130"/>
      <c r="GT445" s="130"/>
      <c r="HD445" s="130"/>
      <c r="HN445" s="130"/>
      <c r="HX445" s="130"/>
      <c r="IH445" s="130"/>
    </row>
    <row xmlns:x14ac="http://schemas.microsoft.com/office/spreadsheetml/2009/9/ac" r="446" s="3" customFormat="true" x14ac:dyDescent="0.25">
      <c r="A446" s="397"/>
      <c r="B446" s="130"/>
      <c r="L446" s="130"/>
      <c r="V446" s="130"/>
      <c r="AF446" s="130"/>
      <c r="AP446" s="130"/>
      <c r="AZ446" s="130"/>
      <c r="BA446" s="130"/>
      <c r="BB446" s="130"/>
      <c r="BC446" s="130"/>
      <c r="BD446" s="130"/>
      <c r="BE446" s="130"/>
      <c r="BF446" s="130"/>
      <c r="BG446" s="130"/>
      <c r="BJ446" s="130"/>
      <c r="BT446" s="130"/>
      <c r="CD446" s="130"/>
      <c r="CN446" s="130"/>
      <c r="CX446" s="130"/>
      <c r="DH446" s="130"/>
      <c r="DR446" s="130"/>
      <c r="EB446" s="130"/>
      <c r="EL446" s="130"/>
      <c r="EV446" s="130"/>
      <c r="FF446" s="130"/>
      <c r="FP446" s="130"/>
      <c r="FZ446" s="130"/>
      <c r="GJ446" s="130"/>
      <c r="GT446" s="130"/>
      <c r="HD446" s="130"/>
      <c r="HN446" s="130"/>
      <c r="HX446" s="130"/>
      <c r="IH446" s="130"/>
    </row>
    <row xmlns:x14ac="http://schemas.microsoft.com/office/spreadsheetml/2009/9/ac" r="447" s="3" customFormat="true" x14ac:dyDescent="0.25">
      <c r="A447" s="397"/>
      <c r="B447" s="130"/>
      <c r="L447" s="130"/>
      <c r="V447" s="130"/>
      <c r="AF447" s="130"/>
      <c r="AP447" s="130"/>
      <c r="AZ447" s="130"/>
      <c r="BA447" s="130"/>
      <c r="BB447" s="130"/>
      <c r="BC447" s="130"/>
      <c r="BD447" s="130"/>
      <c r="BE447" s="130"/>
      <c r="BF447" s="130"/>
      <c r="BG447" s="130"/>
      <c r="BJ447" s="130"/>
      <c r="BT447" s="130"/>
      <c r="CD447" s="130"/>
      <c r="CN447" s="130"/>
      <c r="CX447" s="130"/>
      <c r="DH447" s="130"/>
      <c r="DR447" s="130"/>
      <c r="EB447" s="130"/>
      <c r="EL447" s="130"/>
      <c r="EV447" s="130"/>
      <c r="FF447" s="130"/>
      <c r="FP447" s="130"/>
      <c r="FZ447" s="130"/>
      <c r="GJ447" s="130"/>
      <c r="GT447" s="130"/>
      <c r="HD447" s="130"/>
      <c r="HN447" s="130"/>
      <c r="HX447" s="130"/>
      <c r="IH447" s="130"/>
    </row>
    <row xmlns:x14ac="http://schemas.microsoft.com/office/spreadsheetml/2009/9/ac" r="448" s="3" customFormat="true" x14ac:dyDescent="0.25">
      <c r="A448" s="397"/>
      <c r="B448" s="130"/>
      <c r="L448" s="130"/>
      <c r="V448" s="130"/>
      <c r="AF448" s="130"/>
      <c r="AP448" s="130"/>
      <c r="AZ448" s="130"/>
      <c r="BA448" s="130"/>
      <c r="BB448" s="130"/>
      <c r="BC448" s="130"/>
      <c r="BD448" s="130"/>
      <c r="BE448" s="130"/>
      <c r="BF448" s="130"/>
      <c r="BG448" s="130"/>
      <c r="BJ448" s="130"/>
      <c r="BT448" s="130"/>
      <c r="CD448" s="130"/>
      <c r="CN448" s="130"/>
      <c r="CX448" s="130"/>
      <c r="DH448" s="130"/>
      <c r="DR448" s="130"/>
      <c r="EB448" s="130"/>
      <c r="EL448" s="130"/>
      <c r="EV448" s="130"/>
      <c r="FF448" s="130"/>
      <c r="FP448" s="130"/>
      <c r="FZ448" s="130"/>
      <c r="GJ448" s="130"/>
      <c r="GT448" s="130"/>
      <c r="HD448" s="130"/>
      <c r="HN448" s="130"/>
      <c r="HX448" s="130"/>
      <c r="IH448" s="130"/>
    </row>
    <row xmlns:x14ac="http://schemas.microsoft.com/office/spreadsheetml/2009/9/ac" r="449" s="3" customFormat="true" x14ac:dyDescent="0.25">
      <c r="A449" s="397"/>
      <c r="B449" s="130"/>
      <c r="L449" s="130"/>
      <c r="V449" s="130"/>
      <c r="AF449" s="130"/>
      <c r="AP449" s="130"/>
      <c r="AZ449" s="130"/>
      <c r="BA449" s="130"/>
      <c r="BB449" s="130"/>
      <c r="BC449" s="130"/>
      <c r="BD449" s="130"/>
      <c r="BE449" s="130"/>
      <c r="BF449" s="130"/>
      <c r="BG449" s="130"/>
      <c r="BJ449" s="130"/>
      <c r="BT449" s="130"/>
      <c r="CD449" s="130"/>
      <c r="CN449" s="130"/>
      <c r="CX449" s="130"/>
      <c r="DH449" s="130"/>
      <c r="DR449" s="130"/>
      <c r="EB449" s="130"/>
      <c r="EL449" s="130"/>
      <c r="EV449" s="130"/>
      <c r="FF449" s="130"/>
      <c r="FP449" s="130"/>
      <c r="FZ449" s="130"/>
      <c r="GJ449" s="130"/>
      <c r="GT449" s="130"/>
      <c r="HD449" s="130"/>
      <c r="HN449" s="130"/>
      <c r="HX449" s="130"/>
      <c r="IH449" s="130"/>
    </row>
    <row xmlns:x14ac="http://schemas.microsoft.com/office/spreadsheetml/2009/9/ac" r="450" s="3" customFormat="true" x14ac:dyDescent="0.25">
      <c r="A450" s="397"/>
      <c r="B450" s="130"/>
      <c r="L450" s="130"/>
      <c r="V450" s="130"/>
      <c r="AF450" s="130"/>
      <c r="AP450" s="130"/>
      <c r="AZ450" s="130"/>
      <c r="BA450" s="130"/>
      <c r="BB450" s="130"/>
      <c r="BC450" s="130"/>
      <c r="BD450" s="130"/>
      <c r="BE450" s="130"/>
      <c r="BF450" s="130"/>
      <c r="BG450" s="130"/>
      <c r="BJ450" s="130"/>
      <c r="BT450" s="130"/>
      <c r="CD450" s="130"/>
      <c r="CN450" s="130"/>
      <c r="CX450" s="130"/>
      <c r="DH450" s="130"/>
      <c r="DR450" s="130"/>
      <c r="EB450" s="130"/>
      <c r="EL450" s="130"/>
      <c r="EV450" s="130"/>
      <c r="FF450" s="130"/>
      <c r="FP450" s="130"/>
      <c r="FZ450" s="130"/>
      <c r="GJ450" s="130"/>
      <c r="GT450" s="130"/>
      <c r="HD450" s="130"/>
      <c r="HN450" s="130"/>
      <c r="HX450" s="130"/>
      <c r="IH450" s="130"/>
    </row>
    <row xmlns:x14ac="http://schemas.microsoft.com/office/spreadsheetml/2009/9/ac" r="451" s="3" customFormat="true" x14ac:dyDescent="0.25">
      <c r="A451" s="397"/>
      <c r="B451" s="130"/>
      <c r="L451" s="130"/>
      <c r="V451" s="130"/>
      <c r="AF451" s="130"/>
      <c r="AP451" s="130"/>
      <c r="AZ451" s="130"/>
      <c r="BA451" s="130"/>
      <c r="BB451" s="130"/>
      <c r="BC451" s="130"/>
      <c r="BD451" s="130"/>
      <c r="BE451" s="130"/>
      <c r="BF451" s="130"/>
      <c r="BG451" s="130"/>
      <c r="BJ451" s="130"/>
      <c r="BT451" s="130"/>
      <c r="CD451" s="130"/>
      <c r="CN451" s="130"/>
      <c r="CX451" s="130"/>
      <c r="DH451" s="130"/>
      <c r="DR451" s="130"/>
      <c r="EB451" s="130"/>
      <c r="EL451" s="130"/>
      <c r="EV451" s="130"/>
      <c r="FF451" s="130"/>
      <c r="FP451" s="130"/>
      <c r="FZ451" s="130"/>
      <c r="GJ451" s="130"/>
      <c r="GT451" s="130"/>
      <c r="HD451" s="130"/>
      <c r="HN451" s="130"/>
      <c r="HX451" s="130"/>
      <c r="IH451" s="130"/>
    </row>
    <row xmlns:x14ac="http://schemas.microsoft.com/office/spreadsheetml/2009/9/ac" r="452" s="3" customFormat="true" x14ac:dyDescent="0.25">
      <c r="A452" s="397"/>
      <c r="B452" s="130"/>
      <c r="L452" s="130"/>
      <c r="V452" s="130"/>
      <c r="AF452" s="130"/>
      <c r="AP452" s="130"/>
      <c r="AZ452" s="130"/>
      <c r="BA452" s="130"/>
      <c r="BB452" s="130"/>
      <c r="BC452" s="130"/>
      <c r="BD452" s="130"/>
      <c r="BE452" s="130"/>
      <c r="BF452" s="130"/>
      <c r="BG452" s="130"/>
      <c r="BJ452" s="130"/>
      <c r="BT452" s="130"/>
      <c r="CD452" s="130"/>
      <c r="CN452" s="130"/>
      <c r="CX452" s="130"/>
      <c r="DH452" s="130"/>
      <c r="DR452" s="130"/>
      <c r="EB452" s="130"/>
      <c r="EL452" s="130"/>
      <c r="EV452" s="130"/>
      <c r="FF452" s="130"/>
      <c r="FP452" s="130"/>
      <c r="FZ452" s="130"/>
      <c r="GJ452" s="130"/>
      <c r="GT452" s="130"/>
      <c r="HD452" s="130"/>
      <c r="HN452" s="130"/>
      <c r="HX452" s="130"/>
      <c r="IH452" s="130"/>
    </row>
    <row xmlns:x14ac="http://schemas.microsoft.com/office/spreadsheetml/2009/9/ac" r="453" s="3" customFormat="true" x14ac:dyDescent="0.25">
      <c r="A453" s="397"/>
      <c r="B453" s="130"/>
      <c r="L453" s="130"/>
      <c r="V453" s="130"/>
      <c r="AF453" s="130"/>
      <c r="AP453" s="130"/>
      <c r="AZ453" s="130"/>
      <c r="BA453" s="130"/>
      <c r="BB453" s="130"/>
      <c r="BC453" s="130"/>
      <c r="BD453" s="130"/>
      <c r="BE453" s="130"/>
      <c r="BF453" s="130"/>
      <c r="BG453" s="130"/>
      <c r="BJ453" s="130"/>
      <c r="BT453" s="130"/>
      <c r="CD453" s="130"/>
      <c r="CN453" s="130"/>
      <c r="CX453" s="130"/>
      <c r="DH453" s="130"/>
      <c r="DR453" s="130"/>
      <c r="EB453" s="130"/>
      <c r="EL453" s="130"/>
      <c r="EV453" s="130"/>
      <c r="FF453" s="130"/>
      <c r="FP453" s="130"/>
      <c r="FZ453" s="130"/>
      <c r="GJ453" s="130"/>
      <c r="GT453" s="130"/>
      <c r="HD453" s="130"/>
      <c r="HN453" s="130"/>
      <c r="HX453" s="130"/>
      <c r="IH453" s="130"/>
    </row>
    <row xmlns:x14ac="http://schemas.microsoft.com/office/spreadsheetml/2009/9/ac" r="454" s="3" customFormat="true" x14ac:dyDescent="0.25">
      <c r="A454" s="397"/>
      <c r="B454" s="130"/>
      <c r="L454" s="130"/>
      <c r="V454" s="130"/>
      <c r="AF454" s="130"/>
      <c r="AP454" s="130"/>
      <c r="AZ454" s="130"/>
      <c r="BA454" s="130"/>
      <c r="BB454" s="130"/>
      <c r="BC454" s="130"/>
      <c r="BD454" s="130"/>
      <c r="BE454" s="130"/>
      <c r="BF454" s="130"/>
      <c r="BG454" s="130"/>
      <c r="BJ454" s="130"/>
      <c r="BT454" s="130"/>
      <c r="CD454" s="130"/>
      <c r="CN454" s="130"/>
      <c r="CX454" s="130"/>
      <c r="DH454" s="130"/>
      <c r="DR454" s="130"/>
      <c r="EB454" s="130"/>
      <c r="EL454" s="130"/>
      <c r="EV454" s="130"/>
      <c r="FF454" s="130"/>
      <c r="FP454" s="130"/>
      <c r="FZ454" s="130"/>
      <c r="GJ454" s="130"/>
      <c r="GT454" s="130"/>
      <c r="HD454" s="130"/>
      <c r="HN454" s="130"/>
      <c r="HX454" s="130"/>
      <c r="IH454" s="130"/>
    </row>
    <row xmlns:x14ac="http://schemas.microsoft.com/office/spreadsheetml/2009/9/ac" r="455" s="3" customFormat="true" x14ac:dyDescent="0.25">
      <c r="A455" s="397"/>
      <c r="B455" s="130"/>
      <c r="L455" s="130"/>
      <c r="V455" s="130"/>
      <c r="AF455" s="130"/>
      <c r="AP455" s="130"/>
      <c r="AZ455" s="130"/>
      <c r="BA455" s="130"/>
      <c r="BB455" s="130"/>
      <c r="BC455" s="130"/>
      <c r="BD455" s="130"/>
      <c r="BE455" s="130"/>
      <c r="BF455" s="130"/>
      <c r="BG455" s="130"/>
      <c r="BJ455" s="130"/>
      <c r="BT455" s="130"/>
      <c r="CD455" s="130"/>
      <c r="CN455" s="130"/>
      <c r="CX455" s="130"/>
      <c r="DH455" s="130"/>
      <c r="DR455" s="130"/>
      <c r="EB455" s="130"/>
      <c r="EL455" s="130"/>
      <c r="EV455" s="130"/>
      <c r="FF455" s="130"/>
      <c r="FP455" s="130"/>
      <c r="FZ455" s="130"/>
      <c r="GJ455" s="130"/>
      <c r="GT455" s="130"/>
      <c r="HD455" s="130"/>
      <c r="HN455" s="130"/>
      <c r="HX455" s="130"/>
      <c r="IH455" s="130"/>
    </row>
    <row xmlns:x14ac="http://schemas.microsoft.com/office/spreadsheetml/2009/9/ac" r="456" s="3" customFormat="true" x14ac:dyDescent="0.25">
      <c r="A456" s="397"/>
      <c r="B456" s="130"/>
      <c r="L456" s="130"/>
      <c r="V456" s="130"/>
      <c r="AF456" s="130"/>
      <c r="AP456" s="130"/>
      <c r="AZ456" s="130"/>
      <c r="BA456" s="130"/>
      <c r="BB456" s="130"/>
      <c r="BC456" s="130"/>
      <c r="BD456" s="130"/>
      <c r="BE456" s="130"/>
      <c r="BF456" s="130"/>
      <c r="BG456" s="130"/>
      <c r="BJ456" s="130"/>
      <c r="BT456" s="130"/>
      <c r="CD456" s="130"/>
      <c r="CN456" s="130"/>
      <c r="CX456" s="130"/>
      <c r="DH456" s="130"/>
      <c r="DR456" s="130"/>
      <c r="EB456" s="130"/>
      <c r="EL456" s="130"/>
      <c r="EV456" s="130"/>
      <c r="FF456" s="130"/>
      <c r="FP456" s="130"/>
      <c r="FZ456" s="130"/>
      <c r="GJ456" s="130"/>
      <c r="GT456" s="130"/>
      <c r="HD456" s="130"/>
      <c r="HN456" s="130"/>
      <c r="HX456" s="130"/>
      <c r="IH456" s="130"/>
    </row>
    <row xmlns:x14ac="http://schemas.microsoft.com/office/spreadsheetml/2009/9/ac" r="457" s="3" customFormat="true" x14ac:dyDescent="0.25">
      <c r="A457" s="397"/>
      <c r="B457" s="130"/>
      <c r="L457" s="130"/>
      <c r="V457" s="130"/>
      <c r="AF457" s="130"/>
      <c r="AP457" s="130"/>
      <c r="AZ457" s="130"/>
      <c r="BA457" s="130"/>
      <c r="BB457" s="130"/>
      <c r="BC457" s="130"/>
      <c r="BD457" s="130"/>
      <c r="BE457" s="130"/>
      <c r="BF457" s="130"/>
      <c r="BG457" s="130"/>
      <c r="BJ457" s="130"/>
      <c r="BT457" s="130"/>
      <c r="CD457" s="130"/>
      <c r="CN457" s="130"/>
      <c r="CX457" s="130"/>
      <c r="DH457" s="130"/>
      <c r="DR457" s="130"/>
      <c r="EB457" s="130"/>
      <c r="EL457" s="130"/>
      <c r="EV457" s="130"/>
      <c r="FF457" s="130"/>
      <c r="FP457" s="130"/>
      <c r="FZ457" s="130"/>
      <c r="GJ457" s="130"/>
      <c r="GT457" s="130"/>
      <c r="HD457" s="130"/>
      <c r="HN457" s="130"/>
      <c r="HX457" s="130"/>
      <c r="IH457" s="130"/>
    </row>
    <row xmlns:x14ac="http://schemas.microsoft.com/office/spreadsheetml/2009/9/ac" r="458" s="3" customFormat="true" x14ac:dyDescent="0.25">
      <c r="A458" s="397"/>
      <c r="B458" s="130"/>
      <c r="L458" s="130"/>
      <c r="V458" s="130"/>
      <c r="AF458" s="130"/>
      <c r="AP458" s="130"/>
      <c r="AZ458" s="130"/>
      <c r="BA458" s="130"/>
      <c r="BB458" s="130"/>
      <c r="BC458" s="130"/>
      <c r="BD458" s="130"/>
      <c r="BE458" s="130"/>
      <c r="BF458" s="130"/>
      <c r="BG458" s="130"/>
      <c r="BJ458" s="130"/>
      <c r="BT458" s="130"/>
      <c r="CD458" s="130"/>
      <c r="CN458" s="130"/>
      <c r="CX458" s="130"/>
      <c r="DH458" s="130"/>
      <c r="DR458" s="130"/>
      <c r="EB458" s="130"/>
      <c r="EL458" s="130"/>
      <c r="EV458" s="130"/>
      <c r="FF458" s="130"/>
      <c r="FP458" s="130"/>
      <c r="FZ458" s="130"/>
      <c r="GJ458" s="130"/>
      <c r="GT458" s="130"/>
      <c r="HD458" s="130"/>
      <c r="HN458" s="130"/>
      <c r="HX458" s="130"/>
      <c r="IH458" s="130"/>
    </row>
    <row xmlns:x14ac="http://schemas.microsoft.com/office/spreadsheetml/2009/9/ac" r="459" s="3" customFormat="true" x14ac:dyDescent="0.25">
      <c r="A459" s="397"/>
      <c r="B459" s="130"/>
      <c r="L459" s="130"/>
      <c r="V459" s="130"/>
      <c r="AF459" s="130"/>
      <c r="AP459" s="130"/>
      <c r="AZ459" s="130"/>
      <c r="BA459" s="130"/>
      <c r="BB459" s="130"/>
      <c r="BC459" s="130"/>
      <c r="BD459" s="130"/>
      <c r="BE459" s="130"/>
      <c r="BF459" s="130"/>
      <c r="BG459" s="130"/>
      <c r="BJ459" s="130"/>
      <c r="BT459" s="130"/>
      <c r="CD459" s="130"/>
      <c r="CN459" s="130"/>
      <c r="CX459" s="130"/>
      <c r="DH459" s="130"/>
      <c r="DR459" s="130"/>
      <c r="EB459" s="130"/>
      <c r="EL459" s="130"/>
      <c r="EV459" s="130"/>
      <c r="FF459" s="130"/>
      <c r="FP459" s="130"/>
      <c r="FZ459" s="130"/>
      <c r="GJ459" s="130"/>
      <c r="GT459" s="130"/>
      <c r="HD459" s="130"/>
      <c r="HN459" s="130"/>
      <c r="HX459" s="130"/>
      <c r="IH459" s="130"/>
    </row>
    <row xmlns:x14ac="http://schemas.microsoft.com/office/spreadsheetml/2009/9/ac" r="460" s="3" customFormat="true" x14ac:dyDescent="0.25">
      <c r="A460" s="397"/>
      <c r="B460" s="130"/>
      <c r="L460" s="130"/>
      <c r="V460" s="130"/>
      <c r="AF460" s="130"/>
      <c r="AP460" s="130"/>
      <c r="AZ460" s="130"/>
      <c r="BA460" s="130"/>
      <c r="BB460" s="130"/>
      <c r="BC460" s="130"/>
      <c r="BD460" s="130"/>
      <c r="BE460" s="130"/>
      <c r="BF460" s="130"/>
      <c r="BG460" s="130"/>
      <c r="BJ460" s="130"/>
      <c r="BT460" s="130"/>
      <c r="CD460" s="130"/>
      <c r="CN460" s="130"/>
      <c r="CX460" s="130"/>
      <c r="DH460" s="130"/>
      <c r="DR460" s="130"/>
      <c r="EB460" s="130"/>
      <c r="EL460" s="130"/>
      <c r="EV460" s="130"/>
      <c r="FF460" s="130"/>
      <c r="FP460" s="130"/>
      <c r="FZ460" s="130"/>
      <c r="GJ460" s="130"/>
      <c r="GT460" s="130"/>
      <c r="HD460" s="130"/>
      <c r="HN460" s="130"/>
      <c r="HX460" s="130"/>
      <c r="IH460" s="130"/>
    </row>
    <row xmlns:x14ac="http://schemas.microsoft.com/office/spreadsheetml/2009/9/ac" r="461" s="3" customFormat="true" x14ac:dyDescent="0.25">
      <c r="A461" s="397"/>
      <c r="B461" s="130"/>
      <c r="L461" s="130"/>
      <c r="V461" s="130"/>
      <c r="AF461" s="130"/>
      <c r="AP461" s="130"/>
      <c r="AZ461" s="130"/>
      <c r="BA461" s="130"/>
      <c r="BB461" s="130"/>
      <c r="BC461" s="130"/>
      <c r="BD461" s="130"/>
      <c r="BE461" s="130"/>
      <c r="BF461" s="130"/>
      <c r="BG461" s="130"/>
      <c r="BJ461" s="130"/>
      <c r="BT461" s="130"/>
      <c r="CD461" s="130"/>
      <c r="CN461" s="130"/>
      <c r="CX461" s="130"/>
      <c r="DH461" s="130"/>
      <c r="DR461" s="130"/>
      <c r="EB461" s="130"/>
      <c r="EL461" s="130"/>
      <c r="EV461" s="130"/>
      <c r="FF461" s="130"/>
      <c r="FP461" s="130"/>
      <c r="FZ461" s="130"/>
      <c r="GJ461" s="130"/>
      <c r="GT461" s="130"/>
      <c r="HD461" s="130"/>
      <c r="HN461" s="130"/>
      <c r="HX461" s="130"/>
      <c r="IH461" s="130"/>
    </row>
    <row xmlns:x14ac="http://schemas.microsoft.com/office/spreadsheetml/2009/9/ac" r="462" s="3" customFormat="true" x14ac:dyDescent="0.25">
      <c r="A462" s="397"/>
      <c r="B462" s="130"/>
      <c r="L462" s="130"/>
      <c r="V462" s="130"/>
      <c r="AF462" s="130"/>
      <c r="AP462" s="130"/>
      <c r="AZ462" s="130"/>
      <c r="BA462" s="130"/>
      <c r="BB462" s="130"/>
      <c r="BC462" s="130"/>
      <c r="BD462" s="130"/>
      <c r="BE462" s="130"/>
      <c r="BF462" s="130"/>
      <c r="BG462" s="130"/>
      <c r="BJ462" s="130"/>
      <c r="BT462" s="130"/>
      <c r="CD462" s="130"/>
      <c r="CN462" s="130"/>
      <c r="CX462" s="130"/>
      <c r="DH462" s="130"/>
      <c r="DR462" s="130"/>
      <c r="EB462" s="130"/>
      <c r="EL462" s="130"/>
      <c r="EV462" s="130"/>
      <c r="FF462" s="130"/>
      <c r="FP462" s="130"/>
      <c r="FZ462" s="130"/>
      <c r="GJ462" s="130"/>
      <c r="GT462" s="130"/>
      <c r="HD462" s="130"/>
      <c r="HN462" s="130"/>
      <c r="HX462" s="130"/>
      <c r="IH462" s="130"/>
    </row>
    <row xmlns:x14ac="http://schemas.microsoft.com/office/spreadsheetml/2009/9/ac" r="463" s="3" customFormat="true" x14ac:dyDescent="0.25">
      <c r="A463" s="397"/>
      <c r="B463" s="130"/>
      <c r="L463" s="130"/>
      <c r="V463" s="130"/>
      <c r="AF463" s="130"/>
      <c r="AP463" s="130"/>
      <c r="AZ463" s="130"/>
      <c r="BA463" s="130"/>
      <c r="BB463" s="130"/>
      <c r="BC463" s="130"/>
      <c r="BD463" s="130"/>
      <c r="BE463" s="130"/>
      <c r="BF463" s="130"/>
      <c r="BG463" s="130"/>
      <c r="BJ463" s="130"/>
      <c r="BT463" s="130"/>
      <c r="CD463" s="130"/>
      <c r="CN463" s="130"/>
      <c r="CX463" s="130"/>
      <c r="DH463" s="130"/>
      <c r="DR463" s="130"/>
      <c r="EB463" s="130"/>
      <c r="EL463" s="130"/>
      <c r="EV463" s="130"/>
      <c r="FF463" s="130"/>
      <c r="FP463" s="130"/>
      <c r="FZ463" s="130"/>
      <c r="GJ463" s="130"/>
      <c r="GT463" s="130"/>
      <c r="HD463" s="130"/>
      <c r="HN463" s="130"/>
      <c r="HX463" s="130"/>
      <c r="IH463" s="130"/>
    </row>
    <row xmlns:x14ac="http://schemas.microsoft.com/office/spreadsheetml/2009/9/ac" r="464" s="3" customFormat="true" x14ac:dyDescent="0.25">
      <c r="A464" s="397"/>
      <c r="B464" s="130"/>
      <c r="L464" s="130"/>
      <c r="V464" s="130"/>
      <c r="AF464" s="130"/>
      <c r="AP464" s="130"/>
      <c r="AZ464" s="130"/>
      <c r="BA464" s="130"/>
      <c r="BB464" s="130"/>
      <c r="BC464" s="130"/>
      <c r="BD464" s="130"/>
      <c r="BE464" s="130"/>
      <c r="BF464" s="130"/>
      <c r="BG464" s="130"/>
      <c r="BJ464" s="130"/>
      <c r="BT464" s="130"/>
      <c r="CD464" s="130"/>
      <c r="CN464" s="130"/>
      <c r="CX464" s="130"/>
      <c r="DH464" s="130"/>
      <c r="DR464" s="130"/>
      <c r="EB464" s="130"/>
      <c r="EL464" s="130"/>
      <c r="EV464" s="130"/>
      <c r="FF464" s="130"/>
      <c r="FP464" s="130"/>
      <c r="FZ464" s="130"/>
      <c r="GJ464" s="130"/>
      <c r="GT464" s="130"/>
      <c r="HD464" s="130"/>
      <c r="HN464" s="130"/>
      <c r="HX464" s="130"/>
      <c r="IH464" s="130"/>
    </row>
    <row xmlns:x14ac="http://schemas.microsoft.com/office/spreadsheetml/2009/9/ac" r="465" s="3" customFormat="true" x14ac:dyDescent="0.25">
      <c r="A465" s="397"/>
      <c r="B465" s="130"/>
      <c r="L465" s="130"/>
      <c r="V465" s="130"/>
      <c r="AF465" s="130"/>
      <c r="AP465" s="130"/>
      <c r="AZ465" s="130"/>
      <c r="BA465" s="130"/>
      <c r="BB465" s="130"/>
      <c r="BC465" s="130"/>
      <c r="BD465" s="130"/>
      <c r="BE465" s="130"/>
      <c r="BF465" s="130"/>
      <c r="BG465" s="130"/>
      <c r="BJ465" s="130"/>
      <c r="BT465" s="130"/>
      <c r="CD465" s="130"/>
      <c r="CN465" s="130"/>
      <c r="CX465" s="130"/>
      <c r="DH465" s="130"/>
      <c r="DR465" s="130"/>
      <c r="EB465" s="130"/>
      <c r="EL465" s="130"/>
      <c r="EV465" s="130"/>
      <c r="FF465" s="130"/>
      <c r="FP465" s="130"/>
      <c r="FZ465" s="130"/>
      <c r="GJ465" s="130"/>
      <c r="GT465" s="130"/>
      <c r="HD465" s="130"/>
      <c r="HN465" s="130"/>
      <c r="HX465" s="130"/>
      <c r="IH465" s="130"/>
    </row>
    <row xmlns:x14ac="http://schemas.microsoft.com/office/spreadsheetml/2009/9/ac" r="466" s="3" customFormat="true" x14ac:dyDescent="0.25">
      <c r="A466" s="397"/>
      <c r="B466" s="130"/>
      <c r="L466" s="130"/>
      <c r="V466" s="130"/>
      <c r="AF466" s="130"/>
      <c r="AP466" s="130"/>
      <c r="AZ466" s="130"/>
      <c r="BA466" s="130"/>
      <c r="BB466" s="130"/>
      <c r="BC466" s="130"/>
      <c r="BD466" s="130"/>
      <c r="BE466" s="130"/>
      <c r="BF466" s="130"/>
      <c r="BG466" s="130"/>
      <c r="BJ466" s="130"/>
      <c r="BT466" s="130"/>
      <c r="CD466" s="130"/>
      <c r="CN466" s="130"/>
      <c r="CX466" s="130"/>
      <c r="DH466" s="130"/>
      <c r="DR466" s="130"/>
      <c r="EB466" s="130"/>
      <c r="EL466" s="130"/>
      <c r="EV466" s="130"/>
      <c r="FF466" s="130"/>
      <c r="FP466" s="130"/>
      <c r="FZ466" s="130"/>
      <c r="GJ466" s="130"/>
      <c r="GT466" s="130"/>
      <c r="HD466" s="130"/>
      <c r="HN466" s="130"/>
      <c r="HX466" s="130"/>
      <c r="IH466" s="130"/>
    </row>
    <row xmlns:x14ac="http://schemas.microsoft.com/office/spreadsheetml/2009/9/ac" r="467" s="3" customFormat="true" x14ac:dyDescent="0.25">
      <c r="A467" s="397"/>
      <c r="B467" s="130"/>
      <c r="L467" s="130"/>
      <c r="V467" s="130"/>
      <c r="AF467" s="130"/>
      <c r="AP467" s="130"/>
      <c r="AZ467" s="130"/>
      <c r="BA467" s="130"/>
      <c r="BB467" s="130"/>
      <c r="BC467" s="130"/>
      <c r="BD467" s="130"/>
      <c r="BE467" s="130"/>
      <c r="BF467" s="130"/>
      <c r="BG467" s="130"/>
      <c r="BJ467" s="130"/>
      <c r="BT467" s="130"/>
      <c r="CD467" s="130"/>
      <c r="CN467" s="130"/>
      <c r="CX467" s="130"/>
      <c r="DH467" s="130"/>
      <c r="DR467" s="130"/>
      <c r="EB467" s="130"/>
      <c r="EL467" s="130"/>
      <c r="EV467" s="130"/>
      <c r="FF467" s="130"/>
      <c r="FP467" s="130"/>
      <c r="FZ467" s="130"/>
      <c r="GJ467" s="130"/>
      <c r="GT467" s="130"/>
      <c r="HD467" s="130"/>
      <c r="HN467" s="130"/>
      <c r="HX467" s="130"/>
      <c r="IH467" s="130"/>
    </row>
    <row xmlns:x14ac="http://schemas.microsoft.com/office/spreadsheetml/2009/9/ac" r="468" s="3" customFormat="true" x14ac:dyDescent="0.25">
      <c r="A468" s="397"/>
      <c r="B468" s="130"/>
      <c r="L468" s="130"/>
      <c r="V468" s="130"/>
      <c r="AF468" s="130"/>
      <c r="AP468" s="130"/>
      <c r="AZ468" s="130"/>
      <c r="BA468" s="130"/>
      <c r="BB468" s="130"/>
      <c r="BC468" s="130"/>
      <c r="BD468" s="130"/>
      <c r="BE468" s="130"/>
      <c r="BF468" s="130"/>
      <c r="BG468" s="130"/>
      <c r="BJ468" s="130"/>
      <c r="BT468" s="130"/>
      <c r="CD468" s="130"/>
      <c r="CN468" s="130"/>
      <c r="CX468" s="130"/>
      <c r="DH468" s="130"/>
      <c r="DR468" s="130"/>
      <c r="EB468" s="130"/>
      <c r="EL468" s="130"/>
      <c r="EV468" s="130"/>
      <c r="FF468" s="130"/>
      <c r="FP468" s="130"/>
      <c r="FZ468" s="130"/>
      <c r="GJ468" s="130"/>
      <c r="GT468" s="130"/>
      <c r="HD468" s="130"/>
      <c r="HN468" s="130"/>
      <c r="HX468" s="130"/>
      <c r="IH468" s="130"/>
    </row>
    <row xmlns:x14ac="http://schemas.microsoft.com/office/spreadsheetml/2009/9/ac" r="469" s="3" customFormat="true" x14ac:dyDescent="0.25">
      <c r="A469" s="397"/>
      <c r="B469" s="130"/>
      <c r="L469" s="130"/>
      <c r="V469" s="130"/>
      <c r="AF469" s="130"/>
      <c r="AP469" s="130"/>
      <c r="AZ469" s="130"/>
      <c r="BA469" s="130"/>
      <c r="BB469" s="130"/>
      <c r="BC469" s="130"/>
      <c r="BD469" s="130"/>
      <c r="BE469" s="130"/>
      <c r="BF469" s="130"/>
      <c r="BG469" s="130"/>
      <c r="BJ469" s="130"/>
      <c r="BT469" s="130"/>
      <c r="CD469" s="130"/>
      <c r="CN469" s="130"/>
      <c r="CX469" s="130"/>
      <c r="DH469" s="130"/>
      <c r="DR469" s="130"/>
      <c r="EB469" s="130"/>
      <c r="EL469" s="130"/>
      <c r="EV469" s="130"/>
      <c r="FF469" s="130"/>
      <c r="FP469" s="130"/>
      <c r="FZ469" s="130"/>
      <c r="GJ469" s="130"/>
      <c r="GT469" s="130"/>
      <c r="HD469" s="130"/>
      <c r="HN469" s="130"/>
      <c r="HX469" s="130"/>
      <c r="IH469" s="130"/>
    </row>
    <row xmlns:x14ac="http://schemas.microsoft.com/office/spreadsheetml/2009/9/ac" r="470" s="3" customFormat="true" x14ac:dyDescent="0.25">
      <c r="A470" s="397"/>
      <c r="B470" s="130"/>
      <c r="L470" s="130"/>
      <c r="V470" s="130"/>
      <c r="AF470" s="130"/>
      <c r="AP470" s="130"/>
      <c r="AZ470" s="130"/>
      <c r="BA470" s="130"/>
      <c r="BB470" s="130"/>
      <c r="BC470" s="130"/>
      <c r="BD470" s="130"/>
      <c r="BE470" s="130"/>
      <c r="BF470" s="130"/>
      <c r="BG470" s="130"/>
      <c r="BJ470" s="130"/>
      <c r="BT470" s="130"/>
      <c r="CD470" s="130"/>
      <c r="CN470" s="130"/>
      <c r="CX470" s="130"/>
      <c r="DH470" s="130"/>
      <c r="DR470" s="130"/>
      <c r="EB470" s="130"/>
      <c r="EL470" s="130"/>
      <c r="EV470" s="130"/>
      <c r="FF470" s="130"/>
      <c r="FP470" s="130"/>
      <c r="FZ470" s="130"/>
      <c r="GJ470" s="130"/>
      <c r="GT470" s="130"/>
      <c r="HD470" s="130"/>
      <c r="HN470" s="130"/>
      <c r="HX470" s="130"/>
      <c r="IH470" s="130"/>
    </row>
    <row xmlns:x14ac="http://schemas.microsoft.com/office/spreadsheetml/2009/9/ac" r="471" s="3" customFormat="true" x14ac:dyDescent="0.25">
      <c r="A471" s="397"/>
      <c r="B471" s="130"/>
      <c r="L471" s="130"/>
      <c r="V471" s="130"/>
      <c r="AF471" s="130"/>
      <c r="AP471" s="130"/>
      <c r="AZ471" s="130"/>
      <c r="BA471" s="130"/>
      <c r="BB471" s="130"/>
      <c r="BC471" s="130"/>
      <c r="BD471" s="130"/>
      <c r="BE471" s="130"/>
      <c r="BF471" s="130"/>
      <c r="BG471" s="130"/>
      <c r="BJ471" s="130"/>
      <c r="BT471" s="130"/>
      <c r="CD471" s="130"/>
      <c r="CN471" s="130"/>
      <c r="CX471" s="130"/>
      <c r="DH471" s="130"/>
      <c r="DR471" s="130"/>
      <c r="EB471" s="130"/>
      <c r="EL471" s="130"/>
      <c r="EV471" s="130"/>
      <c r="FF471" s="130"/>
      <c r="FP471" s="130"/>
      <c r="FZ471" s="130"/>
      <c r="GJ471" s="130"/>
      <c r="GT471" s="130"/>
      <c r="HD471" s="130"/>
      <c r="HN471" s="130"/>
      <c r="HX471" s="130"/>
      <c r="IH471" s="130"/>
    </row>
    <row xmlns:x14ac="http://schemas.microsoft.com/office/spreadsheetml/2009/9/ac" r="472" s="3" customFormat="true" x14ac:dyDescent="0.25">
      <c r="A472" s="397"/>
      <c r="B472" s="130"/>
      <c r="L472" s="130"/>
      <c r="V472" s="130"/>
      <c r="AF472" s="130"/>
      <c r="AP472" s="130"/>
      <c r="AZ472" s="130"/>
      <c r="BA472" s="130"/>
      <c r="BB472" s="130"/>
      <c r="BC472" s="130"/>
      <c r="BD472" s="130"/>
      <c r="BE472" s="130"/>
      <c r="BF472" s="130"/>
      <c r="BG472" s="130"/>
      <c r="BJ472" s="130"/>
      <c r="BT472" s="130"/>
      <c r="CD472" s="130"/>
      <c r="CN472" s="130"/>
      <c r="CX472" s="130"/>
      <c r="DH472" s="130"/>
      <c r="DR472" s="130"/>
      <c r="EB472" s="130"/>
      <c r="EL472" s="130"/>
      <c r="EV472" s="130"/>
      <c r="FF472" s="130"/>
      <c r="FP472" s="130"/>
      <c r="FZ472" s="130"/>
      <c r="GJ472" s="130"/>
      <c r="GT472" s="130"/>
      <c r="HD472" s="130"/>
      <c r="HN472" s="130"/>
      <c r="HX472" s="130"/>
      <c r="IH472" s="130"/>
    </row>
    <row xmlns:x14ac="http://schemas.microsoft.com/office/spreadsheetml/2009/9/ac" r="473" s="3" customFormat="true" x14ac:dyDescent="0.25">
      <c r="A473" s="397"/>
      <c r="B473" s="130"/>
      <c r="L473" s="130"/>
      <c r="V473" s="130"/>
      <c r="AF473" s="130"/>
      <c r="AP473" s="130"/>
      <c r="AZ473" s="130"/>
      <c r="BA473" s="130"/>
      <c r="BB473" s="130"/>
      <c r="BC473" s="130"/>
      <c r="BD473" s="130"/>
      <c r="BE473" s="130"/>
      <c r="BF473" s="130"/>
      <c r="BG473" s="130"/>
      <c r="BJ473" s="130"/>
      <c r="BT473" s="130"/>
      <c r="CD473" s="130"/>
      <c r="CN473" s="130"/>
      <c r="CX473" s="130"/>
      <c r="DH473" s="130"/>
      <c r="DR473" s="130"/>
      <c r="EB473" s="130"/>
      <c r="EL473" s="130"/>
      <c r="EV473" s="130"/>
      <c r="FF473" s="130"/>
      <c r="FP473" s="130"/>
      <c r="FZ473" s="130"/>
      <c r="GJ473" s="130"/>
      <c r="GT473" s="130"/>
      <c r="HD473" s="130"/>
      <c r="HN473" s="130"/>
      <c r="HX473" s="130"/>
      <c r="IH473" s="130"/>
    </row>
    <row xmlns:x14ac="http://schemas.microsoft.com/office/spreadsheetml/2009/9/ac" r="474" s="3" customFormat="true" x14ac:dyDescent="0.25">
      <c r="A474" s="397"/>
      <c r="B474" s="130"/>
      <c r="L474" s="130"/>
      <c r="V474" s="130"/>
      <c r="AF474" s="130"/>
      <c r="AP474" s="130"/>
      <c r="AZ474" s="130"/>
      <c r="BA474" s="130"/>
      <c r="BB474" s="130"/>
      <c r="BC474" s="130"/>
      <c r="BD474" s="130"/>
      <c r="BE474" s="130"/>
      <c r="BF474" s="130"/>
      <c r="BG474" s="130"/>
      <c r="BJ474" s="130"/>
      <c r="BT474" s="130"/>
      <c r="CD474" s="130"/>
      <c r="CN474" s="130"/>
      <c r="CX474" s="130"/>
      <c r="DH474" s="130"/>
      <c r="DR474" s="130"/>
      <c r="EB474" s="130"/>
      <c r="EL474" s="130"/>
      <c r="EV474" s="130"/>
      <c r="FF474" s="130"/>
      <c r="FP474" s="130"/>
      <c r="FZ474" s="130"/>
      <c r="GJ474" s="130"/>
      <c r="GT474" s="130"/>
      <c r="HD474" s="130"/>
      <c r="HN474" s="130"/>
      <c r="HX474" s="130"/>
      <c r="IH474" s="130"/>
    </row>
    <row xmlns:x14ac="http://schemas.microsoft.com/office/spreadsheetml/2009/9/ac" r="475" s="3" customFormat="true" x14ac:dyDescent="0.25">
      <c r="A475" s="397"/>
      <c r="B475" s="130"/>
      <c r="L475" s="130"/>
      <c r="V475" s="130"/>
      <c r="AF475" s="130"/>
      <c r="AP475" s="130"/>
      <c r="AZ475" s="130"/>
      <c r="BA475" s="130"/>
      <c r="BB475" s="130"/>
      <c r="BC475" s="130"/>
      <c r="BD475" s="130"/>
      <c r="BE475" s="130"/>
      <c r="BF475" s="130"/>
      <c r="BG475" s="130"/>
      <c r="BJ475" s="130"/>
      <c r="BT475" s="130"/>
      <c r="CD475" s="130"/>
      <c r="CN475" s="130"/>
      <c r="CX475" s="130"/>
      <c r="DH475" s="130"/>
      <c r="DR475" s="130"/>
      <c r="EB475" s="130"/>
      <c r="EL475" s="130"/>
      <c r="EV475" s="130"/>
      <c r="FF475" s="130"/>
      <c r="FP475" s="130"/>
      <c r="FZ475" s="130"/>
      <c r="GJ475" s="130"/>
      <c r="GT475" s="130"/>
      <c r="HD475" s="130"/>
      <c r="HN475" s="130"/>
      <c r="HX475" s="130"/>
      <c r="IH475" s="130"/>
    </row>
    <row xmlns:x14ac="http://schemas.microsoft.com/office/spreadsheetml/2009/9/ac" r="476" s="3" customFormat="true" x14ac:dyDescent="0.25">
      <c r="A476" s="397"/>
      <c r="B476" s="130"/>
      <c r="L476" s="130"/>
      <c r="V476" s="130"/>
      <c r="AF476" s="130"/>
      <c r="AP476" s="130"/>
      <c r="AZ476" s="130"/>
      <c r="BA476" s="130"/>
      <c r="BB476" s="130"/>
      <c r="BC476" s="130"/>
      <c r="BD476" s="130"/>
      <c r="BE476" s="130"/>
      <c r="BF476" s="130"/>
      <c r="BG476" s="130"/>
      <c r="BJ476" s="130"/>
      <c r="BT476" s="130"/>
      <c r="CD476" s="130"/>
      <c r="CN476" s="130"/>
      <c r="CX476" s="130"/>
      <c r="DH476" s="130"/>
      <c r="DR476" s="130"/>
      <c r="EB476" s="130"/>
      <c r="EL476" s="130"/>
      <c r="EV476" s="130"/>
      <c r="FF476" s="130"/>
      <c r="FP476" s="130"/>
      <c r="FZ476" s="130"/>
      <c r="GJ476" s="130"/>
      <c r="GT476" s="130"/>
      <c r="HD476" s="130"/>
      <c r="HN476" s="130"/>
      <c r="HX476" s="130"/>
      <c r="IH476" s="130"/>
    </row>
    <row xmlns:x14ac="http://schemas.microsoft.com/office/spreadsheetml/2009/9/ac" r="477" s="3" customFormat="true" x14ac:dyDescent="0.25">
      <c r="A477" s="397"/>
      <c r="B477" s="130"/>
      <c r="L477" s="130"/>
      <c r="V477" s="130"/>
      <c r="AF477" s="130"/>
      <c r="AP477" s="130"/>
      <c r="AZ477" s="130"/>
      <c r="BA477" s="130"/>
      <c r="BB477" s="130"/>
      <c r="BC477" s="130"/>
      <c r="BD477" s="130"/>
      <c r="BE477" s="130"/>
      <c r="BF477" s="130"/>
      <c r="BG477" s="130"/>
      <c r="BJ477" s="130"/>
      <c r="BT477" s="130"/>
      <c r="CD477" s="130"/>
      <c r="CN477" s="130"/>
      <c r="CX477" s="130"/>
      <c r="DH477" s="130"/>
      <c r="DR477" s="130"/>
      <c r="EB477" s="130"/>
      <c r="EL477" s="130"/>
      <c r="EV477" s="130"/>
      <c r="FF477" s="130"/>
      <c r="FP477" s="130"/>
      <c r="FZ477" s="130"/>
      <c r="GJ477" s="130"/>
      <c r="GT477" s="130"/>
      <c r="HD477" s="130"/>
      <c r="HN477" s="130"/>
      <c r="HX477" s="130"/>
      <c r="IH477" s="130"/>
    </row>
    <row xmlns:x14ac="http://schemas.microsoft.com/office/spreadsheetml/2009/9/ac" r="478" s="3" customFormat="true" x14ac:dyDescent="0.25">
      <c r="A478" s="397"/>
      <c r="B478" s="130"/>
      <c r="L478" s="130"/>
      <c r="V478" s="130"/>
      <c r="AF478" s="130"/>
      <c r="AP478" s="130"/>
      <c r="AZ478" s="130"/>
      <c r="BA478" s="130"/>
      <c r="BB478" s="130"/>
      <c r="BC478" s="130"/>
      <c r="BD478" s="130"/>
      <c r="BE478" s="130"/>
      <c r="BF478" s="130"/>
      <c r="BG478" s="130"/>
      <c r="BJ478" s="130"/>
      <c r="BT478" s="130"/>
      <c r="CD478" s="130"/>
      <c r="CN478" s="130"/>
      <c r="CX478" s="130"/>
      <c r="DH478" s="130"/>
      <c r="DR478" s="130"/>
      <c r="EB478" s="130"/>
      <c r="EL478" s="130"/>
      <c r="EV478" s="130"/>
      <c r="FF478" s="130"/>
      <c r="FP478" s="130"/>
      <c r="FZ478" s="130"/>
      <c r="GJ478" s="130"/>
      <c r="GT478" s="130"/>
      <c r="HD478" s="130"/>
      <c r="HN478" s="130"/>
      <c r="HX478" s="130"/>
      <c r="IH478" s="130"/>
    </row>
    <row xmlns:x14ac="http://schemas.microsoft.com/office/spreadsheetml/2009/9/ac" r="479" s="3" customFormat="true" x14ac:dyDescent="0.25">
      <c r="A479" s="397"/>
      <c r="B479" s="130"/>
      <c r="L479" s="130"/>
      <c r="V479" s="130"/>
      <c r="AF479" s="130"/>
      <c r="AP479" s="130"/>
      <c r="AZ479" s="130"/>
      <c r="BA479" s="130"/>
      <c r="BB479" s="130"/>
      <c r="BC479" s="130"/>
      <c r="BD479" s="130"/>
      <c r="BE479" s="130"/>
      <c r="BF479" s="130"/>
      <c r="BG479" s="130"/>
      <c r="BJ479" s="130"/>
      <c r="BT479" s="130"/>
      <c r="CD479" s="130"/>
      <c r="CN479" s="130"/>
      <c r="CX479" s="130"/>
      <c r="DH479" s="130"/>
      <c r="DR479" s="130"/>
      <c r="EB479" s="130"/>
      <c r="EL479" s="130"/>
      <c r="EV479" s="130"/>
      <c r="FF479" s="130"/>
      <c r="FP479" s="130"/>
      <c r="FZ479" s="130"/>
      <c r="GJ479" s="130"/>
      <c r="GT479" s="130"/>
      <c r="HD479" s="130"/>
      <c r="HN479" s="130"/>
      <c r="HX479" s="130"/>
      <c r="IH479" s="130"/>
    </row>
    <row xmlns:x14ac="http://schemas.microsoft.com/office/spreadsheetml/2009/9/ac" r="480" s="3" customFormat="true" x14ac:dyDescent="0.25">
      <c r="A480" s="397"/>
      <c r="B480" s="130"/>
      <c r="L480" s="130"/>
      <c r="V480" s="130"/>
      <c r="AF480" s="130"/>
      <c r="AP480" s="130"/>
      <c r="AZ480" s="130"/>
      <c r="BA480" s="130"/>
      <c r="BB480" s="130"/>
      <c r="BC480" s="130"/>
      <c r="BD480" s="130"/>
      <c r="BE480" s="130"/>
      <c r="BF480" s="130"/>
      <c r="BG480" s="130"/>
      <c r="BJ480" s="130"/>
      <c r="BT480" s="130"/>
      <c r="CD480" s="130"/>
      <c r="CN480" s="130"/>
      <c r="CX480" s="130"/>
      <c r="DH480" s="130"/>
      <c r="DR480" s="130"/>
      <c r="EB480" s="130"/>
      <c r="EL480" s="130"/>
      <c r="EV480" s="130"/>
      <c r="FF480" s="130"/>
      <c r="FP480" s="130"/>
      <c r="FZ480" s="130"/>
      <c r="GJ480" s="130"/>
      <c r="GT480" s="130"/>
      <c r="HD480" s="130"/>
      <c r="HN480" s="130"/>
      <c r="HX480" s="130"/>
      <c r="IH480" s="130"/>
    </row>
    <row xmlns:x14ac="http://schemas.microsoft.com/office/spreadsheetml/2009/9/ac" r="481" s="3" customFormat="true" x14ac:dyDescent="0.25">
      <c r="A481" s="397"/>
      <c r="B481" s="130"/>
      <c r="L481" s="130"/>
      <c r="V481" s="130"/>
      <c r="AF481" s="130"/>
      <c r="AP481" s="130"/>
      <c r="AZ481" s="130"/>
      <c r="BA481" s="130"/>
      <c r="BB481" s="130"/>
      <c r="BC481" s="130"/>
      <c r="BD481" s="130"/>
      <c r="BE481" s="130"/>
      <c r="BF481" s="130"/>
      <c r="BG481" s="130"/>
      <c r="BJ481" s="130"/>
      <c r="BT481" s="130"/>
      <c r="CD481" s="130"/>
      <c r="CN481" s="130"/>
      <c r="CX481" s="130"/>
      <c r="DH481" s="130"/>
      <c r="DR481" s="130"/>
      <c r="EB481" s="130"/>
      <c r="EL481" s="130"/>
      <c r="EV481" s="130"/>
      <c r="FF481" s="130"/>
      <c r="FP481" s="130"/>
      <c r="FZ481" s="130"/>
      <c r="GJ481" s="130"/>
      <c r="GT481" s="130"/>
      <c r="HD481" s="130"/>
      <c r="HN481" s="130"/>
      <c r="HX481" s="130"/>
      <c r="IH481" s="130"/>
    </row>
    <row xmlns:x14ac="http://schemas.microsoft.com/office/spreadsheetml/2009/9/ac" r="482" s="3" customFormat="true" x14ac:dyDescent="0.25">
      <c r="A482" s="397"/>
      <c r="B482" s="130"/>
      <c r="L482" s="130"/>
      <c r="V482" s="130"/>
      <c r="AF482" s="130"/>
      <c r="AP482" s="130"/>
      <c r="AZ482" s="130"/>
      <c r="BA482" s="130"/>
      <c r="BB482" s="130"/>
      <c r="BC482" s="130"/>
      <c r="BD482" s="130"/>
      <c r="BE482" s="130"/>
      <c r="BF482" s="130"/>
      <c r="BG482" s="130"/>
      <c r="BJ482" s="130"/>
      <c r="BT482" s="130"/>
      <c r="CD482" s="130"/>
      <c r="CN482" s="130"/>
      <c r="CX482" s="130"/>
      <c r="DH482" s="130"/>
      <c r="DR482" s="130"/>
      <c r="EB482" s="130"/>
      <c r="EL482" s="130"/>
      <c r="EV482" s="130"/>
      <c r="FF482" s="130"/>
      <c r="FP482" s="130"/>
      <c r="FZ482" s="130"/>
      <c r="GJ482" s="130"/>
      <c r="GT482" s="130"/>
      <c r="HD482" s="130"/>
      <c r="HN482" s="130"/>
      <c r="HX482" s="130"/>
      <c r="IH482" s="130"/>
    </row>
    <row xmlns:x14ac="http://schemas.microsoft.com/office/spreadsheetml/2009/9/ac" r="483" s="3" customFormat="true" x14ac:dyDescent="0.25">
      <c r="A483" s="397"/>
      <c r="B483" s="130"/>
      <c r="L483" s="130"/>
      <c r="V483" s="130"/>
      <c r="AF483" s="130"/>
      <c r="AP483" s="130"/>
      <c r="AZ483" s="130"/>
      <c r="BA483" s="130"/>
      <c r="BB483" s="130"/>
      <c r="BC483" s="130"/>
      <c r="BD483" s="130"/>
      <c r="BE483" s="130"/>
      <c r="BF483" s="130"/>
      <c r="BG483" s="130"/>
      <c r="BJ483" s="130"/>
      <c r="BT483" s="130"/>
      <c r="CD483" s="130"/>
      <c r="CN483" s="130"/>
      <c r="CX483" s="130"/>
      <c r="DH483" s="130"/>
      <c r="DR483" s="130"/>
      <c r="EB483" s="130"/>
      <c r="EL483" s="130"/>
      <c r="EV483" s="130"/>
      <c r="FF483" s="130"/>
      <c r="FP483" s="130"/>
      <c r="FZ483" s="130"/>
      <c r="GJ483" s="130"/>
      <c r="GT483" s="130"/>
      <c r="HD483" s="130"/>
      <c r="HN483" s="130"/>
      <c r="HX483" s="130"/>
      <c r="IH483" s="130"/>
    </row>
    <row xmlns:x14ac="http://schemas.microsoft.com/office/spreadsheetml/2009/9/ac" r="484" s="3" customFormat="true" x14ac:dyDescent="0.25">
      <c r="A484" s="397"/>
      <c r="B484" s="130"/>
      <c r="L484" s="130"/>
      <c r="V484" s="130"/>
      <c r="AF484" s="130"/>
      <c r="AP484" s="130"/>
      <c r="AZ484" s="130"/>
      <c r="BA484" s="130"/>
      <c r="BB484" s="130"/>
      <c r="BC484" s="130"/>
      <c r="BD484" s="130"/>
      <c r="BE484" s="130"/>
      <c r="BF484" s="130"/>
      <c r="BG484" s="130"/>
      <c r="BJ484" s="130"/>
      <c r="BT484" s="130"/>
      <c r="CD484" s="130"/>
      <c r="CN484" s="130"/>
      <c r="CX484" s="130"/>
      <c r="DH484" s="130"/>
      <c r="DR484" s="130"/>
      <c r="EB484" s="130"/>
      <c r="EL484" s="130"/>
      <c r="EV484" s="130"/>
      <c r="FF484" s="130"/>
      <c r="FP484" s="130"/>
      <c r="FZ484" s="130"/>
      <c r="GJ484" s="130"/>
      <c r="GT484" s="130"/>
      <c r="HD484" s="130"/>
      <c r="HN484" s="130"/>
      <c r="HX484" s="130"/>
      <c r="IH484" s="130"/>
    </row>
    <row xmlns:x14ac="http://schemas.microsoft.com/office/spreadsheetml/2009/9/ac" r="485" s="3" customFormat="true" x14ac:dyDescent="0.25">
      <c r="A485" s="397"/>
      <c r="B485" s="130"/>
      <c r="L485" s="130"/>
      <c r="V485" s="130"/>
      <c r="AF485" s="130"/>
      <c r="AP485" s="130"/>
      <c r="AZ485" s="130"/>
      <c r="BA485" s="130"/>
      <c r="BB485" s="130"/>
      <c r="BC485" s="130"/>
      <c r="BD485" s="130"/>
      <c r="BE485" s="130"/>
      <c r="BF485" s="130"/>
      <c r="BG485" s="130"/>
      <c r="BJ485" s="130"/>
      <c r="BT485" s="130"/>
      <c r="CD485" s="130"/>
      <c r="CN485" s="130"/>
      <c r="CX485" s="130"/>
      <c r="DH485" s="130"/>
      <c r="DR485" s="130"/>
      <c r="EB485" s="130"/>
      <c r="EL485" s="130"/>
      <c r="EV485" s="130"/>
      <c r="FF485" s="130"/>
      <c r="FP485" s="130"/>
      <c r="FZ485" s="130"/>
      <c r="GJ485" s="130"/>
      <c r="GT485" s="130"/>
      <c r="HD485" s="130"/>
      <c r="HN485" s="130"/>
      <c r="HX485" s="130"/>
      <c r="IH485" s="130"/>
    </row>
    <row xmlns:x14ac="http://schemas.microsoft.com/office/spreadsheetml/2009/9/ac" r="486" s="3" customFormat="true" x14ac:dyDescent="0.25">
      <c r="A486" s="397"/>
      <c r="B486" s="130"/>
      <c r="L486" s="130"/>
      <c r="V486" s="130"/>
      <c r="AF486" s="130"/>
      <c r="AP486" s="130"/>
      <c r="AZ486" s="130"/>
      <c r="BA486" s="130"/>
      <c r="BB486" s="130"/>
      <c r="BC486" s="130"/>
      <c r="BD486" s="130"/>
      <c r="BE486" s="130"/>
      <c r="BF486" s="130"/>
      <c r="BG486" s="130"/>
      <c r="BJ486" s="130"/>
      <c r="BT486" s="130"/>
      <c r="CD486" s="130"/>
      <c r="CN486" s="130"/>
      <c r="CX486" s="130"/>
      <c r="DH486" s="130"/>
      <c r="DR486" s="130"/>
      <c r="EB486" s="130"/>
      <c r="EL486" s="130"/>
      <c r="EV486" s="130"/>
      <c r="FF486" s="130"/>
      <c r="FP486" s="130"/>
      <c r="FZ486" s="130"/>
      <c r="GJ486" s="130"/>
      <c r="GT486" s="130"/>
      <c r="HD486" s="130"/>
      <c r="HN486" s="130"/>
      <c r="HX486" s="130"/>
      <c r="IH486" s="130"/>
    </row>
    <row xmlns:x14ac="http://schemas.microsoft.com/office/spreadsheetml/2009/9/ac" r="487" s="3" customFormat="true" x14ac:dyDescent="0.25">
      <c r="A487" s="397"/>
      <c r="B487" s="130"/>
      <c r="L487" s="130"/>
      <c r="V487" s="130"/>
      <c r="AF487" s="130"/>
      <c r="AP487" s="130"/>
      <c r="AZ487" s="130"/>
      <c r="BA487" s="130"/>
      <c r="BB487" s="130"/>
      <c r="BC487" s="130"/>
      <c r="BD487" s="130"/>
      <c r="BE487" s="130"/>
      <c r="BF487" s="130"/>
      <c r="BG487" s="130"/>
      <c r="BJ487" s="130"/>
      <c r="BT487" s="130"/>
      <c r="CD487" s="130"/>
      <c r="CN487" s="130"/>
      <c r="CX487" s="130"/>
      <c r="DH487" s="130"/>
      <c r="DR487" s="130"/>
      <c r="EB487" s="130"/>
      <c r="EL487" s="130"/>
      <c r="EV487" s="130"/>
      <c r="FF487" s="130"/>
      <c r="FP487" s="130"/>
      <c r="FZ487" s="130"/>
      <c r="GJ487" s="130"/>
      <c r="GT487" s="130"/>
      <c r="HD487" s="130"/>
      <c r="HN487" s="130"/>
      <c r="HX487" s="130"/>
      <c r="IH487" s="130"/>
    </row>
    <row xmlns:x14ac="http://schemas.microsoft.com/office/spreadsheetml/2009/9/ac" r="488" s="3" customFormat="true" x14ac:dyDescent="0.25">
      <c r="A488" s="397"/>
      <c r="B488" s="130"/>
      <c r="L488" s="130"/>
      <c r="V488" s="130"/>
      <c r="AF488" s="130"/>
      <c r="AP488" s="130"/>
      <c r="AZ488" s="130"/>
      <c r="BA488" s="130"/>
      <c r="BB488" s="130"/>
      <c r="BC488" s="130"/>
      <c r="BD488" s="130"/>
      <c r="BE488" s="130"/>
      <c r="BF488" s="130"/>
      <c r="BG488" s="130"/>
      <c r="BJ488" s="130"/>
      <c r="BT488" s="130"/>
      <c r="CD488" s="130"/>
      <c r="CN488" s="130"/>
      <c r="CX488" s="130"/>
      <c r="DH488" s="130"/>
      <c r="DR488" s="130"/>
      <c r="EB488" s="130"/>
      <c r="EL488" s="130"/>
      <c r="EV488" s="130"/>
      <c r="FF488" s="130"/>
      <c r="FP488" s="130"/>
      <c r="FZ488" s="130"/>
      <c r="GJ488" s="130"/>
      <c r="GT488" s="130"/>
      <c r="HD488" s="130"/>
      <c r="HN488" s="130"/>
      <c r="HX488" s="130"/>
      <c r="IH488" s="130"/>
    </row>
    <row xmlns:x14ac="http://schemas.microsoft.com/office/spreadsheetml/2009/9/ac" r="489" s="3" customFormat="true" x14ac:dyDescent="0.25">
      <c r="A489" s="397"/>
      <c r="B489" s="130"/>
      <c r="L489" s="130"/>
      <c r="V489" s="130"/>
      <c r="AF489" s="130"/>
      <c r="AP489" s="130"/>
      <c r="AZ489" s="130"/>
      <c r="BA489" s="130"/>
      <c r="BB489" s="130"/>
      <c r="BC489" s="130"/>
      <c r="BD489" s="130"/>
      <c r="BE489" s="130"/>
      <c r="BF489" s="130"/>
      <c r="BG489" s="130"/>
      <c r="BJ489" s="130"/>
      <c r="BT489" s="130"/>
      <c r="CD489" s="130"/>
      <c r="CN489" s="130"/>
      <c r="CX489" s="130"/>
      <c r="DH489" s="130"/>
      <c r="DR489" s="130"/>
      <c r="EB489" s="130"/>
      <c r="EL489" s="130"/>
      <c r="EV489" s="130"/>
      <c r="FF489" s="130"/>
      <c r="FP489" s="130"/>
      <c r="FZ489" s="130"/>
      <c r="GJ489" s="130"/>
      <c r="GT489" s="130"/>
      <c r="HD489" s="130"/>
      <c r="HN489" s="130"/>
      <c r="HX489" s="130"/>
      <c r="IH489" s="130"/>
    </row>
    <row xmlns:x14ac="http://schemas.microsoft.com/office/spreadsheetml/2009/9/ac" r="490" s="3" customFormat="true" x14ac:dyDescent="0.25">
      <c r="A490" s="397"/>
      <c r="B490" s="130"/>
      <c r="L490" s="130"/>
      <c r="V490" s="130"/>
      <c r="AF490" s="130"/>
      <c r="AP490" s="130"/>
      <c r="AZ490" s="130"/>
      <c r="BA490" s="130"/>
      <c r="BB490" s="130"/>
      <c r="BC490" s="130"/>
      <c r="BD490" s="130"/>
      <c r="BE490" s="130"/>
      <c r="BF490" s="130"/>
      <c r="BG490" s="130"/>
      <c r="BJ490" s="130"/>
      <c r="BT490" s="130"/>
      <c r="CD490" s="130"/>
      <c r="CN490" s="130"/>
      <c r="CX490" s="130"/>
      <c r="DH490" s="130"/>
      <c r="DR490" s="130"/>
      <c r="EB490" s="130"/>
      <c r="EL490" s="130"/>
      <c r="EV490" s="130"/>
      <c r="FF490" s="130"/>
      <c r="FP490" s="130"/>
      <c r="FZ490" s="130"/>
      <c r="GJ490" s="130"/>
      <c r="GT490" s="130"/>
      <c r="HD490" s="130"/>
      <c r="HN490" s="130"/>
      <c r="HX490" s="130"/>
      <c r="IH490" s="130"/>
    </row>
    <row xmlns:x14ac="http://schemas.microsoft.com/office/spreadsheetml/2009/9/ac" r="491" s="3" customFormat="true" x14ac:dyDescent="0.25">
      <c r="A491" s="397"/>
      <c r="B491" s="130"/>
      <c r="L491" s="130"/>
      <c r="V491" s="130"/>
      <c r="AF491" s="130"/>
      <c r="AP491" s="130"/>
      <c r="AZ491" s="130"/>
      <c r="BA491" s="130"/>
      <c r="BB491" s="130"/>
      <c r="BC491" s="130"/>
      <c r="BD491" s="130"/>
      <c r="BE491" s="130"/>
      <c r="BF491" s="130"/>
      <c r="BG491" s="130"/>
      <c r="BJ491" s="130"/>
      <c r="BT491" s="130"/>
      <c r="CD491" s="130"/>
      <c r="CN491" s="130"/>
      <c r="CX491" s="130"/>
      <c r="DH491" s="130"/>
      <c r="DR491" s="130"/>
      <c r="EB491" s="130"/>
      <c r="EL491" s="130"/>
      <c r="EV491" s="130"/>
      <c r="FF491" s="130"/>
      <c r="FP491" s="130"/>
      <c r="FZ491" s="130"/>
      <c r="GJ491" s="130"/>
      <c r="GT491" s="130"/>
      <c r="HD491" s="130"/>
      <c r="HN491" s="130"/>
      <c r="HX491" s="130"/>
      <c r="IH491" s="130"/>
    </row>
    <row xmlns:x14ac="http://schemas.microsoft.com/office/spreadsheetml/2009/9/ac" r="492" s="3" customFormat="true" x14ac:dyDescent="0.25">
      <c r="A492" s="397"/>
      <c r="B492" s="130"/>
      <c r="L492" s="130"/>
      <c r="V492" s="130"/>
      <c r="AF492" s="130"/>
      <c r="AP492" s="130"/>
      <c r="AZ492" s="130"/>
      <c r="BA492" s="130"/>
      <c r="BB492" s="130"/>
      <c r="BC492" s="130"/>
      <c r="BD492" s="130"/>
      <c r="BE492" s="130"/>
      <c r="BF492" s="130"/>
      <c r="BG492" s="130"/>
      <c r="BJ492" s="130"/>
      <c r="BT492" s="130"/>
      <c r="CD492" s="130"/>
      <c r="CN492" s="130"/>
      <c r="CX492" s="130"/>
      <c r="DH492" s="130"/>
      <c r="DR492" s="130"/>
      <c r="EB492" s="130"/>
      <c r="EL492" s="130"/>
      <c r="EV492" s="130"/>
      <c r="FF492" s="130"/>
      <c r="FP492" s="130"/>
      <c r="FZ492" s="130"/>
      <c r="GJ492" s="130"/>
      <c r="GT492" s="130"/>
      <c r="HD492" s="130"/>
      <c r="HN492" s="130"/>
      <c r="HX492" s="130"/>
      <c r="IH492" s="130"/>
    </row>
    <row xmlns:x14ac="http://schemas.microsoft.com/office/spreadsheetml/2009/9/ac" r="493" s="3" customFormat="true" x14ac:dyDescent="0.25">
      <c r="A493" s="397"/>
      <c r="B493" s="130"/>
      <c r="L493" s="130"/>
      <c r="V493" s="130"/>
      <c r="AF493" s="130"/>
      <c r="AP493" s="130"/>
      <c r="AZ493" s="130"/>
      <c r="BA493" s="130"/>
      <c r="BB493" s="130"/>
      <c r="BC493" s="130"/>
      <c r="BD493" s="130"/>
      <c r="BE493" s="130"/>
      <c r="BF493" s="130"/>
      <c r="BG493" s="130"/>
      <c r="BJ493" s="130"/>
      <c r="BT493" s="130"/>
      <c r="CD493" s="130"/>
      <c r="CN493" s="130"/>
      <c r="CX493" s="130"/>
      <c r="DH493" s="130"/>
      <c r="DR493" s="130"/>
      <c r="EB493" s="130"/>
      <c r="EL493" s="130"/>
      <c r="EV493" s="130"/>
      <c r="FF493" s="130"/>
      <c r="FP493" s="130"/>
      <c r="FZ493" s="130"/>
      <c r="GJ493" s="130"/>
      <c r="GT493" s="130"/>
      <c r="HD493" s="130"/>
      <c r="HN493" s="130"/>
      <c r="HX493" s="130"/>
      <c r="IH493" s="130"/>
    </row>
    <row xmlns:x14ac="http://schemas.microsoft.com/office/spreadsheetml/2009/9/ac" r="494" s="3" customFormat="true" x14ac:dyDescent="0.25">
      <c r="A494" s="397"/>
      <c r="B494" s="130"/>
      <c r="L494" s="130"/>
      <c r="V494" s="130"/>
      <c r="AF494" s="130"/>
      <c r="AP494" s="130"/>
      <c r="AZ494" s="130"/>
      <c r="BA494" s="130"/>
      <c r="BB494" s="130"/>
      <c r="BC494" s="130"/>
      <c r="BD494" s="130"/>
      <c r="BE494" s="130"/>
      <c r="BF494" s="130"/>
      <c r="BG494" s="130"/>
      <c r="BJ494" s="130"/>
      <c r="BT494" s="130"/>
      <c r="CD494" s="130"/>
      <c r="CN494" s="130"/>
      <c r="CX494" s="130"/>
      <c r="DH494" s="130"/>
      <c r="DR494" s="130"/>
      <c r="EB494" s="130"/>
      <c r="EL494" s="130"/>
      <c r="EV494" s="130"/>
      <c r="FF494" s="130"/>
      <c r="FP494" s="130"/>
      <c r="FZ494" s="130"/>
      <c r="GJ494" s="130"/>
      <c r="GT494" s="130"/>
      <c r="HD494" s="130"/>
      <c r="HN494" s="130"/>
      <c r="HX494" s="130"/>
      <c r="IH494" s="130"/>
    </row>
    <row xmlns:x14ac="http://schemas.microsoft.com/office/spreadsheetml/2009/9/ac" r="495" s="3" customFormat="true" x14ac:dyDescent="0.25">
      <c r="A495" s="397"/>
      <c r="B495" s="130"/>
      <c r="L495" s="130"/>
      <c r="V495" s="130"/>
      <c r="AF495" s="130"/>
      <c r="AP495" s="130"/>
      <c r="AZ495" s="130"/>
      <c r="BA495" s="130"/>
      <c r="BB495" s="130"/>
      <c r="BC495" s="130"/>
      <c r="BD495" s="130"/>
      <c r="BE495" s="130"/>
      <c r="BF495" s="130"/>
      <c r="BG495" s="130"/>
      <c r="BJ495" s="130"/>
      <c r="BT495" s="130"/>
      <c r="CD495" s="130"/>
      <c r="CN495" s="130"/>
      <c r="CX495" s="130"/>
      <c r="DH495" s="130"/>
      <c r="DR495" s="130"/>
      <c r="EB495" s="130"/>
      <c r="EL495" s="130"/>
      <c r="EV495" s="130"/>
      <c r="FF495" s="130"/>
      <c r="FP495" s="130"/>
      <c r="FZ495" s="130"/>
      <c r="GJ495" s="130"/>
      <c r="GT495" s="130"/>
      <c r="HD495" s="130"/>
      <c r="HN495" s="130"/>
      <c r="HX495" s="130"/>
      <c r="IH495" s="130"/>
    </row>
    <row xmlns:x14ac="http://schemas.microsoft.com/office/spreadsheetml/2009/9/ac" r="496" s="3" customFormat="true" x14ac:dyDescent="0.25">
      <c r="A496" s="397"/>
      <c r="B496" s="130"/>
      <c r="L496" s="130"/>
      <c r="V496" s="130"/>
      <c r="AF496" s="130"/>
      <c r="AP496" s="130"/>
      <c r="AZ496" s="130"/>
      <c r="BA496" s="130"/>
      <c r="BB496" s="130"/>
      <c r="BC496" s="130"/>
      <c r="BD496" s="130"/>
      <c r="BE496" s="130"/>
      <c r="BF496" s="130"/>
      <c r="BG496" s="130"/>
      <c r="BJ496" s="130"/>
      <c r="BT496" s="130"/>
      <c r="CD496" s="130"/>
      <c r="CN496" s="130"/>
      <c r="CX496" s="130"/>
      <c r="DH496" s="130"/>
      <c r="DR496" s="130"/>
      <c r="EB496" s="130"/>
      <c r="EL496" s="130"/>
      <c r="EV496" s="130"/>
      <c r="FF496" s="130"/>
      <c r="FP496" s="130"/>
      <c r="FZ496" s="130"/>
      <c r="GJ496" s="130"/>
      <c r="GT496" s="130"/>
      <c r="HD496" s="130"/>
      <c r="HN496" s="130"/>
      <c r="HX496" s="130"/>
      <c r="IH496" s="130"/>
    </row>
    <row xmlns:x14ac="http://schemas.microsoft.com/office/spreadsheetml/2009/9/ac" r="497" s="3" customFormat="true" x14ac:dyDescent="0.25">
      <c r="A497" s="397"/>
      <c r="B497" s="130"/>
      <c r="L497" s="130"/>
      <c r="V497" s="130"/>
      <c r="AF497" s="130"/>
      <c r="AP497" s="130"/>
      <c r="AZ497" s="130"/>
      <c r="BA497" s="130"/>
      <c r="BB497" s="130"/>
      <c r="BC497" s="130"/>
      <c r="BD497" s="130"/>
      <c r="BE497" s="130"/>
      <c r="BF497" s="130"/>
      <c r="BG497" s="130"/>
      <c r="BJ497" s="130"/>
      <c r="BT497" s="130"/>
      <c r="CD497" s="130"/>
      <c r="CN497" s="130"/>
      <c r="CX497" s="130"/>
      <c r="DH497" s="130"/>
      <c r="DR497" s="130"/>
      <c r="EB497" s="130"/>
      <c r="EL497" s="130"/>
      <c r="EV497" s="130"/>
      <c r="FF497" s="130"/>
      <c r="FP497" s="130"/>
      <c r="FZ497" s="130"/>
      <c r="GJ497" s="130"/>
      <c r="GT497" s="130"/>
      <c r="HD497" s="130"/>
      <c r="HN497" s="130"/>
      <c r="HX497" s="130"/>
      <c r="IH497" s="130"/>
    </row>
    <row xmlns:x14ac="http://schemas.microsoft.com/office/spreadsheetml/2009/9/ac" r="498" s="3" customFormat="true" x14ac:dyDescent="0.25">
      <c r="A498" s="397"/>
      <c r="B498" s="130"/>
      <c r="L498" s="130"/>
      <c r="V498" s="130"/>
      <c r="AF498" s="130"/>
      <c r="AP498" s="130"/>
      <c r="AZ498" s="130"/>
      <c r="BA498" s="130"/>
      <c r="BB498" s="130"/>
      <c r="BC498" s="130"/>
      <c r="BD498" s="130"/>
      <c r="BE498" s="130"/>
      <c r="BF498" s="130"/>
      <c r="BG498" s="130"/>
      <c r="BJ498" s="130"/>
      <c r="BT498" s="130"/>
      <c r="CD498" s="130"/>
      <c r="CN498" s="130"/>
      <c r="CX498" s="130"/>
      <c r="DH498" s="130"/>
      <c r="DR498" s="130"/>
      <c r="EB498" s="130"/>
      <c r="EL498" s="130"/>
      <c r="EV498" s="130"/>
      <c r="FF498" s="130"/>
      <c r="FP498" s="130"/>
      <c r="FZ498" s="130"/>
      <c r="GJ498" s="130"/>
      <c r="GT498" s="130"/>
      <c r="HD498" s="130"/>
      <c r="HN498" s="130"/>
      <c r="HX498" s="130"/>
      <c r="IH498" s="130"/>
    </row>
    <row xmlns:x14ac="http://schemas.microsoft.com/office/spreadsheetml/2009/9/ac" r="499" s="3" customFormat="true" x14ac:dyDescent="0.25">
      <c r="A499" s="397"/>
      <c r="B499" s="130"/>
      <c r="L499" s="130"/>
      <c r="V499" s="130"/>
      <c r="AF499" s="130"/>
      <c r="AP499" s="130"/>
      <c r="AZ499" s="130"/>
      <c r="BA499" s="130"/>
      <c r="BB499" s="130"/>
      <c r="BC499" s="130"/>
      <c r="BD499" s="130"/>
      <c r="BE499" s="130"/>
      <c r="BF499" s="130"/>
      <c r="BG499" s="130"/>
      <c r="BJ499" s="130"/>
      <c r="BT499" s="130"/>
      <c r="CD499" s="130"/>
      <c r="CN499" s="130"/>
      <c r="CX499" s="130"/>
      <c r="DH499" s="130"/>
      <c r="DR499" s="130"/>
      <c r="EB499" s="130"/>
      <c r="EL499" s="130"/>
      <c r="EV499" s="130"/>
      <c r="FF499" s="130"/>
      <c r="FP499" s="130"/>
      <c r="FZ499" s="130"/>
      <c r="GJ499" s="130"/>
      <c r="GT499" s="130"/>
      <c r="HD499" s="130"/>
      <c r="HN499" s="130"/>
      <c r="HX499" s="130"/>
      <c r="IH499" s="130"/>
    </row>
    <row xmlns:x14ac="http://schemas.microsoft.com/office/spreadsheetml/2009/9/ac" r="500" s="3" customFormat="true" x14ac:dyDescent="0.25">
      <c r="A500" s="397"/>
      <c r="B500" s="130"/>
      <c r="L500" s="130"/>
      <c r="V500" s="130"/>
      <c r="AF500" s="130"/>
      <c r="AP500" s="130"/>
      <c r="AZ500" s="130"/>
      <c r="BA500" s="130"/>
      <c r="BB500" s="130"/>
      <c r="BC500" s="130"/>
      <c r="BD500" s="130"/>
      <c r="BE500" s="130"/>
      <c r="BF500" s="130"/>
      <c r="BG500" s="130"/>
      <c r="BJ500" s="130"/>
      <c r="BT500" s="130"/>
      <c r="CD500" s="130"/>
      <c r="CN500" s="130"/>
      <c r="CX500" s="130"/>
      <c r="DH500" s="130"/>
      <c r="DR500" s="130"/>
      <c r="EB500" s="130"/>
      <c r="EL500" s="130"/>
      <c r="EV500" s="130"/>
      <c r="FF500" s="130"/>
      <c r="FP500" s="130"/>
      <c r="FZ500" s="130"/>
      <c r="GJ500" s="130"/>
      <c r="GT500" s="130"/>
      <c r="HD500" s="130"/>
      <c r="HN500" s="130"/>
      <c r="HX500" s="130"/>
      <c r="IH500" s="130"/>
    </row>
    <row xmlns:x14ac="http://schemas.microsoft.com/office/spreadsheetml/2009/9/ac" r="501" s="3" customFormat="true" x14ac:dyDescent="0.25">
      <c r="A501" s="397"/>
      <c r="B501" s="130"/>
      <c r="L501" s="130"/>
      <c r="V501" s="130"/>
      <c r="AF501" s="130"/>
      <c r="AP501" s="130"/>
      <c r="AZ501" s="130"/>
      <c r="BA501" s="130"/>
      <c r="BB501" s="130"/>
      <c r="BC501" s="130"/>
      <c r="BD501" s="130"/>
      <c r="BE501" s="130"/>
      <c r="BF501" s="130"/>
      <c r="BG501" s="130"/>
      <c r="BJ501" s="130"/>
      <c r="BT501" s="130"/>
      <c r="CD501" s="130"/>
      <c r="CN501" s="130"/>
      <c r="CX501" s="130"/>
      <c r="DH501" s="130"/>
      <c r="DR501" s="130"/>
      <c r="EB501" s="130"/>
      <c r="EL501" s="130"/>
      <c r="EV501" s="130"/>
      <c r="FF501" s="130"/>
      <c r="FP501" s="130"/>
      <c r="FZ501" s="130"/>
      <c r="GJ501" s="130"/>
      <c r="GT501" s="130"/>
      <c r="HD501" s="130"/>
      <c r="HN501" s="130"/>
      <c r="HX501" s="130"/>
      <c r="IH501" s="130"/>
    </row>
    <row xmlns:x14ac="http://schemas.microsoft.com/office/spreadsheetml/2009/9/ac" r="502" s="3" customFormat="true" x14ac:dyDescent="0.25">
      <c r="A502" s="397"/>
      <c r="B502" s="130"/>
      <c r="L502" s="130"/>
      <c r="V502" s="130"/>
      <c r="AF502" s="130"/>
      <c r="AP502" s="130"/>
      <c r="AZ502" s="130"/>
      <c r="BA502" s="130"/>
      <c r="BB502" s="130"/>
      <c r="BC502" s="130"/>
      <c r="BD502" s="130"/>
      <c r="BE502" s="130"/>
      <c r="BF502" s="130"/>
      <c r="BG502" s="130"/>
      <c r="BJ502" s="130"/>
      <c r="BT502" s="130"/>
      <c r="CD502" s="130"/>
      <c r="CN502" s="130"/>
      <c r="CX502" s="130"/>
      <c r="DH502" s="130"/>
      <c r="DR502" s="130"/>
      <c r="EB502" s="130"/>
      <c r="EL502" s="130"/>
      <c r="EV502" s="130"/>
      <c r="FF502" s="130"/>
      <c r="FP502" s="130"/>
      <c r="FZ502" s="130"/>
      <c r="GJ502" s="130"/>
      <c r="GT502" s="130"/>
      <c r="HD502" s="130"/>
      <c r="HN502" s="130"/>
      <c r="HX502" s="130"/>
      <c r="IH502" s="130"/>
    </row>
    <row xmlns:x14ac="http://schemas.microsoft.com/office/spreadsheetml/2009/9/ac" r="503" s="3" customFormat="true" x14ac:dyDescent="0.25">
      <c r="A503" s="397"/>
      <c r="B503" s="130"/>
      <c r="L503" s="130"/>
      <c r="V503" s="130"/>
      <c r="AF503" s="130"/>
      <c r="AP503" s="130"/>
      <c r="AZ503" s="130"/>
      <c r="BA503" s="130"/>
      <c r="BB503" s="130"/>
      <c r="BC503" s="130"/>
      <c r="BD503" s="130"/>
      <c r="BE503" s="130"/>
      <c r="BF503" s="130"/>
      <c r="BG503" s="130"/>
      <c r="BJ503" s="130"/>
      <c r="BT503" s="130"/>
      <c r="CD503" s="130"/>
      <c r="CN503" s="130"/>
      <c r="CX503" s="130"/>
      <c r="DH503" s="130"/>
      <c r="DR503" s="130"/>
      <c r="EB503" s="130"/>
      <c r="EL503" s="130"/>
      <c r="EV503" s="130"/>
      <c r="FF503" s="130"/>
      <c r="FP503" s="130"/>
      <c r="FZ503" s="130"/>
      <c r="GJ503" s="130"/>
      <c r="GT503" s="130"/>
      <c r="HD503" s="130"/>
      <c r="HN503" s="130"/>
      <c r="HX503" s="130"/>
      <c r="IH503" s="130"/>
    </row>
    <row xmlns:x14ac="http://schemas.microsoft.com/office/spreadsheetml/2009/9/ac" r="504" s="3" customFormat="true" x14ac:dyDescent="0.25">
      <c r="A504" s="397"/>
      <c r="B504" s="130"/>
      <c r="L504" s="130"/>
      <c r="V504" s="130"/>
      <c r="AF504" s="130"/>
      <c r="AP504" s="130"/>
      <c r="AZ504" s="130"/>
      <c r="BA504" s="130"/>
      <c r="BB504" s="130"/>
      <c r="BC504" s="130"/>
      <c r="BD504" s="130"/>
      <c r="BE504" s="130"/>
      <c r="BF504" s="130"/>
      <c r="BG504" s="130"/>
      <c r="BJ504" s="130"/>
      <c r="BT504" s="130"/>
      <c r="CD504" s="130"/>
      <c r="CN504" s="130"/>
      <c r="CX504" s="130"/>
      <c r="DH504" s="130"/>
      <c r="DR504" s="130"/>
      <c r="EB504" s="130"/>
      <c r="EL504" s="130"/>
      <c r="EV504" s="130"/>
      <c r="FF504" s="130"/>
      <c r="FP504" s="130"/>
      <c r="FZ504" s="130"/>
      <c r="GJ504" s="130"/>
      <c r="GT504" s="130"/>
      <c r="HD504" s="130"/>
      <c r="HN504" s="130"/>
      <c r="HX504" s="130"/>
      <c r="IH504" s="130"/>
    </row>
    <row xmlns:x14ac="http://schemas.microsoft.com/office/spreadsheetml/2009/9/ac" r="505" s="3" customFormat="true" x14ac:dyDescent="0.25">
      <c r="A505" s="397"/>
      <c r="B505" s="130"/>
      <c r="L505" s="130"/>
      <c r="V505" s="130"/>
      <c r="AF505" s="130"/>
      <c r="AP505" s="130"/>
      <c r="AZ505" s="130"/>
      <c r="BA505" s="130"/>
      <c r="BB505" s="130"/>
      <c r="BC505" s="130"/>
      <c r="BD505" s="130"/>
      <c r="BE505" s="130"/>
      <c r="BF505" s="130"/>
      <c r="BG505" s="130"/>
      <c r="BJ505" s="130"/>
      <c r="BT505" s="130"/>
      <c r="CD505" s="130"/>
      <c r="CN505" s="130"/>
      <c r="CX505" s="130"/>
      <c r="DH505" s="130"/>
      <c r="DR505" s="130"/>
      <c r="EB505" s="130"/>
      <c r="EL505" s="130"/>
      <c r="EV505" s="130"/>
      <c r="FF505" s="130"/>
      <c r="FP505" s="130"/>
      <c r="FZ505" s="130"/>
      <c r="GJ505" s="130"/>
      <c r="GT505" s="130"/>
      <c r="HD505" s="130"/>
      <c r="HN505" s="130"/>
      <c r="HX505" s="130"/>
      <c r="IH505" s="130"/>
    </row>
    <row xmlns:x14ac="http://schemas.microsoft.com/office/spreadsheetml/2009/9/ac" r="506" s="3" customFormat="true" x14ac:dyDescent="0.25">
      <c r="A506" s="397"/>
      <c r="B506" s="130"/>
      <c r="L506" s="130"/>
      <c r="V506" s="130"/>
      <c r="AF506" s="130"/>
      <c r="AP506" s="130"/>
      <c r="AZ506" s="130"/>
      <c r="BA506" s="130"/>
      <c r="BB506" s="130"/>
      <c r="BC506" s="130"/>
      <c r="BD506" s="130"/>
      <c r="BE506" s="130"/>
      <c r="BF506" s="130"/>
      <c r="BG506" s="130"/>
      <c r="BJ506" s="130"/>
      <c r="BT506" s="130"/>
      <c r="CD506" s="130"/>
      <c r="CN506" s="130"/>
      <c r="CX506" s="130"/>
      <c r="DH506" s="130"/>
      <c r="DR506" s="130"/>
      <c r="EB506" s="130"/>
      <c r="EL506" s="130"/>
      <c r="EV506" s="130"/>
      <c r="FF506" s="130"/>
      <c r="FP506" s="130"/>
      <c r="FZ506" s="130"/>
      <c r="GJ506" s="130"/>
      <c r="GT506" s="130"/>
      <c r="HD506" s="130"/>
      <c r="HN506" s="130"/>
      <c r="HX506" s="130"/>
      <c r="IH506" s="130"/>
    </row>
    <row xmlns:x14ac="http://schemas.microsoft.com/office/spreadsheetml/2009/9/ac" r="507" s="3" customFormat="true" x14ac:dyDescent="0.25">
      <c r="A507" s="397"/>
      <c r="B507" s="130"/>
      <c r="L507" s="130"/>
      <c r="V507" s="130"/>
      <c r="AF507" s="130"/>
      <c r="AP507" s="130"/>
      <c r="AZ507" s="130"/>
      <c r="BA507" s="130"/>
      <c r="BB507" s="130"/>
      <c r="BC507" s="130"/>
      <c r="BD507" s="130"/>
      <c r="BE507" s="130"/>
      <c r="BF507" s="130"/>
      <c r="BG507" s="130"/>
      <c r="BJ507" s="130"/>
      <c r="BT507" s="130"/>
      <c r="CD507" s="130"/>
      <c r="CN507" s="130"/>
      <c r="CX507" s="130"/>
      <c r="DH507" s="130"/>
      <c r="DR507" s="130"/>
      <c r="EB507" s="130"/>
      <c r="EL507" s="130"/>
      <c r="EV507" s="130"/>
      <c r="FF507" s="130"/>
      <c r="FP507" s="130"/>
      <c r="FZ507" s="130"/>
      <c r="GJ507" s="130"/>
      <c r="GT507" s="130"/>
      <c r="HD507" s="130"/>
      <c r="HN507" s="130"/>
      <c r="HX507" s="130"/>
      <c r="IH507" s="130"/>
    </row>
    <row xmlns:x14ac="http://schemas.microsoft.com/office/spreadsheetml/2009/9/ac" r="508" s="3" customFormat="true" x14ac:dyDescent="0.25">
      <c r="A508" s="397"/>
      <c r="B508" s="130"/>
      <c r="L508" s="130"/>
      <c r="V508" s="130"/>
      <c r="AF508" s="130"/>
      <c r="AP508" s="130"/>
      <c r="AZ508" s="130"/>
      <c r="BA508" s="130"/>
      <c r="BB508" s="130"/>
      <c r="BC508" s="130"/>
      <c r="BD508" s="130"/>
      <c r="BE508" s="130"/>
      <c r="BF508" s="130"/>
      <c r="BG508" s="130"/>
      <c r="BJ508" s="130"/>
      <c r="BT508" s="130"/>
      <c r="CD508" s="130"/>
      <c r="CN508" s="130"/>
      <c r="CX508" s="130"/>
      <c r="DH508" s="130"/>
      <c r="DR508" s="130"/>
      <c r="EB508" s="130"/>
      <c r="EL508" s="130"/>
      <c r="EV508" s="130"/>
      <c r="FF508" s="130"/>
      <c r="FP508" s="130"/>
      <c r="FZ508" s="130"/>
      <c r="GJ508" s="130"/>
      <c r="GT508" s="130"/>
      <c r="HD508" s="130"/>
      <c r="HN508" s="130"/>
      <c r="HX508" s="130"/>
      <c r="IH508" s="130"/>
    </row>
    <row xmlns:x14ac="http://schemas.microsoft.com/office/spreadsheetml/2009/9/ac" r="509" s="3" customFormat="true" x14ac:dyDescent="0.25">
      <c r="A509" s="397"/>
      <c r="B509" s="130"/>
      <c r="L509" s="130"/>
      <c r="V509" s="130"/>
      <c r="AF509" s="130"/>
      <c r="AP509" s="130"/>
      <c r="AZ509" s="130"/>
      <c r="BA509" s="130"/>
      <c r="BB509" s="130"/>
      <c r="BC509" s="130"/>
      <c r="BD509" s="130"/>
      <c r="BE509" s="130"/>
      <c r="BF509" s="130"/>
      <c r="BG509" s="130"/>
      <c r="BJ509" s="130"/>
      <c r="BT509" s="130"/>
      <c r="CD509" s="130"/>
      <c r="CN509" s="130"/>
      <c r="CX509" s="130"/>
      <c r="DH509" s="130"/>
      <c r="DR509" s="130"/>
      <c r="EB509" s="130"/>
      <c r="EL509" s="130"/>
      <c r="EV509" s="130"/>
      <c r="FF509" s="130"/>
      <c r="FP509" s="130"/>
      <c r="FZ509" s="130"/>
      <c r="GJ509" s="130"/>
      <c r="GT509" s="130"/>
      <c r="HD509" s="130"/>
      <c r="HN509" s="130"/>
      <c r="HX509" s="130"/>
      <c r="IH509" s="130"/>
    </row>
    <row xmlns:x14ac="http://schemas.microsoft.com/office/spreadsheetml/2009/9/ac" r="510" s="3" customFormat="true" x14ac:dyDescent="0.25">
      <c r="A510" s="397"/>
      <c r="B510" s="130"/>
      <c r="L510" s="130"/>
      <c r="V510" s="130"/>
      <c r="AF510" s="130"/>
      <c r="AP510" s="130"/>
      <c r="AZ510" s="130"/>
      <c r="BA510" s="130"/>
      <c r="BB510" s="130"/>
      <c r="BC510" s="130"/>
      <c r="BD510" s="130"/>
      <c r="BE510" s="130"/>
      <c r="BF510" s="130"/>
      <c r="BG510" s="130"/>
      <c r="BJ510" s="130"/>
      <c r="BT510" s="130"/>
      <c r="CD510" s="130"/>
      <c r="CN510" s="130"/>
      <c r="CX510" s="130"/>
      <c r="DH510" s="130"/>
      <c r="DR510" s="130"/>
      <c r="EB510" s="130"/>
      <c r="EL510" s="130"/>
      <c r="EV510" s="130"/>
      <c r="FF510" s="130"/>
      <c r="FP510" s="130"/>
      <c r="FZ510" s="130"/>
      <c r="GJ510" s="130"/>
      <c r="GT510" s="130"/>
      <c r="HD510" s="130"/>
      <c r="HN510" s="130"/>
      <c r="HX510" s="130"/>
      <c r="IH510" s="130"/>
    </row>
    <row xmlns:x14ac="http://schemas.microsoft.com/office/spreadsheetml/2009/9/ac" r="511" s="3" customFormat="true" x14ac:dyDescent="0.25">
      <c r="A511" s="397"/>
      <c r="B511" s="130"/>
      <c r="L511" s="130"/>
      <c r="V511" s="130"/>
      <c r="AF511" s="130"/>
      <c r="AP511" s="130"/>
      <c r="AZ511" s="130"/>
      <c r="BA511" s="130"/>
      <c r="BB511" s="130"/>
      <c r="BC511" s="130"/>
      <c r="BD511" s="130"/>
      <c r="BE511" s="130"/>
      <c r="BF511" s="130"/>
      <c r="BG511" s="130"/>
      <c r="BJ511" s="130"/>
      <c r="BT511" s="130"/>
      <c r="CD511" s="130"/>
      <c r="CN511" s="130"/>
      <c r="CX511" s="130"/>
      <c r="DH511" s="130"/>
      <c r="DR511" s="130"/>
      <c r="EB511" s="130"/>
      <c r="EL511" s="130"/>
      <c r="EV511" s="130"/>
      <c r="FF511" s="130"/>
      <c r="FP511" s="130"/>
      <c r="FZ511" s="130"/>
      <c r="GJ511" s="130"/>
      <c r="GT511" s="130"/>
      <c r="HD511" s="130"/>
      <c r="HN511" s="130"/>
      <c r="HX511" s="130"/>
      <c r="IH511" s="130"/>
    </row>
    <row xmlns:x14ac="http://schemas.microsoft.com/office/spreadsheetml/2009/9/ac" r="512" s="3" customFormat="true" x14ac:dyDescent="0.25">
      <c r="A512" s="397"/>
      <c r="B512" s="130"/>
      <c r="L512" s="130"/>
      <c r="V512" s="130"/>
      <c r="AF512" s="130"/>
      <c r="AP512" s="130"/>
      <c r="AZ512" s="130"/>
      <c r="BA512" s="130"/>
      <c r="BB512" s="130"/>
      <c r="BC512" s="130"/>
      <c r="BD512" s="130"/>
      <c r="BE512" s="130"/>
      <c r="BF512" s="130"/>
      <c r="BG512" s="130"/>
      <c r="BJ512" s="130"/>
      <c r="BT512" s="130"/>
      <c r="CD512" s="130"/>
      <c r="CN512" s="130"/>
      <c r="CX512" s="130"/>
      <c r="DH512" s="130"/>
      <c r="DR512" s="130"/>
      <c r="EB512" s="130"/>
      <c r="EL512" s="130"/>
      <c r="EV512" s="130"/>
      <c r="FF512" s="130"/>
      <c r="FP512" s="130"/>
      <c r="FZ512" s="130"/>
      <c r="GJ512" s="130"/>
      <c r="GT512" s="130"/>
      <c r="HD512" s="130"/>
      <c r="HN512" s="130"/>
      <c r="HX512" s="130"/>
      <c r="IH512" s="130"/>
    </row>
    <row xmlns:x14ac="http://schemas.microsoft.com/office/spreadsheetml/2009/9/ac" r="513" s="3" customFormat="true" x14ac:dyDescent="0.25">
      <c r="A513" s="397"/>
      <c r="B513" s="130"/>
      <c r="L513" s="130"/>
      <c r="V513" s="130"/>
      <c r="AF513" s="130"/>
      <c r="AP513" s="130"/>
      <c r="AZ513" s="130"/>
      <c r="BA513" s="130"/>
      <c r="BB513" s="130"/>
      <c r="BC513" s="130"/>
      <c r="BD513" s="130"/>
      <c r="BE513" s="130"/>
      <c r="BF513" s="130"/>
      <c r="BG513" s="130"/>
      <c r="BJ513" s="130"/>
      <c r="BT513" s="130"/>
      <c r="CD513" s="130"/>
      <c r="CN513" s="130"/>
      <c r="CX513" s="130"/>
      <c r="DH513" s="130"/>
      <c r="DR513" s="130"/>
      <c r="EB513" s="130"/>
      <c r="EL513" s="130"/>
      <c r="EV513" s="130"/>
      <c r="FF513" s="130"/>
      <c r="FP513" s="130"/>
      <c r="FZ513" s="130"/>
      <c r="GJ513" s="130"/>
      <c r="GT513" s="130"/>
      <c r="HD513" s="130"/>
      <c r="HN513" s="130"/>
      <c r="HX513" s="130"/>
      <c r="IH513" s="130"/>
    </row>
    <row xmlns:x14ac="http://schemas.microsoft.com/office/spreadsheetml/2009/9/ac" r="514" s="3" customFormat="true" x14ac:dyDescent="0.25">
      <c r="A514" s="397"/>
      <c r="B514" s="130"/>
      <c r="L514" s="130"/>
      <c r="V514" s="130"/>
      <c r="AF514" s="130"/>
      <c r="AP514" s="130"/>
      <c r="AZ514" s="130"/>
      <c r="BA514" s="130"/>
      <c r="BB514" s="130"/>
      <c r="BC514" s="130"/>
      <c r="BD514" s="130"/>
      <c r="BE514" s="130"/>
      <c r="BF514" s="130"/>
      <c r="BG514" s="130"/>
      <c r="BJ514" s="130"/>
      <c r="BT514" s="130"/>
      <c r="CD514" s="130"/>
      <c r="CN514" s="130"/>
      <c r="CX514" s="130"/>
      <c r="DH514" s="130"/>
      <c r="DR514" s="130"/>
      <c r="EB514" s="130"/>
      <c r="EL514" s="130"/>
      <c r="EV514" s="130"/>
      <c r="FF514" s="130"/>
      <c r="FP514" s="130"/>
      <c r="FZ514" s="130"/>
      <c r="GJ514" s="130"/>
      <c r="GT514" s="130"/>
      <c r="HD514" s="130"/>
      <c r="HN514" s="130"/>
      <c r="HX514" s="130"/>
      <c r="IH514" s="130"/>
    </row>
    <row xmlns:x14ac="http://schemas.microsoft.com/office/spreadsheetml/2009/9/ac" r="515" s="3" customFormat="true" x14ac:dyDescent="0.25">
      <c r="A515" s="397"/>
      <c r="B515" s="130"/>
      <c r="L515" s="130"/>
      <c r="V515" s="130"/>
      <c r="AF515" s="130"/>
      <c r="AP515" s="130"/>
      <c r="AZ515" s="130"/>
      <c r="BA515" s="130"/>
      <c r="BB515" s="130"/>
      <c r="BC515" s="130"/>
      <c r="BD515" s="130"/>
      <c r="BE515" s="130"/>
      <c r="BF515" s="130"/>
      <c r="BG515" s="130"/>
      <c r="BJ515" s="130"/>
      <c r="BT515" s="130"/>
      <c r="CD515" s="130"/>
      <c r="CN515" s="130"/>
      <c r="CX515" s="130"/>
      <c r="DH515" s="130"/>
      <c r="DR515" s="130"/>
      <c r="EB515" s="130"/>
      <c r="EL515" s="130"/>
      <c r="EV515" s="130"/>
      <c r="FF515" s="130"/>
      <c r="FP515" s="130"/>
      <c r="FZ515" s="130"/>
      <c r="GJ515" s="130"/>
      <c r="GT515" s="130"/>
      <c r="HD515" s="130"/>
      <c r="HN515" s="130"/>
      <c r="HX515" s="130"/>
      <c r="IH515" s="130"/>
    </row>
    <row xmlns:x14ac="http://schemas.microsoft.com/office/spreadsheetml/2009/9/ac" r="516" s="3" customFormat="true" x14ac:dyDescent="0.25">
      <c r="A516" s="397"/>
      <c r="B516" s="130"/>
      <c r="L516" s="130"/>
      <c r="V516" s="130"/>
      <c r="AF516" s="130"/>
      <c r="AP516" s="130"/>
      <c r="AZ516" s="130"/>
      <c r="BA516" s="130"/>
      <c r="BB516" s="130"/>
      <c r="BC516" s="130"/>
      <c r="BD516" s="130"/>
      <c r="BE516" s="130"/>
      <c r="BF516" s="130"/>
      <c r="BG516" s="130"/>
      <c r="BJ516" s="130"/>
      <c r="BT516" s="130"/>
      <c r="CD516" s="130"/>
      <c r="CN516" s="130"/>
      <c r="CX516" s="130"/>
      <c r="DH516" s="130"/>
      <c r="DR516" s="130"/>
      <c r="EB516" s="130"/>
      <c r="EL516" s="130"/>
      <c r="EV516" s="130"/>
      <c r="FF516" s="130"/>
      <c r="FP516" s="130"/>
      <c r="FZ516" s="130"/>
      <c r="GJ516" s="130"/>
      <c r="GT516" s="130"/>
      <c r="HD516" s="130"/>
      <c r="HN516" s="130"/>
      <c r="HX516" s="130"/>
      <c r="IH516" s="130"/>
    </row>
    <row xmlns:x14ac="http://schemas.microsoft.com/office/spreadsheetml/2009/9/ac" r="517" s="3" customFormat="true" x14ac:dyDescent="0.25">
      <c r="A517" s="397"/>
      <c r="B517" s="130"/>
      <c r="L517" s="130"/>
      <c r="V517" s="130"/>
      <c r="AF517" s="130"/>
      <c r="AP517" s="130"/>
      <c r="AZ517" s="130"/>
      <c r="BA517" s="130"/>
      <c r="BB517" s="130"/>
      <c r="BC517" s="130"/>
      <c r="BD517" s="130"/>
      <c r="BE517" s="130"/>
      <c r="BF517" s="130"/>
      <c r="BG517" s="130"/>
      <c r="BJ517" s="130"/>
      <c r="BT517" s="130"/>
      <c r="CD517" s="130"/>
      <c r="CN517" s="130"/>
      <c r="CX517" s="130"/>
      <c r="DH517" s="130"/>
      <c r="DR517" s="130"/>
      <c r="EB517" s="130"/>
      <c r="EL517" s="130"/>
      <c r="EV517" s="130"/>
      <c r="FF517" s="130"/>
      <c r="FP517" s="130"/>
      <c r="FZ517" s="130"/>
      <c r="GJ517" s="130"/>
      <c r="GT517" s="130"/>
      <c r="HD517" s="130"/>
      <c r="HN517" s="130"/>
      <c r="HX517" s="130"/>
      <c r="IH517" s="130"/>
    </row>
    <row xmlns:x14ac="http://schemas.microsoft.com/office/spreadsheetml/2009/9/ac" r="518" s="3" customFormat="true" x14ac:dyDescent="0.25">
      <c r="A518" s="397"/>
      <c r="B518" s="130"/>
      <c r="L518" s="130"/>
      <c r="V518" s="130"/>
      <c r="AF518" s="130"/>
      <c r="AP518" s="130"/>
      <c r="AZ518" s="130"/>
      <c r="BA518" s="130"/>
      <c r="BB518" s="130"/>
      <c r="BC518" s="130"/>
      <c r="BD518" s="130"/>
      <c r="BE518" s="130"/>
      <c r="BF518" s="130"/>
      <c r="BG518" s="130"/>
      <c r="BJ518" s="130"/>
      <c r="BT518" s="130"/>
      <c r="CD518" s="130"/>
      <c r="CN518" s="130"/>
      <c r="CX518" s="130"/>
      <c r="DH518" s="130"/>
      <c r="DR518" s="130"/>
      <c r="EB518" s="130"/>
      <c r="EL518" s="130"/>
      <c r="EV518" s="130"/>
      <c r="FF518" s="130"/>
      <c r="FP518" s="130"/>
      <c r="FZ518" s="130"/>
      <c r="GJ518" s="130"/>
      <c r="GT518" s="130"/>
      <c r="HD518" s="130"/>
      <c r="HN518" s="130"/>
      <c r="HX518" s="130"/>
      <c r="IH518" s="130"/>
    </row>
    <row xmlns:x14ac="http://schemas.microsoft.com/office/spreadsheetml/2009/9/ac" r="519" s="3" customFormat="true" x14ac:dyDescent="0.25">
      <c r="A519" s="397"/>
      <c r="B519" s="130"/>
      <c r="L519" s="130"/>
      <c r="V519" s="130"/>
      <c r="AF519" s="130"/>
      <c r="AP519" s="130"/>
      <c r="AZ519" s="130"/>
      <c r="BA519" s="130"/>
      <c r="BB519" s="130"/>
      <c r="BC519" s="130"/>
      <c r="BD519" s="130"/>
      <c r="BE519" s="130"/>
      <c r="BF519" s="130"/>
      <c r="BG519" s="130"/>
      <c r="BJ519" s="130"/>
      <c r="BT519" s="130"/>
      <c r="CD519" s="130"/>
      <c r="CN519" s="130"/>
      <c r="CX519" s="130"/>
      <c r="DH519" s="130"/>
      <c r="DR519" s="130"/>
      <c r="EB519" s="130"/>
      <c r="EL519" s="130"/>
      <c r="EV519" s="130"/>
      <c r="FF519" s="130"/>
      <c r="FP519" s="130"/>
      <c r="FZ519" s="130"/>
      <c r="GJ519" s="130"/>
      <c r="GT519" s="130"/>
      <c r="HD519" s="130"/>
      <c r="HN519" s="130"/>
      <c r="HX519" s="130"/>
      <c r="IH519" s="130"/>
    </row>
    <row xmlns:x14ac="http://schemas.microsoft.com/office/spreadsheetml/2009/9/ac" r="520" s="3" customFormat="true" x14ac:dyDescent="0.25">
      <c r="A520" s="397"/>
      <c r="B520" s="130"/>
      <c r="L520" s="130"/>
      <c r="V520" s="130"/>
      <c r="AF520" s="130"/>
      <c r="AP520" s="130"/>
      <c r="AZ520" s="130"/>
      <c r="BA520" s="130"/>
      <c r="BB520" s="130"/>
      <c r="BC520" s="130"/>
      <c r="BD520" s="130"/>
      <c r="BE520" s="130"/>
      <c r="BF520" s="130"/>
      <c r="BG520" s="130"/>
      <c r="BJ520" s="130"/>
      <c r="BT520" s="130"/>
      <c r="CD520" s="130"/>
      <c r="CN520" s="130"/>
      <c r="CX520" s="130"/>
      <c r="DH520" s="130"/>
      <c r="DR520" s="130"/>
      <c r="EB520" s="130"/>
      <c r="EL520" s="130"/>
      <c r="EV520" s="130"/>
      <c r="FF520" s="130"/>
      <c r="FP520" s="130"/>
      <c r="FZ520" s="130"/>
      <c r="GJ520" s="130"/>
      <c r="GT520" s="130"/>
      <c r="HD520" s="130"/>
      <c r="HN520" s="130"/>
      <c r="HX520" s="130"/>
      <c r="IH520" s="130"/>
    </row>
    <row xmlns:x14ac="http://schemas.microsoft.com/office/spreadsheetml/2009/9/ac" r="521" s="3" customFormat="true" x14ac:dyDescent="0.25">
      <c r="A521" s="397"/>
      <c r="B521" s="130"/>
      <c r="L521" s="130"/>
      <c r="V521" s="130"/>
      <c r="AF521" s="130"/>
      <c r="AP521" s="130"/>
      <c r="AZ521" s="130"/>
      <c r="BA521" s="130"/>
      <c r="BB521" s="130"/>
      <c r="BC521" s="130"/>
      <c r="BD521" s="130"/>
      <c r="BE521" s="130"/>
      <c r="BF521" s="130"/>
      <c r="BG521" s="130"/>
      <c r="BJ521" s="130"/>
      <c r="BT521" s="130"/>
      <c r="CD521" s="130"/>
      <c r="CN521" s="130"/>
      <c r="CX521" s="130"/>
      <c r="DH521" s="130"/>
      <c r="DR521" s="130"/>
      <c r="EB521" s="130"/>
      <c r="EL521" s="130"/>
      <c r="EV521" s="130"/>
      <c r="FF521" s="130"/>
      <c r="FP521" s="130"/>
      <c r="FZ521" s="130"/>
      <c r="GJ521" s="130"/>
      <c r="GT521" s="130"/>
      <c r="HD521" s="130"/>
      <c r="HN521" s="130"/>
      <c r="HX521" s="130"/>
      <c r="IH521" s="130"/>
    </row>
    <row xmlns:x14ac="http://schemas.microsoft.com/office/spreadsheetml/2009/9/ac" r="522" s="3" customFormat="true" x14ac:dyDescent="0.25">
      <c r="A522" s="397"/>
      <c r="B522" s="130"/>
      <c r="L522" s="130"/>
      <c r="V522" s="130"/>
      <c r="AF522" s="130"/>
      <c r="AP522" s="130"/>
      <c r="AZ522" s="130"/>
      <c r="BA522" s="130"/>
      <c r="BB522" s="130"/>
      <c r="BC522" s="130"/>
      <c r="BD522" s="130"/>
      <c r="BE522" s="130"/>
      <c r="BF522" s="130"/>
      <c r="BG522" s="130"/>
      <c r="BJ522" s="130"/>
      <c r="BT522" s="130"/>
      <c r="CD522" s="130"/>
      <c r="CN522" s="130"/>
      <c r="CX522" s="130"/>
      <c r="DH522" s="130"/>
      <c r="DR522" s="130"/>
      <c r="EB522" s="130"/>
      <c r="EL522" s="130"/>
      <c r="EV522" s="130"/>
      <c r="FF522" s="130"/>
      <c r="FP522" s="130"/>
      <c r="FZ522" s="130"/>
      <c r="GJ522" s="130"/>
      <c r="GT522" s="130"/>
      <c r="HD522" s="130"/>
      <c r="HN522" s="130"/>
      <c r="HX522" s="130"/>
      <c r="IH522" s="130"/>
    </row>
    <row xmlns:x14ac="http://schemas.microsoft.com/office/spreadsheetml/2009/9/ac" r="523" s="3" customFormat="true" x14ac:dyDescent="0.25">
      <c r="A523" s="397"/>
      <c r="B523" s="130"/>
      <c r="L523" s="130"/>
      <c r="V523" s="130"/>
      <c r="AF523" s="130"/>
      <c r="AP523" s="130"/>
      <c r="AZ523" s="130"/>
      <c r="BA523" s="130"/>
      <c r="BB523" s="130"/>
      <c r="BC523" s="130"/>
      <c r="BD523" s="130"/>
      <c r="BE523" s="130"/>
      <c r="BF523" s="130"/>
      <c r="BG523" s="130"/>
      <c r="BJ523" s="130"/>
      <c r="BT523" s="130"/>
      <c r="CD523" s="130"/>
      <c r="CN523" s="130"/>
      <c r="CX523" s="130"/>
      <c r="DH523" s="130"/>
      <c r="DR523" s="130"/>
      <c r="EB523" s="130"/>
      <c r="EL523" s="130"/>
      <c r="EV523" s="130"/>
      <c r="FF523" s="130"/>
      <c r="FP523" s="130"/>
      <c r="FZ523" s="130"/>
      <c r="GJ523" s="130"/>
      <c r="GT523" s="130"/>
      <c r="HD523" s="130"/>
      <c r="HN523" s="130"/>
      <c r="HX523" s="130"/>
      <c r="IH523" s="130"/>
    </row>
    <row xmlns:x14ac="http://schemas.microsoft.com/office/spreadsheetml/2009/9/ac" r="524" s="3" customFormat="true" x14ac:dyDescent="0.25">
      <c r="A524" s="397"/>
      <c r="B524" s="130"/>
      <c r="L524" s="130"/>
      <c r="V524" s="130"/>
      <c r="AF524" s="130"/>
      <c r="AP524" s="130"/>
      <c r="AZ524" s="130"/>
      <c r="BA524" s="130"/>
      <c r="BB524" s="130"/>
      <c r="BC524" s="130"/>
      <c r="BD524" s="130"/>
      <c r="BE524" s="130"/>
      <c r="BF524" s="130"/>
      <c r="BG524" s="130"/>
      <c r="BJ524" s="130"/>
      <c r="BT524" s="130"/>
      <c r="CD524" s="130"/>
      <c r="CN524" s="130"/>
      <c r="CX524" s="130"/>
      <c r="DH524" s="130"/>
      <c r="DR524" s="130"/>
      <c r="EB524" s="130"/>
      <c r="EL524" s="130"/>
      <c r="EV524" s="130"/>
      <c r="FF524" s="130"/>
      <c r="FP524" s="130"/>
      <c r="FZ524" s="130"/>
      <c r="GJ524" s="130"/>
      <c r="GT524" s="130"/>
      <c r="HD524" s="130"/>
      <c r="HN524" s="130"/>
      <c r="HX524" s="130"/>
      <c r="IH524" s="130"/>
    </row>
    <row xmlns:x14ac="http://schemas.microsoft.com/office/spreadsheetml/2009/9/ac" r="525" s="3" customFormat="true" x14ac:dyDescent="0.25">
      <c r="A525" s="397"/>
      <c r="B525" s="130"/>
      <c r="L525" s="130"/>
      <c r="V525" s="130"/>
      <c r="AF525" s="130"/>
      <c r="AP525" s="130"/>
      <c r="AZ525" s="130"/>
      <c r="BA525" s="130"/>
      <c r="BB525" s="130"/>
      <c r="BC525" s="130"/>
      <c r="BD525" s="130"/>
      <c r="BE525" s="130"/>
      <c r="BF525" s="130"/>
      <c r="BG525" s="130"/>
      <c r="BJ525" s="130"/>
      <c r="BT525" s="130"/>
      <c r="CD525" s="130"/>
      <c r="CN525" s="130"/>
      <c r="CX525" s="130"/>
      <c r="DH525" s="130"/>
      <c r="DR525" s="130"/>
      <c r="EB525" s="130"/>
      <c r="EL525" s="130"/>
      <c r="EV525" s="130"/>
      <c r="FF525" s="130"/>
      <c r="FP525" s="130"/>
      <c r="FZ525" s="130"/>
      <c r="GJ525" s="130"/>
      <c r="GT525" s="130"/>
      <c r="HD525" s="130"/>
      <c r="HN525" s="130"/>
      <c r="HX525" s="130"/>
      <c r="IH525" s="130"/>
    </row>
    <row xmlns:x14ac="http://schemas.microsoft.com/office/spreadsheetml/2009/9/ac" r="526" s="3" customFormat="true" x14ac:dyDescent="0.25">
      <c r="A526" s="397"/>
      <c r="B526" s="130"/>
      <c r="L526" s="130"/>
      <c r="V526" s="130"/>
      <c r="AF526" s="130"/>
      <c r="AP526" s="130"/>
      <c r="AZ526" s="130"/>
      <c r="BA526" s="130"/>
      <c r="BB526" s="130"/>
      <c r="BC526" s="130"/>
      <c r="BD526" s="130"/>
      <c r="BE526" s="130"/>
      <c r="BF526" s="130"/>
      <c r="BG526" s="130"/>
      <c r="BJ526" s="130"/>
      <c r="BT526" s="130"/>
      <c r="CD526" s="130"/>
      <c r="CN526" s="130"/>
      <c r="CX526" s="130"/>
      <c r="DH526" s="130"/>
      <c r="DR526" s="130"/>
      <c r="EB526" s="130"/>
      <c r="EL526" s="130"/>
      <c r="EV526" s="130"/>
      <c r="FF526" s="130"/>
      <c r="FP526" s="130"/>
      <c r="FZ526" s="130"/>
      <c r="GJ526" s="130"/>
      <c r="GT526" s="130"/>
      <c r="HD526" s="130"/>
      <c r="HN526" s="130"/>
      <c r="HX526" s="130"/>
      <c r="IH526" s="130"/>
    </row>
    <row xmlns:x14ac="http://schemas.microsoft.com/office/spreadsheetml/2009/9/ac" r="527" s="3" customFormat="true" x14ac:dyDescent="0.25">
      <c r="A527" s="397"/>
      <c r="B527" s="130"/>
      <c r="L527" s="130"/>
      <c r="V527" s="130"/>
      <c r="AF527" s="130"/>
      <c r="AP527" s="130"/>
      <c r="AZ527" s="130"/>
      <c r="BA527" s="130"/>
      <c r="BB527" s="130"/>
      <c r="BC527" s="130"/>
      <c r="BD527" s="130"/>
      <c r="BE527" s="130"/>
      <c r="BF527" s="130"/>
      <c r="BG527" s="130"/>
      <c r="BJ527" s="130"/>
      <c r="BT527" s="130"/>
      <c r="CD527" s="130"/>
      <c r="CN527" s="130"/>
      <c r="CX527" s="130"/>
      <c r="DH527" s="130"/>
      <c r="DR527" s="130"/>
      <c r="EB527" s="130"/>
      <c r="EL527" s="130"/>
      <c r="EV527" s="130"/>
      <c r="FF527" s="130"/>
      <c r="FP527" s="130"/>
      <c r="FZ527" s="130"/>
      <c r="GJ527" s="130"/>
      <c r="GT527" s="130"/>
      <c r="HD527" s="130"/>
      <c r="HN527" s="130"/>
      <c r="HX527" s="130"/>
      <c r="IH527" s="130"/>
    </row>
    <row xmlns:x14ac="http://schemas.microsoft.com/office/spreadsheetml/2009/9/ac" r="528" s="3" customFormat="true" x14ac:dyDescent="0.25">
      <c r="A528" s="397"/>
      <c r="B528" s="130"/>
      <c r="L528" s="130"/>
      <c r="V528" s="130"/>
      <c r="AF528" s="130"/>
      <c r="AP528" s="130"/>
      <c r="AZ528" s="130"/>
      <c r="BA528" s="130"/>
      <c r="BB528" s="130"/>
      <c r="BC528" s="130"/>
      <c r="BD528" s="130"/>
      <c r="BE528" s="130"/>
      <c r="BF528" s="130"/>
      <c r="BG528" s="130"/>
      <c r="BJ528" s="130"/>
      <c r="BT528" s="130"/>
      <c r="CD528" s="130"/>
      <c r="CN528" s="130"/>
      <c r="CX528" s="130"/>
      <c r="DH528" s="130"/>
      <c r="DR528" s="130"/>
      <c r="EB528" s="130"/>
      <c r="EL528" s="130"/>
      <c r="EV528" s="130"/>
      <c r="FF528" s="130"/>
      <c r="FP528" s="130"/>
      <c r="FZ528" s="130"/>
      <c r="GJ528" s="130"/>
      <c r="GT528" s="130"/>
      <c r="HD528" s="130"/>
      <c r="HN528" s="130"/>
      <c r="HX528" s="130"/>
      <c r="IH528" s="130"/>
    </row>
    <row xmlns:x14ac="http://schemas.microsoft.com/office/spreadsheetml/2009/9/ac" r="529" s="3" customFormat="true" x14ac:dyDescent="0.25">
      <c r="A529" s="397"/>
      <c r="B529" s="130"/>
      <c r="L529" s="130"/>
      <c r="V529" s="130"/>
      <c r="AF529" s="130"/>
      <c r="AP529" s="130"/>
      <c r="AZ529" s="130"/>
      <c r="BA529" s="130"/>
      <c r="BB529" s="130"/>
      <c r="BC529" s="130"/>
      <c r="BD529" s="130"/>
      <c r="BE529" s="130"/>
      <c r="BF529" s="130"/>
      <c r="BG529" s="130"/>
      <c r="BJ529" s="130"/>
      <c r="BT529" s="130"/>
      <c r="CD529" s="130"/>
      <c r="CN529" s="130"/>
      <c r="CX529" s="130"/>
      <c r="DH529" s="130"/>
      <c r="DR529" s="130"/>
      <c r="EB529" s="130"/>
      <c r="EL529" s="130"/>
      <c r="EV529" s="130"/>
      <c r="FF529" s="130"/>
      <c r="FP529" s="130"/>
      <c r="FZ529" s="130"/>
      <c r="GJ529" s="130"/>
      <c r="GT529" s="130"/>
      <c r="HD529" s="130"/>
      <c r="HN529" s="130"/>
      <c r="HX529" s="130"/>
      <c r="IH529" s="130"/>
    </row>
    <row xmlns:x14ac="http://schemas.microsoft.com/office/spreadsheetml/2009/9/ac" r="530" s="3" customFormat="true" x14ac:dyDescent="0.25">
      <c r="A530" s="397"/>
      <c r="B530" s="130"/>
      <c r="L530" s="130"/>
      <c r="V530" s="130"/>
      <c r="AF530" s="130"/>
      <c r="AP530" s="130"/>
      <c r="AZ530" s="130"/>
      <c r="BA530" s="130"/>
      <c r="BB530" s="130"/>
      <c r="BC530" s="130"/>
      <c r="BD530" s="130"/>
      <c r="BE530" s="130"/>
      <c r="BF530" s="130"/>
      <c r="BG530" s="130"/>
      <c r="BJ530" s="130"/>
      <c r="BT530" s="130"/>
      <c r="CD530" s="130"/>
      <c r="CN530" s="130"/>
      <c r="CX530" s="130"/>
      <c r="DH530" s="130"/>
      <c r="DR530" s="130"/>
      <c r="EB530" s="130"/>
      <c r="EL530" s="130"/>
      <c r="EV530" s="130"/>
      <c r="FF530" s="130"/>
      <c r="FP530" s="130"/>
      <c r="FZ530" s="130"/>
      <c r="GJ530" s="130"/>
      <c r="GT530" s="130"/>
      <c r="HD530" s="130"/>
      <c r="HN530" s="130"/>
      <c r="HX530" s="130"/>
      <c r="IH530" s="130"/>
    </row>
    <row xmlns:x14ac="http://schemas.microsoft.com/office/spreadsheetml/2009/9/ac" r="531" s="3" customFormat="true" x14ac:dyDescent="0.25">
      <c r="A531" s="397"/>
      <c r="B531" s="130"/>
      <c r="L531" s="130"/>
      <c r="V531" s="130"/>
      <c r="AF531" s="130"/>
      <c r="AP531" s="130"/>
      <c r="AZ531" s="130"/>
      <c r="BA531" s="130"/>
      <c r="BB531" s="130"/>
      <c r="BC531" s="130"/>
      <c r="BD531" s="130"/>
      <c r="BE531" s="130"/>
      <c r="BF531" s="130"/>
      <c r="BG531" s="130"/>
      <c r="BJ531" s="130"/>
      <c r="BT531" s="130"/>
      <c r="CD531" s="130"/>
      <c r="CN531" s="130"/>
      <c r="CX531" s="130"/>
      <c r="DH531" s="130"/>
      <c r="DR531" s="130"/>
      <c r="EB531" s="130"/>
      <c r="EL531" s="130"/>
      <c r="EV531" s="130"/>
      <c r="FF531" s="130"/>
      <c r="FP531" s="130"/>
      <c r="FZ531" s="130"/>
      <c r="GJ531" s="130"/>
      <c r="GT531" s="130"/>
      <c r="HD531" s="130"/>
      <c r="HN531" s="130"/>
      <c r="HX531" s="130"/>
      <c r="IH531" s="130"/>
    </row>
    <row xmlns:x14ac="http://schemas.microsoft.com/office/spreadsheetml/2009/9/ac" r="532" s="3" customFormat="true" x14ac:dyDescent="0.25">
      <c r="A532" s="397"/>
      <c r="B532" s="130"/>
      <c r="L532" s="130"/>
      <c r="V532" s="130"/>
      <c r="AF532" s="130"/>
      <c r="AP532" s="130"/>
      <c r="AZ532" s="130"/>
      <c r="BA532" s="130"/>
      <c r="BB532" s="130"/>
      <c r="BC532" s="130"/>
      <c r="BD532" s="130"/>
      <c r="BE532" s="130"/>
      <c r="BF532" s="130"/>
      <c r="BG532" s="130"/>
      <c r="BJ532" s="130"/>
      <c r="BT532" s="130"/>
      <c r="CD532" s="130"/>
      <c r="CN532" s="130"/>
      <c r="CX532" s="130"/>
      <c r="DH532" s="130"/>
      <c r="DR532" s="130"/>
      <c r="EB532" s="130"/>
      <c r="EL532" s="130"/>
      <c r="EV532" s="130"/>
      <c r="FF532" s="130"/>
      <c r="FP532" s="130"/>
      <c r="FZ532" s="130"/>
      <c r="GJ532" s="130"/>
      <c r="GT532" s="130"/>
      <c r="HD532" s="130"/>
      <c r="HN532" s="130"/>
      <c r="HX532" s="130"/>
      <c r="IH532" s="130"/>
    </row>
    <row xmlns:x14ac="http://schemas.microsoft.com/office/spreadsheetml/2009/9/ac" r="533" s="3" customFormat="true" x14ac:dyDescent="0.25">
      <c r="A533" s="397"/>
      <c r="B533" s="130"/>
      <c r="L533" s="130"/>
      <c r="V533" s="130"/>
      <c r="AF533" s="130"/>
      <c r="AP533" s="130"/>
      <c r="AZ533" s="130"/>
      <c r="BA533" s="130"/>
      <c r="BB533" s="130"/>
      <c r="BC533" s="130"/>
      <c r="BD533" s="130"/>
      <c r="BE533" s="130"/>
      <c r="BF533" s="130"/>
      <c r="BG533" s="130"/>
      <c r="BJ533" s="130"/>
      <c r="BT533" s="130"/>
      <c r="CD533" s="130"/>
      <c r="CN533" s="130"/>
      <c r="CX533" s="130"/>
      <c r="DH533" s="130"/>
      <c r="DR533" s="130"/>
      <c r="EB533" s="130"/>
      <c r="EL533" s="130"/>
      <c r="EV533" s="130"/>
      <c r="FF533" s="130"/>
      <c r="FP533" s="130"/>
      <c r="FZ533" s="130"/>
      <c r="GJ533" s="130"/>
      <c r="GT533" s="130"/>
      <c r="HD533" s="130"/>
      <c r="HN533" s="130"/>
      <c r="HX533" s="130"/>
      <c r="IH533" s="130"/>
    </row>
    <row xmlns:x14ac="http://schemas.microsoft.com/office/spreadsheetml/2009/9/ac" r="534" s="3" customFormat="true" x14ac:dyDescent="0.25">
      <c r="A534" s="397"/>
      <c r="B534" s="130"/>
      <c r="L534" s="130"/>
      <c r="V534" s="130"/>
      <c r="AF534" s="130"/>
      <c r="AP534" s="130"/>
      <c r="AZ534" s="130"/>
      <c r="BA534" s="130"/>
      <c r="BB534" s="130"/>
      <c r="BC534" s="130"/>
      <c r="BD534" s="130"/>
      <c r="BE534" s="130"/>
      <c r="BF534" s="130"/>
      <c r="BG534" s="130"/>
      <c r="BJ534" s="130"/>
      <c r="BT534" s="130"/>
      <c r="CD534" s="130"/>
      <c r="CN534" s="130"/>
      <c r="CX534" s="130"/>
      <c r="DH534" s="130"/>
      <c r="DR534" s="130"/>
      <c r="EB534" s="130"/>
      <c r="EL534" s="130"/>
      <c r="EV534" s="130"/>
      <c r="FF534" s="130"/>
      <c r="FP534" s="130"/>
      <c r="FZ534" s="130"/>
      <c r="GJ534" s="130"/>
      <c r="GT534" s="130"/>
      <c r="HD534" s="130"/>
      <c r="HN534" s="130"/>
      <c r="HX534" s="130"/>
      <c r="IH534" s="130"/>
    </row>
    <row xmlns:x14ac="http://schemas.microsoft.com/office/spreadsheetml/2009/9/ac" r="535" s="3" customFormat="true" x14ac:dyDescent="0.25">
      <c r="A535" s="397"/>
      <c r="B535" s="130"/>
      <c r="L535" s="130"/>
      <c r="V535" s="130"/>
      <c r="AF535" s="130"/>
      <c r="AP535" s="130"/>
      <c r="AZ535" s="130"/>
      <c r="BA535" s="130"/>
      <c r="BB535" s="130"/>
      <c r="BC535" s="130"/>
      <c r="BD535" s="130"/>
      <c r="BE535" s="130"/>
      <c r="BF535" s="130"/>
      <c r="BG535" s="130"/>
      <c r="BJ535" s="130"/>
      <c r="BT535" s="130"/>
      <c r="CD535" s="130"/>
      <c r="CN535" s="130"/>
      <c r="CX535" s="130"/>
      <c r="DH535" s="130"/>
      <c r="DR535" s="130"/>
      <c r="EB535" s="130"/>
      <c r="EL535" s="130"/>
      <c r="EV535" s="130"/>
      <c r="FF535" s="130"/>
      <c r="FP535" s="130"/>
      <c r="FZ535" s="130"/>
      <c r="GJ535" s="130"/>
      <c r="GT535" s="130"/>
      <c r="HD535" s="130"/>
      <c r="HN535" s="130"/>
      <c r="HX535" s="130"/>
      <c r="IH535" s="130"/>
    </row>
    <row xmlns:x14ac="http://schemas.microsoft.com/office/spreadsheetml/2009/9/ac" r="536" s="3" customFormat="true" x14ac:dyDescent="0.25">
      <c r="A536" s="397"/>
      <c r="B536" s="130"/>
      <c r="L536" s="130"/>
      <c r="V536" s="130"/>
      <c r="AF536" s="130"/>
      <c r="AP536" s="130"/>
      <c r="AZ536" s="130"/>
      <c r="BA536" s="130"/>
      <c r="BB536" s="130"/>
      <c r="BC536" s="130"/>
      <c r="BD536" s="130"/>
      <c r="BE536" s="130"/>
      <c r="BF536" s="130"/>
      <c r="BG536" s="130"/>
      <c r="BJ536" s="130"/>
      <c r="BT536" s="130"/>
      <c r="CD536" s="130"/>
      <c r="CN536" s="130"/>
      <c r="CX536" s="130"/>
      <c r="DH536" s="130"/>
      <c r="DR536" s="130"/>
      <c r="EB536" s="130"/>
      <c r="EL536" s="130"/>
      <c r="EV536" s="130"/>
      <c r="FF536" s="130"/>
      <c r="FP536" s="130"/>
      <c r="FZ536" s="130"/>
      <c r="GJ536" s="130"/>
      <c r="GT536" s="130"/>
      <c r="HD536" s="130"/>
      <c r="HN536" s="130"/>
      <c r="HX536" s="130"/>
      <c r="IH536" s="130"/>
    </row>
    <row xmlns:x14ac="http://schemas.microsoft.com/office/spreadsheetml/2009/9/ac" r="537" s="3" customFormat="true" x14ac:dyDescent="0.25">
      <c r="A537" s="397"/>
      <c r="B537" s="130"/>
      <c r="L537" s="130"/>
      <c r="V537" s="130"/>
      <c r="AF537" s="130"/>
      <c r="AP537" s="130"/>
      <c r="AZ537" s="130"/>
      <c r="BA537" s="130"/>
      <c r="BB537" s="130"/>
      <c r="BC537" s="130"/>
      <c r="BD537" s="130"/>
      <c r="BE537" s="130"/>
      <c r="BF537" s="130"/>
      <c r="BG537" s="130"/>
      <c r="BJ537" s="130"/>
      <c r="BT537" s="130"/>
      <c r="CD537" s="130"/>
      <c r="CN537" s="130"/>
      <c r="CX537" s="130"/>
      <c r="DH537" s="130"/>
      <c r="DR537" s="130"/>
      <c r="EB537" s="130"/>
      <c r="EL537" s="130"/>
      <c r="EV537" s="130"/>
      <c r="FF537" s="130"/>
      <c r="FP537" s="130"/>
      <c r="FZ537" s="130"/>
      <c r="GJ537" s="130"/>
      <c r="GT537" s="130"/>
      <c r="HD537" s="130"/>
      <c r="HN537" s="130"/>
      <c r="HX537" s="130"/>
      <c r="IH537" s="130"/>
    </row>
    <row xmlns:x14ac="http://schemas.microsoft.com/office/spreadsheetml/2009/9/ac" r="538" s="3" customFormat="true" x14ac:dyDescent="0.25">
      <c r="A538" s="397"/>
      <c r="B538" s="130"/>
      <c r="L538" s="130"/>
      <c r="V538" s="130"/>
      <c r="AF538" s="130"/>
      <c r="AP538" s="130"/>
      <c r="AZ538" s="130"/>
      <c r="BA538" s="130"/>
      <c r="BB538" s="130"/>
      <c r="BC538" s="130"/>
      <c r="BD538" s="130"/>
      <c r="BE538" s="130"/>
      <c r="BF538" s="130"/>
      <c r="BG538" s="130"/>
      <c r="BJ538" s="130"/>
      <c r="BT538" s="130"/>
      <c r="CD538" s="130"/>
      <c r="CN538" s="130"/>
      <c r="CX538" s="130"/>
      <c r="DH538" s="130"/>
      <c r="DR538" s="130"/>
      <c r="EB538" s="130"/>
      <c r="EL538" s="130"/>
      <c r="EV538" s="130"/>
      <c r="FF538" s="130"/>
      <c r="FP538" s="130"/>
      <c r="FZ538" s="130"/>
      <c r="GJ538" s="130"/>
      <c r="GT538" s="130"/>
      <c r="HD538" s="130"/>
      <c r="HN538" s="130"/>
      <c r="HX538" s="130"/>
      <c r="IH538" s="130"/>
    </row>
    <row xmlns:x14ac="http://schemas.microsoft.com/office/spreadsheetml/2009/9/ac" r="539" s="3" customFormat="true" x14ac:dyDescent="0.25">
      <c r="A539" s="397"/>
      <c r="B539" s="130"/>
      <c r="L539" s="130"/>
      <c r="V539" s="130"/>
      <c r="AF539" s="130"/>
      <c r="AP539" s="130"/>
      <c r="AZ539" s="130"/>
      <c r="BA539" s="130"/>
      <c r="BB539" s="130"/>
      <c r="BC539" s="130"/>
      <c r="BD539" s="130"/>
      <c r="BE539" s="130"/>
      <c r="BF539" s="130"/>
      <c r="BG539" s="130"/>
      <c r="BJ539" s="130"/>
      <c r="BT539" s="130"/>
      <c r="CD539" s="130"/>
      <c r="CN539" s="130"/>
      <c r="CX539" s="130"/>
      <c r="DH539" s="130"/>
      <c r="DR539" s="130"/>
      <c r="EB539" s="130"/>
      <c r="EL539" s="130"/>
      <c r="EV539" s="130"/>
      <c r="FF539" s="130"/>
      <c r="FP539" s="130"/>
      <c r="FZ539" s="130"/>
      <c r="GJ539" s="130"/>
      <c r="GT539" s="130"/>
      <c r="HD539" s="130"/>
      <c r="HN539" s="130"/>
      <c r="HX539" s="130"/>
      <c r="IH539" s="130"/>
    </row>
    <row xmlns:x14ac="http://schemas.microsoft.com/office/spreadsheetml/2009/9/ac" r="540" s="3" customFormat="true" x14ac:dyDescent="0.25">
      <c r="A540" s="397"/>
      <c r="B540" s="130"/>
      <c r="L540" s="130"/>
      <c r="V540" s="130"/>
      <c r="AF540" s="130"/>
      <c r="AP540" s="130"/>
      <c r="AZ540" s="130"/>
      <c r="BA540" s="130"/>
      <c r="BB540" s="130"/>
      <c r="BC540" s="130"/>
      <c r="BD540" s="130"/>
      <c r="BE540" s="130"/>
      <c r="BF540" s="130"/>
      <c r="BG540" s="130"/>
      <c r="BJ540" s="130"/>
      <c r="BT540" s="130"/>
      <c r="CD540" s="130"/>
      <c r="CN540" s="130"/>
      <c r="CX540" s="130"/>
      <c r="DH540" s="130"/>
      <c r="DR540" s="130"/>
      <c r="EB540" s="130"/>
      <c r="EL540" s="130"/>
      <c r="EV540" s="130"/>
      <c r="FF540" s="130"/>
      <c r="FP540" s="130"/>
      <c r="FZ540" s="130"/>
      <c r="GJ540" s="130"/>
      <c r="GT540" s="130"/>
      <c r="HD540" s="130"/>
      <c r="HN540" s="130"/>
      <c r="HX540" s="130"/>
      <c r="IH540" s="130"/>
    </row>
    <row xmlns:x14ac="http://schemas.microsoft.com/office/spreadsheetml/2009/9/ac" r="541" s="3" customFormat="true" x14ac:dyDescent="0.25">
      <c r="A541" s="397"/>
      <c r="B541" s="130"/>
      <c r="L541" s="130"/>
      <c r="V541" s="130"/>
      <c r="AF541" s="130"/>
      <c r="AP541" s="130"/>
      <c r="AZ541" s="130"/>
      <c r="BA541" s="130"/>
      <c r="BB541" s="130"/>
      <c r="BC541" s="130"/>
      <c r="BD541" s="130"/>
      <c r="BE541" s="130"/>
      <c r="BF541" s="130"/>
      <c r="BG541" s="130"/>
      <c r="BJ541" s="130"/>
      <c r="BT541" s="130"/>
      <c r="CD541" s="130"/>
      <c r="CN541" s="130"/>
      <c r="CX541" s="130"/>
      <c r="DH541" s="130"/>
      <c r="DR541" s="130"/>
      <c r="EB541" s="130"/>
      <c r="EL541" s="130"/>
      <c r="EV541" s="130"/>
      <c r="FF541" s="130"/>
      <c r="FP541" s="130"/>
      <c r="FZ541" s="130"/>
      <c r="GJ541" s="130"/>
      <c r="GT541" s="130"/>
      <c r="HD541" s="130"/>
      <c r="HN541" s="130"/>
      <c r="HX541" s="130"/>
      <c r="IH541" s="130"/>
    </row>
    <row xmlns:x14ac="http://schemas.microsoft.com/office/spreadsheetml/2009/9/ac" r="542" s="3" customFormat="true" x14ac:dyDescent="0.25">
      <c r="A542" s="397"/>
      <c r="B542" s="130"/>
      <c r="L542" s="130"/>
      <c r="V542" s="130"/>
      <c r="AF542" s="130"/>
      <c r="AP542" s="130"/>
      <c r="AZ542" s="130"/>
      <c r="BA542" s="130"/>
      <c r="BB542" s="130"/>
      <c r="BC542" s="130"/>
      <c r="BD542" s="130"/>
      <c r="BE542" s="130"/>
      <c r="BF542" s="130"/>
      <c r="BG542" s="130"/>
      <c r="BJ542" s="130"/>
      <c r="BT542" s="130"/>
      <c r="CD542" s="130"/>
      <c r="CN542" s="130"/>
      <c r="CX542" s="130"/>
      <c r="DH542" s="130"/>
      <c r="DR542" s="130"/>
      <c r="EB542" s="130"/>
      <c r="EL542" s="130"/>
      <c r="EV542" s="130"/>
      <c r="FF542" s="130"/>
      <c r="FP542" s="130"/>
      <c r="FZ542" s="130"/>
      <c r="GJ542" s="130"/>
      <c r="GT542" s="130"/>
      <c r="HD542" s="130"/>
      <c r="HN542" s="130"/>
      <c r="HX542" s="130"/>
      <c r="IH542" s="130"/>
    </row>
    <row xmlns:x14ac="http://schemas.microsoft.com/office/spreadsheetml/2009/9/ac" r="543" s="3" customFormat="true" x14ac:dyDescent="0.25">
      <c r="A543" s="397"/>
      <c r="B543" s="130"/>
      <c r="L543" s="130"/>
      <c r="V543" s="130"/>
      <c r="AF543" s="130"/>
      <c r="AP543" s="130"/>
      <c r="AZ543" s="130"/>
      <c r="BA543" s="130"/>
      <c r="BB543" s="130"/>
      <c r="BC543" s="130"/>
      <c r="BD543" s="130"/>
      <c r="BE543" s="130"/>
      <c r="BF543" s="130"/>
      <c r="BG543" s="130"/>
      <c r="BJ543" s="130"/>
      <c r="BT543" s="130"/>
      <c r="CD543" s="130"/>
      <c r="CN543" s="130"/>
      <c r="CX543" s="130"/>
      <c r="DH543" s="130"/>
      <c r="DR543" s="130"/>
      <c r="EB543" s="130"/>
      <c r="EL543" s="130"/>
      <c r="EV543" s="130"/>
      <c r="FF543" s="130"/>
      <c r="FP543" s="130"/>
      <c r="FZ543" s="130"/>
      <c r="GJ543" s="130"/>
      <c r="GT543" s="130"/>
      <c r="HD543" s="130"/>
      <c r="HN543" s="130"/>
      <c r="HX543" s="130"/>
      <c r="IH543" s="130"/>
    </row>
    <row xmlns:x14ac="http://schemas.microsoft.com/office/spreadsheetml/2009/9/ac" r="544" s="3" customFormat="true" x14ac:dyDescent="0.25">
      <c r="A544" s="397"/>
      <c r="B544" s="130"/>
      <c r="L544" s="130"/>
      <c r="V544" s="130"/>
      <c r="AF544" s="130"/>
      <c r="AP544" s="130"/>
      <c r="AZ544" s="130"/>
      <c r="BA544" s="130"/>
      <c r="BB544" s="130"/>
      <c r="BC544" s="130"/>
      <c r="BD544" s="130"/>
      <c r="BE544" s="130"/>
      <c r="BF544" s="130"/>
      <c r="BG544" s="130"/>
      <c r="BJ544" s="130"/>
      <c r="BT544" s="130"/>
      <c r="CD544" s="130"/>
      <c r="CN544" s="130"/>
      <c r="CX544" s="130"/>
      <c r="DH544" s="130"/>
      <c r="DR544" s="130"/>
      <c r="EB544" s="130"/>
      <c r="EL544" s="130"/>
      <c r="EV544" s="130"/>
      <c r="FF544" s="130"/>
      <c r="FP544" s="130"/>
      <c r="FZ544" s="130"/>
      <c r="GJ544" s="130"/>
      <c r="GT544" s="130"/>
      <c r="HD544" s="130"/>
      <c r="HN544" s="130"/>
      <c r="HX544" s="130"/>
      <c r="IH544" s="130"/>
    </row>
    <row xmlns:x14ac="http://schemas.microsoft.com/office/spreadsheetml/2009/9/ac" r="545" s="3" customFormat="true" x14ac:dyDescent="0.25">
      <c r="A545" s="397"/>
      <c r="B545" s="130"/>
      <c r="L545" s="130"/>
      <c r="V545" s="130"/>
      <c r="AF545" s="130"/>
      <c r="AP545" s="130"/>
      <c r="AZ545" s="130"/>
      <c r="BA545" s="130"/>
      <c r="BB545" s="130"/>
      <c r="BC545" s="130"/>
      <c r="BD545" s="130"/>
      <c r="BE545" s="130"/>
      <c r="BF545" s="130"/>
      <c r="BG545" s="130"/>
      <c r="BJ545" s="130"/>
      <c r="BT545" s="130"/>
      <c r="CD545" s="130"/>
      <c r="CN545" s="130"/>
      <c r="CX545" s="130"/>
      <c r="DH545" s="130"/>
      <c r="DR545" s="130"/>
      <c r="EB545" s="130"/>
      <c r="EL545" s="130"/>
      <c r="EV545" s="130"/>
      <c r="FF545" s="130"/>
      <c r="FP545" s="130"/>
      <c r="FZ545" s="130"/>
      <c r="GJ545" s="130"/>
      <c r="GT545" s="130"/>
      <c r="HD545" s="130"/>
      <c r="HN545" s="130"/>
      <c r="HX545" s="130"/>
      <c r="IH545" s="130"/>
    </row>
    <row xmlns:x14ac="http://schemas.microsoft.com/office/spreadsheetml/2009/9/ac" r="546" s="3" customFormat="true" x14ac:dyDescent="0.25">
      <c r="A546" s="397"/>
      <c r="B546" s="130"/>
      <c r="L546" s="130"/>
      <c r="V546" s="130"/>
      <c r="AF546" s="130"/>
      <c r="AP546" s="130"/>
      <c r="AZ546" s="130"/>
      <c r="BA546" s="130"/>
      <c r="BB546" s="130"/>
      <c r="BC546" s="130"/>
      <c r="BD546" s="130"/>
      <c r="BE546" s="130"/>
      <c r="BF546" s="130"/>
      <c r="BG546" s="130"/>
      <c r="BJ546" s="130"/>
      <c r="BT546" s="130"/>
      <c r="CD546" s="130"/>
      <c r="CN546" s="130"/>
      <c r="CX546" s="130"/>
      <c r="DH546" s="130"/>
      <c r="DR546" s="130"/>
      <c r="EB546" s="130"/>
      <c r="EL546" s="130"/>
      <c r="EV546" s="130"/>
      <c r="FF546" s="130"/>
      <c r="FP546" s="130"/>
      <c r="FZ546" s="130"/>
      <c r="GJ546" s="130"/>
      <c r="GT546" s="130"/>
      <c r="HD546" s="130"/>
      <c r="HN546" s="130"/>
      <c r="HX546" s="130"/>
      <c r="IH546" s="130"/>
    </row>
    <row xmlns:x14ac="http://schemas.microsoft.com/office/spreadsheetml/2009/9/ac" r="547" s="3" customFormat="true" x14ac:dyDescent="0.25">
      <c r="A547" s="397"/>
      <c r="B547" s="130"/>
      <c r="L547" s="130"/>
      <c r="V547" s="130"/>
      <c r="AF547" s="130"/>
      <c r="AP547" s="130"/>
      <c r="AZ547" s="130"/>
      <c r="BA547" s="130"/>
      <c r="BB547" s="130"/>
      <c r="BC547" s="130"/>
      <c r="BD547" s="130"/>
      <c r="BE547" s="130"/>
      <c r="BF547" s="130"/>
      <c r="BG547" s="130"/>
      <c r="BJ547" s="130"/>
      <c r="BT547" s="130"/>
      <c r="CD547" s="130"/>
      <c r="CN547" s="130"/>
      <c r="CX547" s="130"/>
      <c r="DH547" s="130"/>
      <c r="DR547" s="130"/>
      <c r="EB547" s="130"/>
      <c r="EL547" s="130"/>
      <c r="EV547" s="130"/>
      <c r="FF547" s="130"/>
      <c r="FP547" s="130"/>
      <c r="FZ547" s="130"/>
      <c r="GJ547" s="130"/>
      <c r="GT547" s="130"/>
      <c r="HD547" s="130"/>
      <c r="HN547" s="130"/>
      <c r="HX547" s="130"/>
      <c r="IH547" s="130"/>
    </row>
    <row xmlns:x14ac="http://schemas.microsoft.com/office/spreadsheetml/2009/9/ac" r="548" s="3" customFormat="true" x14ac:dyDescent="0.25">
      <c r="A548" s="397"/>
      <c r="B548" s="130"/>
      <c r="L548" s="130"/>
      <c r="V548" s="130"/>
      <c r="AF548" s="130"/>
      <c r="AP548" s="130"/>
      <c r="AZ548" s="130"/>
      <c r="BA548" s="130"/>
      <c r="BB548" s="130"/>
      <c r="BC548" s="130"/>
      <c r="BD548" s="130"/>
      <c r="BE548" s="130"/>
      <c r="BF548" s="130"/>
      <c r="BG548" s="130"/>
      <c r="BJ548" s="130"/>
      <c r="BT548" s="130"/>
      <c r="CD548" s="130"/>
      <c r="CN548" s="130"/>
      <c r="CX548" s="130"/>
      <c r="DH548" s="130"/>
      <c r="DR548" s="130"/>
      <c r="EB548" s="130"/>
      <c r="EL548" s="130"/>
      <c r="EV548" s="130"/>
      <c r="FF548" s="130"/>
      <c r="FP548" s="130"/>
      <c r="FZ548" s="130"/>
      <c r="GJ548" s="130"/>
      <c r="GT548" s="130"/>
      <c r="HD548" s="130"/>
      <c r="HN548" s="130"/>
      <c r="HX548" s="130"/>
      <c r="IH548" s="130"/>
    </row>
    <row xmlns:x14ac="http://schemas.microsoft.com/office/spreadsheetml/2009/9/ac" r="549" s="3" customFormat="true" x14ac:dyDescent="0.25">
      <c r="A549" s="397"/>
      <c r="B549" s="130"/>
      <c r="L549" s="130"/>
      <c r="V549" s="130"/>
      <c r="AF549" s="130"/>
      <c r="AP549" s="130"/>
      <c r="AZ549" s="130"/>
      <c r="BA549" s="130"/>
      <c r="BB549" s="130"/>
      <c r="BC549" s="130"/>
      <c r="BD549" s="130"/>
      <c r="BE549" s="130"/>
      <c r="BF549" s="130"/>
      <c r="BG549" s="130"/>
      <c r="BJ549" s="130"/>
      <c r="BT549" s="130"/>
      <c r="CD549" s="130"/>
      <c r="CN549" s="130"/>
      <c r="CX549" s="130"/>
      <c r="DH549" s="130"/>
      <c r="DR549" s="130"/>
      <c r="EB549" s="130"/>
      <c r="EL549" s="130"/>
      <c r="EV549" s="130"/>
      <c r="FF549" s="130"/>
      <c r="FP549" s="130"/>
      <c r="FZ549" s="130"/>
      <c r="GJ549" s="130"/>
      <c r="GT549" s="130"/>
      <c r="HD549" s="130"/>
      <c r="HN549" s="130"/>
      <c r="HX549" s="130"/>
      <c r="IH549" s="130"/>
    </row>
    <row xmlns:x14ac="http://schemas.microsoft.com/office/spreadsheetml/2009/9/ac" r="550" s="3" customFormat="true" x14ac:dyDescent="0.25">
      <c r="A550" s="397"/>
      <c r="B550" s="130"/>
      <c r="L550" s="130"/>
      <c r="V550" s="130"/>
      <c r="AF550" s="130"/>
      <c r="AP550" s="130"/>
      <c r="AZ550" s="130"/>
      <c r="BA550" s="130"/>
      <c r="BB550" s="130"/>
      <c r="BC550" s="130"/>
      <c r="BD550" s="130"/>
      <c r="BE550" s="130"/>
      <c r="BF550" s="130"/>
      <c r="BG550" s="130"/>
      <c r="BJ550" s="130"/>
      <c r="BT550" s="130"/>
      <c r="CD550" s="130"/>
      <c r="CN550" s="130"/>
      <c r="CX550" s="130"/>
      <c r="DH550" s="130"/>
      <c r="DR550" s="130"/>
      <c r="EB550" s="130"/>
      <c r="EL550" s="130"/>
      <c r="EV550" s="130"/>
      <c r="FF550" s="130"/>
      <c r="FP550" s="130"/>
      <c r="FZ550" s="130"/>
      <c r="GJ550" s="130"/>
      <c r="GT550" s="130"/>
      <c r="HD550" s="130"/>
      <c r="HN550" s="130"/>
      <c r="HX550" s="130"/>
      <c r="IH550" s="130"/>
    </row>
    <row xmlns:x14ac="http://schemas.microsoft.com/office/spreadsheetml/2009/9/ac" r="551" s="3" customFormat="true" x14ac:dyDescent="0.25">
      <c r="A551" s="397"/>
      <c r="B551" s="130"/>
      <c r="L551" s="130"/>
      <c r="V551" s="130"/>
      <c r="AF551" s="130"/>
      <c r="AP551" s="130"/>
      <c r="AZ551" s="130"/>
      <c r="BA551" s="130"/>
      <c r="BB551" s="130"/>
      <c r="BC551" s="130"/>
      <c r="BD551" s="130"/>
      <c r="BE551" s="130"/>
      <c r="BF551" s="130"/>
      <c r="BG551" s="130"/>
      <c r="BJ551" s="130"/>
      <c r="BT551" s="130"/>
      <c r="CD551" s="130"/>
      <c r="CN551" s="130"/>
      <c r="CX551" s="130"/>
      <c r="DH551" s="130"/>
      <c r="DR551" s="130"/>
      <c r="EB551" s="130"/>
      <c r="EL551" s="130"/>
      <c r="EV551" s="130"/>
      <c r="FF551" s="130"/>
      <c r="FP551" s="130"/>
      <c r="FZ551" s="130"/>
      <c r="GJ551" s="130"/>
      <c r="GT551" s="130"/>
      <c r="HD551" s="130"/>
      <c r="HN551" s="130"/>
      <c r="HX551" s="130"/>
      <c r="IH551" s="130"/>
    </row>
    <row xmlns:x14ac="http://schemas.microsoft.com/office/spreadsheetml/2009/9/ac" r="552" s="3" customFormat="true" x14ac:dyDescent="0.25">
      <c r="A552" s="397"/>
      <c r="B552" s="130"/>
      <c r="L552" s="130"/>
      <c r="V552" s="130"/>
      <c r="AF552" s="130"/>
      <c r="AP552" s="130"/>
      <c r="AZ552" s="130"/>
      <c r="BA552" s="130"/>
      <c r="BB552" s="130"/>
      <c r="BC552" s="130"/>
      <c r="BD552" s="130"/>
      <c r="BE552" s="130"/>
      <c r="BF552" s="130"/>
      <c r="BG552" s="130"/>
      <c r="BJ552" s="130"/>
      <c r="BT552" s="130"/>
      <c r="CD552" s="130"/>
      <c r="CN552" s="130"/>
      <c r="CX552" s="130"/>
      <c r="DH552" s="130"/>
      <c r="DR552" s="130"/>
      <c r="EB552" s="130"/>
      <c r="EL552" s="130"/>
      <c r="EV552" s="130"/>
      <c r="FF552" s="130"/>
      <c r="FP552" s="130"/>
      <c r="FZ552" s="130"/>
      <c r="GJ552" s="130"/>
      <c r="GT552" s="130"/>
      <c r="HD552" s="130"/>
      <c r="HN552" s="130"/>
      <c r="HX552" s="130"/>
      <c r="IH552" s="130"/>
    </row>
    <row xmlns:x14ac="http://schemas.microsoft.com/office/spreadsheetml/2009/9/ac" r="553" s="3" customFormat="true" x14ac:dyDescent="0.25">
      <c r="A553" s="397"/>
      <c r="B553" s="130"/>
      <c r="L553" s="130"/>
      <c r="V553" s="130"/>
      <c r="AF553" s="130"/>
      <c r="AP553" s="130"/>
      <c r="AZ553" s="130"/>
      <c r="BA553" s="130"/>
      <c r="BB553" s="130"/>
      <c r="BC553" s="130"/>
      <c r="BD553" s="130"/>
      <c r="BE553" s="130"/>
      <c r="BF553" s="130"/>
      <c r="BG553" s="130"/>
      <c r="BJ553" s="130"/>
      <c r="BT553" s="130"/>
      <c r="CD553" s="130"/>
      <c r="CN553" s="130"/>
      <c r="CX553" s="130"/>
      <c r="DH553" s="130"/>
      <c r="DR553" s="130"/>
      <c r="EB553" s="130"/>
      <c r="EL553" s="130"/>
      <c r="EV553" s="130"/>
      <c r="FF553" s="130"/>
      <c r="FP553" s="130"/>
      <c r="FZ553" s="130"/>
      <c r="GJ553" s="130"/>
      <c r="GT553" s="130"/>
      <c r="HD553" s="130"/>
      <c r="HN553" s="130"/>
      <c r="HX553" s="130"/>
      <c r="IH553" s="130"/>
    </row>
    <row xmlns:x14ac="http://schemas.microsoft.com/office/spreadsheetml/2009/9/ac" r="554" s="3" customFormat="true" x14ac:dyDescent="0.25">
      <c r="A554" s="397"/>
      <c r="B554" s="130"/>
      <c r="L554" s="130"/>
      <c r="V554" s="130"/>
      <c r="AF554" s="130"/>
      <c r="AP554" s="130"/>
      <c r="AZ554" s="130"/>
      <c r="BA554" s="130"/>
      <c r="BB554" s="130"/>
      <c r="BC554" s="130"/>
      <c r="BD554" s="130"/>
      <c r="BE554" s="130"/>
      <c r="BF554" s="130"/>
      <c r="BG554" s="130"/>
      <c r="BJ554" s="130"/>
      <c r="BT554" s="130"/>
      <c r="CD554" s="130"/>
      <c r="CN554" s="130"/>
      <c r="CX554" s="130"/>
      <c r="DH554" s="130"/>
      <c r="DR554" s="130"/>
      <c r="EB554" s="130"/>
      <c r="EL554" s="130"/>
      <c r="EV554" s="130"/>
      <c r="FF554" s="130"/>
      <c r="FP554" s="130"/>
      <c r="FZ554" s="130"/>
      <c r="GJ554" s="130"/>
      <c r="GT554" s="130"/>
      <c r="HD554" s="130"/>
      <c r="HN554" s="130"/>
      <c r="HX554" s="130"/>
      <c r="IH554" s="130"/>
    </row>
    <row xmlns:x14ac="http://schemas.microsoft.com/office/spreadsheetml/2009/9/ac" r="555" s="3" customFormat="true" x14ac:dyDescent="0.25">
      <c r="A555" s="397"/>
      <c r="B555" s="130"/>
      <c r="L555" s="130"/>
      <c r="V555" s="130"/>
      <c r="AF555" s="130"/>
      <c r="AP555" s="130"/>
      <c r="AZ555" s="130"/>
      <c r="BA555" s="130"/>
      <c r="BB555" s="130"/>
      <c r="BC555" s="130"/>
      <c r="BD555" s="130"/>
      <c r="BE555" s="130"/>
      <c r="BF555" s="130"/>
      <c r="BG555" s="130"/>
      <c r="BJ555" s="130"/>
      <c r="BT555" s="130"/>
      <c r="CD555" s="130"/>
      <c r="CN555" s="130"/>
      <c r="CX555" s="130"/>
      <c r="DH555" s="130"/>
      <c r="DR555" s="130"/>
      <c r="EB555" s="130"/>
      <c r="EL555" s="130"/>
      <c r="EV555" s="130"/>
      <c r="FF555" s="130"/>
      <c r="FP555" s="130"/>
      <c r="FZ555" s="130"/>
      <c r="GJ555" s="130"/>
      <c r="GT555" s="130"/>
      <c r="HD555" s="130"/>
      <c r="HN555" s="130"/>
      <c r="HX555" s="130"/>
      <c r="IH555" s="130"/>
    </row>
    <row xmlns:x14ac="http://schemas.microsoft.com/office/spreadsheetml/2009/9/ac" r="556" s="3" customFormat="true" x14ac:dyDescent="0.25">
      <c r="A556" s="397"/>
      <c r="B556" s="130"/>
      <c r="L556" s="130"/>
      <c r="V556" s="130"/>
      <c r="AF556" s="130"/>
      <c r="AP556" s="130"/>
      <c r="AZ556" s="130"/>
      <c r="BA556" s="130"/>
      <c r="BB556" s="130"/>
      <c r="BC556" s="130"/>
      <c r="BD556" s="130"/>
      <c r="BE556" s="130"/>
      <c r="BF556" s="130"/>
      <c r="BG556" s="130"/>
      <c r="BJ556" s="130"/>
      <c r="BT556" s="130"/>
      <c r="CD556" s="130"/>
      <c r="CN556" s="130"/>
      <c r="CX556" s="130"/>
      <c r="DH556" s="130"/>
      <c r="DR556" s="130"/>
      <c r="EB556" s="130"/>
      <c r="EL556" s="130"/>
      <c r="EV556" s="130"/>
      <c r="FF556" s="130"/>
      <c r="FP556" s="130"/>
      <c r="FZ556" s="130"/>
      <c r="GJ556" s="130"/>
      <c r="GT556" s="130"/>
      <c r="HD556" s="130"/>
      <c r="HN556" s="130"/>
      <c r="HX556" s="130"/>
      <c r="IH556" s="130"/>
    </row>
    <row xmlns:x14ac="http://schemas.microsoft.com/office/spreadsheetml/2009/9/ac" r="557" s="3" customFormat="true" x14ac:dyDescent="0.25">
      <c r="A557" s="397"/>
      <c r="B557" s="130"/>
      <c r="L557" s="130"/>
      <c r="V557" s="130"/>
      <c r="AF557" s="130"/>
      <c r="AP557" s="130"/>
      <c r="AZ557" s="130"/>
      <c r="BA557" s="130"/>
      <c r="BB557" s="130"/>
      <c r="BC557" s="130"/>
      <c r="BD557" s="130"/>
      <c r="BE557" s="130"/>
      <c r="BF557" s="130"/>
      <c r="BG557" s="130"/>
      <c r="BJ557" s="130"/>
      <c r="BT557" s="130"/>
      <c r="CD557" s="130"/>
      <c r="CN557" s="130"/>
      <c r="CX557" s="130"/>
      <c r="DH557" s="130"/>
      <c r="DR557" s="130"/>
      <c r="EB557" s="130"/>
      <c r="EL557" s="130"/>
      <c r="EV557" s="130"/>
      <c r="FF557" s="130"/>
      <c r="FP557" s="130"/>
      <c r="FZ557" s="130"/>
      <c r="GJ557" s="130"/>
      <c r="GT557" s="130"/>
      <c r="HD557" s="130"/>
      <c r="HN557" s="130"/>
      <c r="HX557" s="130"/>
      <c r="IH557" s="130"/>
    </row>
    <row xmlns:x14ac="http://schemas.microsoft.com/office/spreadsheetml/2009/9/ac" r="558" s="3" customFormat="true" x14ac:dyDescent="0.25">
      <c r="A558" s="397"/>
      <c r="B558" s="130"/>
      <c r="L558" s="130"/>
      <c r="V558" s="130"/>
      <c r="AF558" s="130"/>
      <c r="AP558" s="130"/>
      <c r="AZ558" s="130"/>
      <c r="BA558" s="130"/>
      <c r="BB558" s="130"/>
      <c r="BC558" s="130"/>
      <c r="BD558" s="130"/>
      <c r="BE558" s="130"/>
      <c r="BF558" s="130"/>
      <c r="BG558" s="130"/>
      <c r="BJ558" s="130"/>
      <c r="BT558" s="130"/>
      <c r="CD558" s="130"/>
      <c r="CN558" s="130"/>
      <c r="CX558" s="130"/>
      <c r="DH558" s="130"/>
      <c r="DR558" s="130"/>
      <c r="EB558" s="130"/>
      <c r="EL558" s="130"/>
      <c r="EV558" s="130"/>
      <c r="FF558" s="130"/>
      <c r="FP558" s="130"/>
      <c r="FZ558" s="130"/>
      <c r="GJ558" s="130"/>
      <c r="GT558" s="130"/>
      <c r="HD558" s="130"/>
      <c r="HN558" s="130"/>
      <c r="HX558" s="130"/>
      <c r="IH558" s="130"/>
    </row>
    <row xmlns:x14ac="http://schemas.microsoft.com/office/spreadsheetml/2009/9/ac" r="559" s="3" customFormat="true" x14ac:dyDescent="0.25">
      <c r="A559" s="397"/>
      <c r="B559" s="130"/>
      <c r="L559" s="130"/>
      <c r="V559" s="130"/>
      <c r="AF559" s="130"/>
      <c r="AP559" s="130"/>
      <c r="AZ559" s="130"/>
      <c r="BA559" s="130"/>
      <c r="BB559" s="130"/>
      <c r="BC559" s="130"/>
      <c r="BD559" s="130"/>
      <c r="BE559" s="130"/>
      <c r="BF559" s="130"/>
      <c r="BG559" s="130"/>
      <c r="BJ559" s="130"/>
      <c r="BT559" s="130"/>
      <c r="CD559" s="130"/>
      <c r="CN559" s="130"/>
      <c r="CX559" s="130"/>
      <c r="DH559" s="130"/>
      <c r="DR559" s="130"/>
      <c r="EB559" s="130"/>
      <c r="EL559" s="130"/>
      <c r="EV559" s="130"/>
      <c r="FF559" s="130"/>
      <c r="FP559" s="130"/>
      <c r="FZ559" s="130"/>
      <c r="GJ559" s="130"/>
      <c r="GT559" s="130"/>
      <c r="HD559" s="130"/>
      <c r="HN559" s="130"/>
      <c r="HX559" s="130"/>
      <c r="IH559" s="130"/>
    </row>
    <row xmlns:x14ac="http://schemas.microsoft.com/office/spreadsheetml/2009/9/ac" r="560" s="3" customFormat="true" x14ac:dyDescent="0.25">
      <c r="A560" s="397"/>
      <c r="B560" s="130"/>
      <c r="L560" s="130"/>
      <c r="V560" s="130"/>
      <c r="AF560" s="130"/>
      <c r="AP560" s="130"/>
      <c r="AZ560" s="130"/>
      <c r="BA560" s="130"/>
      <c r="BB560" s="130"/>
      <c r="BC560" s="130"/>
      <c r="BD560" s="130"/>
      <c r="BE560" s="130"/>
      <c r="BF560" s="130"/>
      <c r="BG560" s="130"/>
      <c r="BJ560" s="130"/>
      <c r="BT560" s="130"/>
      <c r="CD560" s="130"/>
      <c r="CN560" s="130"/>
      <c r="CX560" s="130"/>
      <c r="DH560" s="130"/>
      <c r="DR560" s="130"/>
      <c r="EB560" s="130"/>
      <c r="EL560" s="130"/>
      <c r="EV560" s="130"/>
      <c r="FF560" s="130"/>
      <c r="FP560" s="130"/>
      <c r="FZ560" s="130"/>
      <c r="GJ560" s="130"/>
      <c r="GT560" s="130"/>
      <c r="HD560" s="130"/>
      <c r="HN560" s="130"/>
      <c r="HX560" s="130"/>
      <c r="IH560" s="130"/>
    </row>
    <row xmlns:x14ac="http://schemas.microsoft.com/office/spreadsheetml/2009/9/ac" r="561" s="3" customFormat="true" x14ac:dyDescent="0.25">
      <c r="A561" s="397"/>
      <c r="B561" s="130"/>
      <c r="L561" s="130"/>
      <c r="V561" s="130"/>
      <c r="AF561" s="130"/>
      <c r="AP561" s="130"/>
      <c r="AZ561" s="130"/>
      <c r="BA561" s="130"/>
      <c r="BB561" s="130"/>
      <c r="BC561" s="130"/>
      <c r="BD561" s="130"/>
      <c r="BE561" s="130"/>
      <c r="BF561" s="130"/>
      <c r="BG561" s="130"/>
      <c r="BJ561" s="130"/>
      <c r="BT561" s="130"/>
      <c r="CD561" s="130"/>
      <c r="CN561" s="130"/>
      <c r="CX561" s="130"/>
      <c r="DH561" s="130"/>
      <c r="DR561" s="130"/>
      <c r="EB561" s="130"/>
      <c r="EL561" s="130"/>
      <c r="EV561" s="130"/>
      <c r="FF561" s="130"/>
      <c r="FP561" s="130"/>
      <c r="FZ561" s="130"/>
      <c r="GJ561" s="130"/>
      <c r="GT561" s="130"/>
      <c r="HD561" s="130"/>
      <c r="HN561" s="130"/>
      <c r="HX561" s="130"/>
      <c r="IH561" s="130"/>
    </row>
    <row xmlns:x14ac="http://schemas.microsoft.com/office/spreadsheetml/2009/9/ac" r="562" s="3" customFormat="true" x14ac:dyDescent="0.25">
      <c r="A562" s="397"/>
      <c r="B562" s="130"/>
      <c r="L562" s="130"/>
      <c r="V562" s="130"/>
      <c r="AF562" s="130"/>
      <c r="AP562" s="130"/>
      <c r="AZ562" s="130"/>
      <c r="BA562" s="130"/>
      <c r="BB562" s="130"/>
      <c r="BC562" s="130"/>
      <c r="BD562" s="130"/>
      <c r="BE562" s="130"/>
      <c r="BF562" s="130"/>
      <c r="BG562" s="130"/>
      <c r="BJ562" s="130"/>
      <c r="BT562" s="130"/>
      <c r="CD562" s="130"/>
      <c r="CN562" s="130"/>
      <c r="CX562" s="130"/>
      <c r="DH562" s="130"/>
      <c r="DR562" s="130"/>
      <c r="EB562" s="130"/>
      <c r="EL562" s="130"/>
      <c r="EV562" s="130"/>
      <c r="FF562" s="130"/>
      <c r="FP562" s="130"/>
      <c r="FZ562" s="130"/>
      <c r="GJ562" s="130"/>
      <c r="GT562" s="130"/>
      <c r="HD562" s="130"/>
      <c r="HN562" s="130"/>
      <c r="HX562" s="130"/>
      <c r="IH562" s="130"/>
    </row>
    <row xmlns:x14ac="http://schemas.microsoft.com/office/spreadsheetml/2009/9/ac" r="563" s="3" customFormat="true" x14ac:dyDescent="0.25">
      <c r="A563" s="397"/>
      <c r="B563" s="130"/>
      <c r="L563" s="130"/>
      <c r="V563" s="130"/>
      <c r="AF563" s="130"/>
      <c r="AP563" s="130"/>
      <c r="AZ563" s="130"/>
      <c r="BA563" s="130"/>
      <c r="BB563" s="130"/>
      <c r="BC563" s="130"/>
      <c r="BD563" s="130"/>
      <c r="BE563" s="130"/>
      <c r="BF563" s="130"/>
      <c r="BG563" s="130"/>
      <c r="BJ563" s="130"/>
      <c r="BT563" s="130"/>
      <c r="CD563" s="130"/>
      <c r="CN563" s="130"/>
      <c r="CX563" s="130"/>
      <c r="DH563" s="130"/>
      <c r="DR563" s="130"/>
      <c r="EB563" s="130"/>
      <c r="EL563" s="130"/>
      <c r="EV563" s="130"/>
      <c r="FF563" s="130"/>
      <c r="FP563" s="130"/>
      <c r="FZ563" s="130"/>
      <c r="GJ563" s="130"/>
      <c r="GT563" s="130"/>
      <c r="HD563" s="130"/>
      <c r="HN563" s="130"/>
      <c r="HX563" s="130"/>
      <c r="IH563" s="130"/>
    </row>
    <row xmlns:x14ac="http://schemas.microsoft.com/office/spreadsheetml/2009/9/ac" r="564" s="3" customFormat="true" x14ac:dyDescent="0.25">
      <c r="A564" s="397"/>
      <c r="B564" s="130"/>
      <c r="L564" s="130"/>
      <c r="V564" s="130"/>
      <c r="AF564" s="130"/>
      <c r="AP564" s="130"/>
      <c r="AZ564" s="130"/>
      <c r="BA564" s="130"/>
      <c r="BB564" s="130"/>
      <c r="BC564" s="130"/>
      <c r="BD564" s="130"/>
      <c r="BE564" s="130"/>
      <c r="BF564" s="130"/>
      <c r="BG564" s="130"/>
      <c r="BJ564" s="130"/>
      <c r="BT564" s="130"/>
      <c r="CD564" s="130"/>
      <c r="CN564" s="130"/>
      <c r="CX564" s="130"/>
      <c r="DH564" s="130"/>
      <c r="DR564" s="130"/>
      <c r="EB564" s="130"/>
      <c r="EL564" s="130"/>
      <c r="EV564" s="130"/>
      <c r="FF564" s="130"/>
      <c r="FP564" s="130"/>
      <c r="FZ564" s="130"/>
      <c r="GJ564" s="130"/>
      <c r="GT564" s="130"/>
      <c r="HD564" s="130"/>
      <c r="HN564" s="130"/>
      <c r="HX564" s="130"/>
      <c r="IH564" s="130"/>
    </row>
    <row xmlns:x14ac="http://schemas.microsoft.com/office/spreadsheetml/2009/9/ac" r="565" s="3" customFormat="true" x14ac:dyDescent="0.25">
      <c r="A565" s="397"/>
      <c r="B565" s="130"/>
      <c r="L565" s="130"/>
      <c r="V565" s="130"/>
      <c r="AF565" s="130"/>
      <c r="AP565" s="130"/>
      <c r="AZ565" s="130"/>
      <c r="BA565" s="130"/>
      <c r="BB565" s="130"/>
      <c r="BC565" s="130"/>
      <c r="BD565" s="130"/>
      <c r="BE565" s="130"/>
      <c r="BF565" s="130"/>
      <c r="BG565" s="130"/>
      <c r="BJ565" s="130"/>
      <c r="BT565" s="130"/>
      <c r="CD565" s="130"/>
      <c r="CN565" s="130"/>
      <c r="CX565" s="130"/>
      <c r="DH565" s="130"/>
      <c r="DR565" s="130"/>
      <c r="EB565" s="130"/>
      <c r="EL565" s="130"/>
      <c r="EV565" s="130"/>
      <c r="FF565" s="130"/>
      <c r="FP565" s="130"/>
      <c r="FZ565" s="130"/>
      <c r="GJ565" s="130"/>
      <c r="GT565" s="130"/>
      <c r="HD565" s="130"/>
      <c r="HN565" s="130"/>
      <c r="HX565" s="130"/>
      <c r="IH565" s="130"/>
    </row>
    <row xmlns:x14ac="http://schemas.microsoft.com/office/spreadsheetml/2009/9/ac" r="566" s="3" customFormat="true" x14ac:dyDescent="0.25">
      <c r="A566" s="397"/>
      <c r="B566" s="130"/>
      <c r="L566" s="130"/>
      <c r="V566" s="130"/>
      <c r="AF566" s="130"/>
      <c r="AP566" s="130"/>
      <c r="AZ566" s="130"/>
      <c r="BA566" s="130"/>
      <c r="BB566" s="130"/>
      <c r="BC566" s="130"/>
      <c r="BD566" s="130"/>
      <c r="BE566" s="130"/>
      <c r="BF566" s="130"/>
      <c r="BG566" s="130"/>
      <c r="BJ566" s="130"/>
      <c r="BT566" s="130"/>
      <c r="CD566" s="130"/>
      <c r="CN566" s="130"/>
      <c r="CX566" s="130"/>
      <c r="DH566" s="130"/>
      <c r="DR566" s="130"/>
      <c r="EB566" s="130"/>
      <c r="EL566" s="130"/>
      <c r="EV566" s="130"/>
      <c r="FF566" s="130"/>
      <c r="FP566" s="130"/>
      <c r="FZ566" s="130"/>
      <c r="GJ566" s="130"/>
      <c r="GT566" s="130"/>
      <c r="HD566" s="130"/>
      <c r="HN566" s="130"/>
      <c r="HX566" s="130"/>
      <c r="IH566" s="130"/>
    </row>
    <row xmlns:x14ac="http://schemas.microsoft.com/office/spreadsheetml/2009/9/ac" r="567" s="3" customFormat="true" x14ac:dyDescent="0.25">
      <c r="A567" s="397"/>
      <c r="B567" s="130"/>
      <c r="L567" s="130"/>
      <c r="V567" s="130"/>
      <c r="AF567" s="130"/>
      <c r="AP567" s="130"/>
      <c r="AZ567" s="130"/>
      <c r="BA567" s="130"/>
      <c r="BB567" s="130"/>
      <c r="BC567" s="130"/>
      <c r="BD567" s="130"/>
      <c r="BE567" s="130"/>
      <c r="BF567" s="130"/>
      <c r="BG567" s="130"/>
      <c r="BJ567" s="130"/>
      <c r="BT567" s="130"/>
      <c r="CD567" s="130"/>
      <c r="CN567" s="130"/>
      <c r="CX567" s="130"/>
      <c r="DH567" s="130"/>
      <c r="DR567" s="130"/>
      <c r="EB567" s="130"/>
      <c r="EL567" s="130"/>
      <c r="EV567" s="130"/>
      <c r="FF567" s="130"/>
      <c r="FP567" s="130"/>
      <c r="FZ567" s="130"/>
      <c r="GJ567" s="130"/>
      <c r="GT567" s="130"/>
      <c r="HD567" s="130"/>
      <c r="HN567" s="130"/>
      <c r="HX567" s="130"/>
      <c r="IH567" s="130"/>
    </row>
    <row xmlns:x14ac="http://schemas.microsoft.com/office/spreadsheetml/2009/9/ac" r="568" s="3" customFormat="true" x14ac:dyDescent="0.25">
      <c r="A568" s="397"/>
      <c r="B568" s="130"/>
      <c r="L568" s="130"/>
      <c r="V568" s="130"/>
      <c r="AF568" s="130"/>
      <c r="AP568" s="130"/>
      <c r="AZ568" s="130"/>
      <c r="BA568" s="130"/>
      <c r="BB568" s="130"/>
      <c r="BC568" s="130"/>
      <c r="BD568" s="130"/>
      <c r="BE568" s="130"/>
      <c r="BF568" s="130"/>
      <c r="BG568" s="130"/>
      <c r="BJ568" s="130"/>
      <c r="BT568" s="130"/>
      <c r="CD568" s="130"/>
      <c r="CN568" s="130"/>
      <c r="CX568" s="130"/>
      <c r="DH568" s="130"/>
      <c r="DR568" s="130"/>
      <c r="EB568" s="130"/>
      <c r="EL568" s="130"/>
      <c r="EV568" s="130"/>
      <c r="FF568" s="130"/>
      <c r="FP568" s="130"/>
      <c r="FZ568" s="130"/>
      <c r="GJ568" s="130"/>
      <c r="GT568" s="130"/>
      <c r="HD568" s="130"/>
      <c r="HN568" s="130"/>
      <c r="HX568" s="130"/>
      <c r="IH568" s="130"/>
    </row>
    <row xmlns:x14ac="http://schemas.microsoft.com/office/spreadsheetml/2009/9/ac" r="569" s="3" customFormat="true" x14ac:dyDescent="0.25">
      <c r="A569" s="397"/>
      <c r="B569" s="130"/>
      <c r="L569" s="130"/>
      <c r="V569" s="130"/>
      <c r="AF569" s="130"/>
      <c r="AP569" s="130"/>
      <c r="AZ569" s="130"/>
      <c r="BA569" s="130"/>
      <c r="BB569" s="130"/>
      <c r="BC569" s="130"/>
      <c r="BD569" s="130"/>
      <c r="BE569" s="130"/>
      <c r="BF569" s="130"/>
      <c r="BG569" s="130"/>
      <c r="BJ569" s="130"/>
      <c r="BT569" s="130"/>
      <c r="CD569" s="130"/>
      <c r="CN569" s="130"/>
      <c r="CX569" s="130"/>
      <c r="DH569" s="130"/>
      <c r="DR569" s="130"/>
      <c r="EB569" s="130"/>
      <c r="EL569" s="130"/>
      <c r="EV569" s="130"/>
      <c r="FF569" s="130"/>
      <c r="FP569" s="130"/>
      <c r="FZ569" s="130"/>
      <c r="GJ569" s="130"/>
      <c r="GT569" s="130"/>
      <c r="HD569" s="130"/>
      <c r="HN569" s="130"/>
      <c r="HX569" s="130"/>
      <c r="IH569" s="130"/>
    </row>
    <row xmlns:x14ac="http://schemas.microsoft.com/office/spreadsheetml/2009/9/ac" r="570" s="3" customFormat="true" x14ac:dyDescent="0.25">
      <c r="A570" s="397"/>
      <c r="B570" s="130"/>
      <c r="L570" s="130"/>
      <c r="V570" s="130"/>
      <c r="AF570" s="130"/>
      <c r="AP570" s="130"/>
      <c r="AZ570" s="130"/>
      <c r="BA570" s="130"/>
      <c r="BB570" s="130"/>
      <c r="BC570" s="130"/>
      <c r="BD570" s="130"/>
      <c r="BE570" s="130"/>
      <c r="BF570" s="130"/>
      <c r="BG570" s="130"/>
      <c r="BJ570" s="130"/>
      <c r="BT570" s="130"/>
      <c r="CD570" s="130"/>
      <c r="CN570" s="130"/>
      <c r="CX570" s="130"/>
      <c r="DH570" s="130"/>
      <c r="DR570" s="130"/>
      <c r="EB570" s="130"/>
      <c r="EL570" s="130"/>
      <c r="EV570" s="130"/>
      <c r="FF570" s="130"/>
      <c r="FP570" s="130"/>
      <c r="FZ570" s="130"/>
      <c r="GJ570" s="130"/>
      <c r="GT570" s="130"/>
      <c r="HD570" s="130"/>
      <c r="HN570" s="130"/>
      <c r="HX570" s="130"/>
      <c r="IH570" s="130"/>
    </row>
    <row xmlns:x14ac="http://schemas.microsoft.com/office/spreadsheetml/2009/9/ac" r="571" s="3" customFormat="true" x14ac:dyDescent="0.25">
      <c r="A571" s="397"/>
      <c r="B571" s="130"/>
      <c r="L571" s="130"/>
      <c r="V571" s="130"/>
      <c r="AF571" s="130"/>
      <c r="AP571" s="130"/>
      <c r="AZ571" s="130"/>
      <c r="BA571" s="130"/>
      <c r="BB571" s="130"/>
      <c r="BC571" s="130"/>
      <c r="BD571" s="130"/>
      <c r="BE571" s="130"/>
      <c r="BF571" s="130"/>
      <c r="BG571" s="130"/>
      <c r="BJ571" s="130"/>
      <c r="BT571" s="130"/>
      <c r="CD571" s="130"/>
      <c r="CN571" s="130"/>
      <c r="CX571" s="130"/>
      <c r="DH571" s="130"/>
      <c r="DR571" s="130"/>
      <c r="EB571" s="130"/>
      <c r="EL571" s="130"/>
      <c r="EV571" s="130"/>
      <c r="FF571" s="130"/>
      <c r="FP571" s="130"/>
      <c r="FZ571" s="130"/>
      <c r="GJ571" s="130"/>
      <c r="GT571" s="130"/>
      <c r="HD571" s="130"/>
      <c r="HN571" s="130"/>
      <c r="HX571" s="130"/>
      <c r="IH571" s="130"/>
    </row>
    <row xmlns:x14ac="http://schemas.microsoft.com/office/spreadsheetml/2009/9/ac" r="572" s="3" customFormat="true" x14ac:dyDescent="0.25">
      <c r="A572" s="397"/>
      <c r="B572" s="130"/>
      <c r="L572" s="130"/>
      <c r="V572" s="130"/>
      <c r="AF572" s="130"/>
      <c r="AP572" s="130"/>
      <c r="AZ572" s="130"/>
      <c r="BA572" s="130"/>
      <c r="BB572" s="130"/>
      <c r="BC572" s="130"/>
      <c r="BD572" s="130"/>
      <c r="BE572" s="130"/>
      <c r="BF572" s="130"/>
      <c r="BG572" s="130"/>
      <c r="BJ572" s="130"/>
      <c r="BT572" s="130"/>
      <c r="CD572" s="130"/>
      <c r="CN572" s="130"/>
      <c r="CX572" s="130"/>
      <c r="DH572" s="130"/>
      <c r="DR572" s="130"/>
      <c r="EB572" s="130"/>
      <c r="EL572" s="130"/>
      <c r="EV572" s="130"/>
      <c r="FF572" s="130"/>
      <c r="FP572" s="130"/>
      <c r="FZ572" s="130"/>
      <c r="GJ572" s="130"/>
      <c r="GT572" s="130"/>
      <c r="HD572" s="130"/>
      <c r="HN572" s="130"/>
      <c r="HX572" s="130"/>
      <c r="IH572" s="130"/>
    </row>
    <row xmlns:x14ac="http://schemas.microsoft.com/office/spreadsheetml/2009/9/ac" r="573" s="3" customFormat="true" x14ac:dyDescent="0.25">
      <c r="A573" s="397"/>
      <c r="B573" s="130"/>
      <c r="L573" s="130"/>
      <c r="V573" s="130"/>
      <c r="AF573" s="130"/>
      <c r="AP573" s="130"/>
      <c r="AZ573" s="130"/>
      <c r="BA573" s="130"/>
      <c r="BB573" s="130"/>
      <c r="BC573" s="130"/>
      <c r="BD573" s="130"/>
      <c r="BE573" s="130"/>
      <c r="BF573" s="130"/>
      <c r="BG573" s="130"/>
      <c r="BJ573" s="130"/>
      <c r="BT573" s="130"/>
      <c r="CD573" s="130"/>
      <c r="CN573" s="130"/>
      <c r="CX573" s="130"/>
      <c r="DH573" s="130"/>
      <c r="DR573" s="130"/>
      <c r="EB573" s="130"/>
      <c r="EL573" s="130"/>
      <c r="EV573" s="130"/>
      <c r="FF573" s="130"/>
      <c r="FP573" s="130"/>
      <c r="FZ573" s="130"/>
      <c r="GJ573" s="130"/>
      <c r="GT573" s="130"/>
      <c r="HD573" s="130"/>
      <c r="HN573" s="130"/>
      <c r="HX573" s="130"/>
      <c r="IH573" s="130"/>
    </row>
    <row xmlns:x14ac="http://schemas.microsoft.com/office/spreadsheetml/2009/9/ac" r="574" s="3" customFormat="true" x14ac:dyDescent="0.25">
      <c r="A574" s="397"/>
      <c r="B574" s="130"/>
      <c r="L574" s="130"/>
      <c r="V574" s="130"/>
      <c r="AF574" s="130"/>
      <c r="AP574" s="130"/>
      <c r="AZ574" s="130"/>
      <c r="BA574" s="130"/>
      <c r="BB574" s="130"/>
      <c r="BC574" s="130"/>
      <c r="BD574" s="130"/>
      <c r="BE574" s="130"/>
      <c r="BF574" s="130"/>
      <c r="BG574" s="130"/>
      <c r="BJ574" s="130"/>
      <c r="BT574" s="130"/>
      <c r="CD574" s="130"/>
      <c r="CN574" s="130"/>
      <c r="CX574" s="130"/>
      <c r="DH574" s="130"/>
      <c r="DR574" s="130"/>
      <c r="EB574" s="130"/>
      <c r="EL574" s="130"/>
      <c r="EV574" s="130"/>
      <c r="FF574" s="130"/>
      <c r="FP574" s="130"/>
      <c r="FZ574" s="130"/>
      <c r="GJ574" s="130"/>
      <c r="GT574" s="130"/>
      <c r="HD574" s="130"/>
      <c r="HN574" s="130"/>
      <c r="HX574" s="130"/>
      <c r="IH574" s="130"/>
    </row>
    <row xmlns:x14ac="http://schemas.microsoft.com/office/spreadsheetml/2009/9/ac" r="575" s="3" customFormat="true" x14ac:dyDescent="0.25">
      <c r="A575" s="397"/>
      <c r="B575" s="130"/>
      <c r="L575" s="130"/>
      <c r="V575" s="130"/>
      <c r="AF575" s="130"/>
      <c r="AP575" s="130"/>
      <c r="AZ575" s="130"/>
      <c r="BA575" s="130"/>
      <c r="BB575" s="130"/>
      <c r="BC575" s="130"/>
      <c r="BD575" s="130"/>
      <c r="BE575" s="130"/>
      <c r="BF575" s="130"/>
      <c r="BG575" s="130"/>
      <c r="BJ575" s="130"/>
      <c r="BT575" s="130"/>
      <c r="CD575" s="130"/>
      <c r="CN575" s="130"/>
      <c r="CX575" s="130"/>
      <c r="DH575" s="130"/>
      <c r="DR575" s="130"/>
      <c r="EB575" s="130"/>
      <c r="EL575" s="130"/>
      <c r="EV575" s="130"/>
      <c r="FF575" s="130"/>
      <c r="FP575" s="130"/>
      <c r="FZ575" s="130"/>
      <c r="GJ575" s="130"/>
      <c r="GT575" s="130"/>
      <c r="HD575" s="130"/>
      <c r="HN575" s="130"/>
      <c r="HX575" s="130"/>
      <c r="IH575" s="130"/>
    </row>
    <row xmlns:x14ac="http://schemas.microsoft.com/office/spreadsheetml/2009/9/ac" r="576" s="3" customFormat="true" x14ac:dyDescent="0.25">
      <c r="A576" s="397"/>
      <c r="B576" s="130"/>
      <c r="L576" s="130"/>
      <c r="V576" s="130"/>
      <c r="AF576" s="130"/>
      <c r="AP576" s="130"/>
      <c r="AZ576" s="130"/>
      <c r="BA576" s="130"/>
      <c r="BB576" s="130"/>
      <c r="BC576" s="130"/>
      <c r="BD576" s="130"/>
      <c r="BE576" s="130"/>
      <c r="BF576" s="130"/>
      <c r="BG576" s="130"/>
      <c r="BJ576" s="130"/>
      <c r="BT576" s="130"/>
      <c r="CD576" s="130"/>
      <c r="CN576" s="130"/>
      <c r="CX576" s="130"/>
      <c r="DH576" s="130"/>
      <c r="DR576" s="130"/>
      <c r="EB576" s="130"/>
      <c r="EL576" s="130"/>
      <c r="EV576" s="130"/>
      <c r="FF576" s="130"/>
      <c r="FP576" s="130"/>
      <c r="FZ576" s="130"/>
      <c r="GJ576" s="130"/>
      <c r="GT576" s="130"/>
      <c r="HD576" s="130"/>
      <c r="HN576" s="130"/>
      <c r="HX576" s="130"/>
      <c r="IH576" s="130"/>
    </row>
    <row xmlns:x14ac="http://schemas.microsoft.com/office/spreadsheetml/2009/9/ac" r="577" s="3" customFormat="true" x14ac:dyDescent="0.25">
      <c r="A577" s="397"/>
      <c r="B577" s="130"/>
      <c r="L577" s="130"/>
      <c r="V577" s="130"/>
      <c r="AF577" s="130"/>
      <c r="AP577" s="130"/>
      <c r="AZ577" s="130"/>
      <c r="BA577" s="130"/>
      <c r="BB577" s="130"/>
      <c r="BC577" s="130"/>
      <c r="BD577" s="130"/>
      <c r="BE577" s="130"/>
      <c r="BF577" s="130"/>
      <c r="BG577" s="130"/>
      <c r="BJ577" s="130"/>
      <c r="BT577" s="130"/>
      <c r="CD577" s="130"/>
      <c r="CN577" s="130"/>
      <c r="CX577" s="130"/>
      <c r="DH577" s="130"/>
      <c r="DR577" s="130"/>
      <c r="EB577" s="130"/>
      <c r="EL577" s="130"/>
      <c r="EV577" s="130"/>
      <c r="FF577" s="130"/>
      <c r="FP577" s="130"/>
      <c r="FZ577" s="130"/>
      <c r="GJ577" s="130"/>
      <c r="GT577" s="130"/>
      <c r="HD577" s="130"/>
      <c r="HN577" s="130"/>
      <c r="HX577" s="130"/>
      <c r="IH577" s="130"/>
    </row>
    <row xmlns:x14ac="http://schemas.microsoft.com/office/spreadsheetml/2009/9/ac" r="578" s="3" customFormat="true" x14ac:dyDescent="0.25">
      <c r="A578" s="397"/>
      <c r="B578" s="130"/>
      <c r="L578" s="130"/>
      <c r="V578" s="130"/>
      <c r="AF578" s="130"/>
      <c r="AP578" s="130"/>
      <c r="AZ578" s="130"/>
      <c r="BA578" s="130"/>
      <c r="BB578" s="130"/>
      <c r="BC578" s="130"/>
      <c r="BD578" s="130"/>
      <c r="BE578" s="130"/>
      <c r="BF578" s="130"/>
      <c r="BG578" s="130"/>
      <c r="BJ578" s="130"/>
      <c r="BT578" s="130"/>
      <c r="CD578" s="130"/>
      <c r="CN578" s="130"/>
      <c r="CX578" s="130"/>
      <c r="DH578" s="130"/>
      <c r="DR578" s="130"/>
      <c r="EB578" s="130"/>
      <c r="EL578" s="130"/>
      <c r="EV578" s="130"/>
      <c r="FF578" s="130"/>
      <c r="FP578" s="130"/>
      <c r="FZ578" s="130"/>
      <c r="GJ578" s="130"/>
      <c r="GT578" s="130"/>
      <c r="HD578" s="130"/>
      <c r="HN578" s="130"/>
      <c r="HX578" s="130"/>
      <c r="IH578" s="130"/>
    </row>
    <row xmlns:x14ac="http://schemas.microsoft.com/office/spreadsheetml/2009/9/ac" r="579" s="3" customFormat="true" x14ac:dyDescent="0.25">
      <c r="A579" s="397"/>
      <c r="B579" s="130"/>
      <c r="L579" s="130"/>
      <c r="V579" s="130"/>
      <c r="AF579" s="130"/>
      <c r="AP579" s="130"/>
      <c r="AZ579" s="130"/>
      <c r="BA579" s="130"/>
      <c r="BB579" s="130"/>
      <c r="BC579" s="130"/>
      <c r="BD579" s="130"/>
      <c r="BE579" s="130"/>
      <c r="BF579" s="130"/>
      <c r="BG579" s="130"/>
      <c r="BJ579" s="130"/>
      <c r="BT579" s="130"/>
      <c r="CD579" s="130"/>
      <c r="CN579" s="130"/>
      <c r="CX579" s="130"/>
      <c r="DH579" s="130"/>
      <c r="DR579" s="130"/>
      <c r="EB579" s="130"/>
      <c r="EL579" s="130"/>
      <c r="EV579" s="130"/>
      <c r="FF579" s="130"/>
      <c r="FP579" s="130"/>
      <c r="FZ579" s="130"/>
      <c r="GJ579" s="130"/>
      <c r="GT579" s="130"/>
      <c r="HD579" s="130"/>
      <c r="HN579" s="130"/>
      <c r="HX579" s="130"/>
      <c r="IH579" s="130"/>
    </row>
    <row xmlns:x14ac="http://schemas.microsoft.com/office/spreadsheetml/2009/9/ac" r="580" s="3" customFormat="true" x14ac:dyDescent="0.25">
      <c r="A580" s="397"/>
      <c r="B580" s="130"/>
      <c r="L580" s="130"/>
      <c r="V580" s="130"/>
      <c r="AF580" s="130"/>
      <c r="AP580" s="130"/>
      <c r="AZ580" s="130"/>
      <c r="BA580" s="130"/>
      <c r="BB580" s="130"/>
      <c r="BC580" s="130"/>
      <c r="BD580" s="130"/>
      <c r="BE580" s="130"/>
      <c r="BF580" s="130"/>
      <c r="BG580" s="130"/>
      <c r="BJ580" s="130"/>
      <c r="BT580" s="130"/>
      <c r="CD580" s="130"/>
      <c r="CN580" s="130"/>
      <c r="CX580" s="130"/>
      <c r="DH580" s="130"/>
      <c r="DR580" s="130"/>
      <c r="EB580" s="130"/>
      <c r="EL580" s="130"/>
      <c r="EV580" s="130"/>
      <c r="FF580" s="130"/>
      <c r="FP580" s="130"/>
      <c r="FZ580" s="130"/>
      <c r="GJ580" s="130"/>
      <c r="GT580" s="130"/>
      <c r="HD580" s="130"/>
      <c r="HN580" s="130"/>
      <c r="HX580" s="130"/>
      <c r="IH580" s="130"/>
    </row>
    <row xmlns:x14ac="http://schemas.microsoft.com/office/spreadsheetml/2009/9/ac" r="581" s="3" customFormat="true" x14ac:dyDescent="0.25">
      <c r="A581" s="397"/>
      <c r="B581" s="130"/>
      <c r="L581" s="130"/>
      <c r="V581" s="130"/>
      <c r="AF581" s="130"/>
      <c r="AP581" s="130"/>
      <c r="AZ581" s="130"/>
      <c r="BA581" s="130"/>
      <c r="BB581" s="130"/>
      <c r="BC581" s="130"/>
      <c r="BD581" s="130"/>
      <c r="BE581" s="130"/>
      <c r="BF581" s="130"/>
      <c r="BG581" s="130"/>
      <c r="BJ581" s="130"/>
      <c r="BT581" s="130"/>
      <c r="CD581" s="130"/>
      <c r="CN581" s="130"/>
      <c r="CX581" s="130"/>
      <c r="DH581" s="130"/>
      <c r="DR581" s="130"/>
      <c r="EB581" s="130"/>
      <c r="EL581" s="130"/>
      <c r="EV581" s="130"/>
      <c r="FF581" s="130"/>
      <c r="FP581" s="130"/>
      <c r="FZ581" s="130"/>
      <c r="GJ581" s="130"/>
      <c r="GT581" s="130"/>
      <c r="HD581" s="130"/>
      <c r="HN581" s="130"/>
      <c r="HX581" s="130"/>
      <c r="IH581" s="130"/>
    </row>
    <row xmlns:x14ac="http://schemas.microsoft.com/office/spreadsheetml/2009/9/ac" r="582" s="3" customFormat="true" x14ac:dyDescent="0.25">
      <c r="A582" s="397"/>
      <c r="B582" s="130"/>
      <c r="L582" s="130"/>
      <c r="V582" s="130"/>
      <c r="AF582" s="130"/>
      <c r="AP582" s="130"/>
      <c r="AZ582" s="130"/>
      <c r="BA582" s="130"/>
      <c r="BB582" s="130"/>
      <c r="BC582" s="130"/>
      <c r="BD582" s="130"/>
      <c r="BE582" s="130"/>
      <c r="BF582" s="130"/>
      <c r="BG582" s="130"/>
      <c r="BJ582" s="130"/>
      <c r="BT582" s="130"/>
      <c r="CD582" s="130"/>
      <c r="CN582" s="130"/>
      <c r="CX582" s="130"/>
      <c r="DH582" s="130"/>
      <c r="DR582" s="130"/>
      <c r="EB582" s="130"/>
      <c r="EL582" s="130"/>
      <c r="EV582" s="130"/>
      <c r="FF582" s="130"/>
      <c r="FP582" s="130"/>
      <c r="FZ582" s="130"/>
      <c r="GJ582" s="130"/>
      <c r="GT582" s="130"/>
      <c r="HD582" s="130"/>
      <c r="HN582" s="130"/>
      <c r="HX582" s="130"/>
      <c r="IH582" s="130"/>
    </row>
    <row xmlns:x14ac="http://schemas.microsoft.com/office/spreadsheetml/2009/9/ac" r="583" s="3" customFormat="true" x14ac:dyDescent="0.25">
      <c r="A583" s="397"/>
      <c r="B583" s="130"/>
      <c r="L583" s="130"/>
      <c r="V583" s="130"/>
      <c r="AF583" s="130"/>
      <c r="AP583" s="130"/>
      <c r="AZ583" s="130"/>
      <c r="BA583" s="130"/>
      <c r="BB583" s="130"/>
      <c r="BC583" s="130"/>
      <c r="BD583" s="130"/>
      <c r="BE583" s="130"/>
      <c r="BF583" s="130"/>
      <c r="BG583" s="130"/>
      <c r="BJ583" s="130"/>
      <c r="BT583" s="130"/>
      <c r="CD583" s="130"/>
      <c r="CN583" s="130"/>
      <c r="CX583" s="130"/>
      <c r="DH583" s="130"/>
      <c r="DR583" s="130"/>
      <c r="EB583" s="130"/>
      <c r="EL583" s="130"/>
      <c r="EV583" s="130"/>
      <c r="FF583" s="130"/>
      <c r="FP583" s="130"/>
      <c r="FZ583" s="130"/>
      <c r="GJ583" s="130"/>
      <c r="GT583" s="130"/>
      <c r="HD583" s="130"/>
      <c r="HN583" s="130"/>
      <c r="HX583" s="130"/>
      <c r="IH583" s="130"/>
    </row>
    <row xmlns:x14ac="http://schemas.microsoft.com/office/spreadsheetml/2009/9/ac" r="584" s="3" customFormat="true" x14ac:dyDescent="0.25">
      <c r="A584" s="397"/>
      <c r="B584" s="130"/>
      <c r="L584" s="130"/>
      <c r="V584" s="130"/>
      <c r="AF584" s="130"/>
      <c r="AP584" s="130"/>
      <c r="AZ584" s="130"/>
      <c r="BA584" s="130"/>
      <c r="BB584" s="130"/>
      <c r="BC584" s="130"/>
      <c r="BD584" s="130"/>
      <c r="BE584" s="130"/>
      <c r="BF584" s="130"/>
      <c r="BG584" s="130"/>
      <c r="BJ584" s="130"/>
      <c r="BT584" s="130"/>
      <c r="CD584" s="130"/>
      <c r="CN584" s="130"/>
      <c r="CX584" s="130"/>
      <c r="DH584" s="130"/>
      <c r="DR584" s="130"/>
      <c r="EB584" s="130"/>
      <c r="EL584" s="130"/>
      <c r="EV584" s="130"/>
      <c r="FF584" s="130"/>
      <c r="FP584" s="130"/>
      <c r="FZ584" s="130"/>
      <c r="GJ584" s="130"/>
      <c r="GT584" s="130"/>
      <c r="HD584" s="130"/>
      <c r="HN584" s="130"/>
      <c r="HX584" s="130"/>
      <c r="IH584" s="130"/>
    </row>
    <row xmlns:x14ac="http://schemas.microsoft.com/office/spreadsheetml/2009/9/ac" r="585" s="3" customFormat="true" x14ac:dyDescent="0.25">
      <c r="A585" s="397"/>
      <c r="B585" s="130"/>
      <c r="L585" s="130"/>
      <c r="V585" s="130"/>
      <c r="AF585" s="130"/>
      <c r="AP585" s="130"/>
      <c r="AZ585" s="130"/>
      <c r="BA585" s="130"/>
      <c r="BB585" s="130"/>
      <c r="BC585" s="130"/>
      <c r="BD585" s="130"/>
      <c r="BE585" s="130"/>
      <c r="BF585" s="130"/>
      <c r="BG585" s="130"/>
      <c r="BJ585" s="130"/>
      <c r="BT585" s="130"/>
      <c r="CD585" s="130"/>
      <c r="CN585" s="130"/>
      <c r="CX585" s="130"/>
      <c r="DH585" s="130"/>
      <c r="DR585" s="130"/>
      <c r="EB585" s="130"/>
      <c r="EL585" s="130"/>
      <c r="EV585" s="130"/>
      <c r="FF585" s="130"/>
      <c r="FP585" s="130"/>
      <c r="FZ585" s="130"/>
      <c r="GJ585" s="130"/>
      <c r="GT585" s="130"/>
      <c r="HD585" s="130"/>
      <c r="HN585" s="130"/>
      <c r="HX585" s="130"/>
      <c r="IH585" s="130"/>
    </row>
    <row xmlns:x14ac="http://schemas.microsoft.com/office/spreadsheetml/2009/9/ac" r="586" s="3" customFormat="true" x14ac:dyDescent="0.25">
      <c r="A586" s="397"/>
      <c r="B586" s="130"/>
      <c r="L586" s="130"/>
      <c r="V586" s="130"/>
      <c r="AF586" s="130"/>
      <c r="AP586" s="130"/>
      <c r="AZ586" s="130"/>
      <c r="BA586" s="130"/>
      <c r="BB586" s="130"/>
      <c r="BC586" s="130"/>
      <c r="BD586" s="130"/>
      <c r="BE586" s="130"/>
      <c r="BF586" s="130"/>
      <c r="BG586" s="130"/>
      <c r="BJ586" s="130"/>
      <c r="BT586" s="130"/>
      <c r="CD586" s="130"/>
      <c r="CN586" s="130"/>
      <c r="CX586" s="130"/>
      <c r="DH586" s="130"/>
      <c r="DR586" s="130"/>
      <c r="EB586" s="130"/>
      <c r="EL586" s="130"/>
      <c r="EV586" s="130"/>
      <c r="FF586" s="130"/>
      <c r="FP586" s="130"/>
      <c r="FZ586" s="130"/>
      <c r="GJ586" s="130"/>
      <c r="GT586" s="130"/>
      <c r="HD586" s="130"/>
      <c r="HN586" s="130"/>
      <c r="HX586" s="130"/>
      <c r="IH586" s="130"/>
    </row>
    <row xmlns:x14ac="http://schemas.microsoft.com/office/spreadsheetml/2009/9/ac" r="587" s="3" customFormat="true" x14ac:dyDescent="0.25">
      <c r="A587" s="397"/>
      <c r="B587" s="130"/>
      <c r="L587" s="130"/>
      <c r="V587" s="130"/>
      <c r="AF587" s="130"/>
      <c r="AP587" s="130"/>
      <c r="AZ587" s="130"/>
      <c r="BA587" s="130"/>
      <c r="BB587" s="130"/>
      <c r="BC587" s="130"/>
      <c r="BD587" s="130"/>
      <c r="BE587" s="130"/>
      <c r="BF587" s="130"/>
      <c r="BG587" s="130"/>
      <c r="BJ587" s="130"/>
      <c r="BT587" s="130"/>
      <c r="CD587" s="130"/>
      <c r="CN587" s="130"/>
      <c r="CX587" s="130"/>
      <c r="DH587" s="130"/>
      <c r="DR587" s="130"/>
      <c r="EB587" s="130"/>
      <c r="EL587" s="130"/>
      <c r="EV587" s="130"/>
      <c r="FF587" s="130"/>
      <c r="FP587" s="130"/>
      <c r="FZ587" s="130"/>
      <c r="GJ587" s="130"/>
      <c r="GT587" s="130"/>
      <c r="HD587" s="130"/>
      <c r="HN587" s="130"/>
      <c r="HX587" s="130"/>
      <c r="IH587" s="130"/>
    </row>
    <row xmlns:x14ac="http://schemas.microsoft.com/office/spreadsheetml/2009/9/ac" r="588" s="3" customFormat="true" x14ac:dyDescent="0.25">
      <c r="A588" s="397"/>
      <c r="B588" s="130"/>
      <c r="L588" s="130"/>
      <c r="V588" s="130"/>
      <c r="AF588" s="130"/>
      <c r="AP588" s="130"/>
      <c r="AZ588" s="130"/>
      <c r="BA588" s="130"/>
      <c r="BB588" s="130"/>
      <c r="BC588" s="130"/>
      <c r="BD588" s="130"/>
      <c r="BE588" s="130"/>
      <c r="BF588" s="130"/>
      <c r="BG588" s="130"/>
      <c r="BJ588" s="130"/>
      <c r="BT588" s="130"/>
      <c r="CD588" s="130"/>
      <c r="CN588" s="130"/>
      <c r="CX588" s="130"/>
      <c r="DH588" s="130"/>
      <c r="DR588" s="130"/>
      <c r="EB588" s="130"/>
      <c r="EL588" s="130"/>
      <c r="EV588" s="130"/>
      <c r="FF588" s="130"/>
      <c r="FP588" s="130"/>
      <c r="FZ588" s="130"/>
      <c r="GJ588" s="130"/>
      <c r="GT588" s="130"/>
      <c r="HD588" s="130"/>
      <c r="HN588" s="130"/>
      <c r="HX588" s="130"/>
      <c r="IH588" s="130"/>
    </row>
    <row xmlns:x14ac="http://schemas.microsoft.com/office/spreadsheetml/2009/9/ac" r="589" s="3" customFormat="true" x14ac:dyDescent="0.25">
      <c r="A589" s="397"/>
      <c r="B589" s="130"/>
      <c r="L589" s="130"/>
      <c r="V589" s="130"/>
      <c r="AF589" s="130"/>
      <c r="AP589" s="130"/>
      <c r="AZ589" s="130"/>
      <c r="BA589" s="130"/>
      <c r="BB589" s="130"/>
      <c r="BC589" s="130"/>
      <c r="BD589" s="130"/>
      <c r="BE589" s="130"/>
      <c r="BF589" s="130"/>
      <c r="BG589" s="130"/>
      <c r="BJ589" s="130"/>
      <c r="BT589" s="130"/>
      <c r="CD589" s="130"/>
      <c r="CN589" s="130"/>
      <c r="CX589" s="130"/>
      <c r="DH589" s="130"/>
      <c r="DR589" s="130"/>
      <c r="EB589" s="130"/>
      <c r="EL589" s="130"/>
      <c r="EV589" s="130"/>
      <c r="FF589" s="130"/>
      <c r="FP589" s="130"/>
      <c r="FZ589" s="130"/>
      <c r="GJ589" s="130"/>
      <c r="GT589" s="130"/>
      <c r="HD589" s="130"/>
      <c r="HN589" s="130"/>
      <c r="HX589" s="130"/>
      <c r="IH589" s="130"/>
    </row>
    <row xmlns:x14ac="http://schemas.microsoft.com/office/spreadsheetml/2009/9/ac" r="590" s="3" customFormat="true" x14ac:dyDescent="0.25">
      <c r="A590" s="397"/>
      <c r="B590" s="130"/>
      <c r="L590" s="130"/>
      <c r="V590" s="130"/>
      <c r="AF590" s="130"/>
      <c r="AP590" s="130"/>
      <c r="AZ590" s="130"/>
      <c r="BA590" s="130"/>
      <c r="BB590" s="130"/>
      <c r="BC590" s="130"/>
      <c r="BD590" s="130"/>
      <c r="BE590" s="130"/>
      <c r="BF590" s="130"/>
      <c r="BG590" s="130"/>
      <c r="BJ590" s="130"/>
      <c r="BT590" s="130"/>
      <c r="CD590" s="130"/>
      <c r="CN590" s="130"/>
      <c r="CX590" s="130"/>
      <c r="DH590" s="130"/>
      <c r="DR590" s="130"/>
      <c r="EB590" s="130"/>
      <c r="EL590" s="130"/>
      <c r="EV590" s="130"/>
      <c r="FF590" s="130"/>
      <c r="FP590" s="130"/>
      <c r="FZ590" s="130"/>
      <c r="GJ590" s="130"/>
      <c r="GT590" s="130"/>
      <c r="HD590" s="130"/>
      <c r="HN590" s="130"/>
      <c r="HX590" s="130"/>
      <c r="IH590" s="130"/>
    </row>
    <row xmlns:x14ac="http://schemas.microsoft.com/office/spreadsheetml/2009/9/ac" r="591" s="3" customFormat="true" x14ac:dyDescent="0.25">
      <c r="A591" s="397"/>
      <c r="B591" s="130"/>
      <c r="L591" s="130"/>
      <c r="V591" s="130"/>
      <c r="AF591" s="130"/>
      <c r="AP591" s="130"/>
      <c r="AZ591" s="130"/>
      <c r="BA591" s="130"/>
      <c r="BB591" s="130"/>
      <c r="BC591" s="130"/>
      <c r="BD591" s="130"/>
      <c r="BE591" s="130"/>
      <c r="BF591" s="130"/>
      <c r="BG591" s="130"/>
      <c r="BJ591" s="130"/>
      <c r="BT591" s="130"/>
      <c r="CD591" s="130"/>
      <c r="CN591" s="130"/>
      <c r="CX591" s="130"/>
      <c r="DH591" s="130"/>
      <c r="DR591" s="130"/>
      <c r="EB591" s="130"/>
      <c r="EL591" s="130"/>
      <c r="EV591" s="130"/>
      <c r="FF591" s="130"/>
      <c r="FP591" s="130"/>
      <c r="FZ591" s="130"/>
      <c r="GJ591" s="130"/>
      <c r="GT591" s="130"/>
      <c r="HD591" s="130"/>
      <c r="HN591" s="130"/>
      <c r="HX591" s="130"/>
      <c r="IH591" s="130"/>
    </row>
    <row xmlns:x14ac="http://schemas.microsoft.com/office/spreadsheetml/2009/9/ac" r="592" s="3" customFormat="true" x14ac:dyDescent="0.25">
      <c r="A592" s="397"/>
      <c r="B592" s="130"/>
      <c r="L592" s="130"/>
      <c r="V592" s="130"/>
      <c r="AF592" s="130"/>
      <c r="AP592" s="130"/>
      <c r="AZ592" s="130"/>
      <c r="BA592" s="130"/>
      <c r="BB592" s="130"/>
      <c r="BC592" s="130"/>
      <c r="BD592" s="130"/>
      <c r="BE592" s="130"/>
      <c r="BF592" s="130"/>
      <c r="BG592" s="130"/>
      <c r="BJ592" s="130"/>
      <c r="BT592" s="130"/>
      <c r="CD592" s="130"/>
      <c r="CN592" s="130"/>
      <c r="CX592" s="130"/>
      <c r="DH592" s="130"/>
      <c r="DR592" s="130"/>
      <c r="EB592" s="130"/>
      <c r="EL592" s="130"/>
      <c r="EV592" s="130"/>
      <c r="FF592" s="130"/>
      <c r="FP592" s="130"/>
      <c r="FZ592" s="130"/>
      <c r="GJ592" s="130"/>
      <c r="GT592" s="130"/>
      <c r="HD592" s="130"/>
      <c r="HN592" s="130"/>
      <c r="HX592" s="130"/>
      <c r="IH592" s="130"/>
    </row>
    <row xmlns:x14ac="http://schemas.microsoft.com/office/spreadsheetml/2009/9/ac" r="593" s="3" customFormat="true" x14ac:dyDescent="0.25">
      <c r="A593" s="397"/>
      <c r="B593" s="130"/>
      <c r="L593" s="130"/>
      <c r="V593" s="130"/>
      <c r="AF593" s="130"/>
      <c r="AP593" s="130"/>
      <c r="AZ593" s="130"/>
      <c r="BA593" s="130"/>
      <c r="BB593" s="130"/>
      <c r="BC593" s="130"/>
      <c r="BD593" s="130"/>
      <c r="BE593" s="130"/>
      <c r="BF593" s="130"/>
      <c r="BG593" s="130"/>
      <c r="BJ593" s="130"/>
      <c r="BT593" s="130"/>
      <c r="CD593" s="130"/>
      <c r="CN593" s="130"/>
      <c r="CX593" s="130"/>
      <c r="DH593" s="130"/>
      <c r="DR593" s="130"/>
      <c r="EB593" s="130"/>
      <c r="EL593" s="130"/>
      <c r="EV593" s="130"/>
      <c r="FF593" s="130"/>
      <c r="FP593" s="130"/>
      <c r="FZ593" s="130"/>
      <c r="GJ593" s="130"/>
      <c r="GT593" s="130"/>
      <c r="HD593" s="130"/>
      <c r="HN593" s="130"/>
      <c r="HX593" s="130"/>
      <c r="IH593" s="130"/>
    </row>
    <row xmlns:x14ac="http://schemas.microsoft.com/office/spreadsheetml/2009/9/ac" r="594" s="3" customFormat="true" x14ac:dyDescent="0.25">
      <c r="A594" s="397"/>
      <c r="B594" s="130"/>
      <c r="L594" s="130"/>
      <c r="V594" s="130"/>
      <c r="AF594" s="130"/>
      <c r="AP594" s="130"/>
      <c r="AZ594" s="130"/>
      <c r="BA594" s="130"/>
      <c r="BB594" s="130"/>
      <c r="BC594" s="130"/>
      <c r="BD594" s="130"/>
      <c r="BE594" s="130"/>
      <c r="BF594" s="130"/>
      <c r="BG594" s="130"/>
      <c r="BJ594" s="130"/>
      <c r="BT594" s="130"/>
      <c r="CD594" s="130"/>
      <c r="CN594" s="130"/>
      <c r="CX594" s="130"/>
      <c r="DH594" s="130"/>
      <c r="DR594" s="130"/>
      <c r="EB594" s="130"/>
      <c r="EL594" s="130"/>
      <c r="EV594" s="130"/>
      <c r="FF594" s="130"/>
      <c r="FP594" s="130"/>
      <c r="FZ594" s="130"/>
      <c r="GJ594" s="130"/>
      <c r="GT594" s="130"/>
      <c r="HD594" s="130"/>
      <c r="HN594" s="130"/>
      <c r="HX594" s="130"/>
      <c r="IH594" s="130"/>
    </row>
    <row xmlns:x14ac="http://schemas.microsoft.com/office/spreadsheetml/2009/9/ac" r="595" s="3" customFormat="true" x14ac:dyDescent="0.25">
      <c r="A595" s="397"/>
      <c r="B595" s="130"/>
      <c r="L595" s="130"/>
      <c r="V595" s="130"/>
      <c r="AF595" s="130"/>
      <c r="AP595" s="130"/>
      <c r="AZ595" s="130"/>
      <c r="BA595" s="130"/>
      <c r="BB595" s="130"/>
      <c r="BC595" s="130"/>
      <c r="BD595" s="130"/>
      <c r="BE595" s="130"/>
      <c r="BF595" s="130"/>
      <c r="BG595" s="130"/>
      <c r="BJ595" s="130"/>
      <c r="BT595" s="130"/>
      <c r="CD595" s="130"/>
      <c r="CN595" s="130"/>
      <c r="CX595" s="130"/>
      <c r="DH595" s="130"/>
      <c r="DR595" s="130"/>
      <c r="EB595" s="130"/>
      <c r="EL595" s="130"/>
      <c r="EV595" s="130"/>
      <c r="FF595" s="130"/>
      <c r="FP595" s="130"/>
      <c r="FZ595" s="130"/>
      <c r="GJ595" s="130"/>
      <c r="GT595" s="130"/>
      <c r="HD595" s="130"/>
      <c r="HN595" s="130"/>
      <c r="HX595" s="130"/>
      <c r="IH595" s="130"/>
    </row>
    <row xmlns:x14ac="http://schemas.microsoft.com/office/spreadsheetml/2009/9/ac" r="596" s="3" customFormat="true" x14ac:dyDescent="0.25">
      <c r="A596" s="397"/>
      <c r="B596" s="130"/>
      <c r="L596" s="130"/>
      <c r="V596" s="130"/>
      <c r="AF596" s="130"/>
      <c r="AP596" s="130"/>
      <c r="AZ596" s="130"/>
      <c r="BA596" s="130"/>
      <c r="BB596" s="130"/>
      <c r="BC596" s="130"/>
      <c r="BD596" s="130"/>
      <c r="BE596" s="130"/>
      <c r="BF596" s="130"/>
      <c r="BG596" s="130"/>
      <c r="BJ596" s="130"/>
      <c r="BT596" s="130"/>
      <c r="CD596" s="130"/>
      <c r="CN596" s="130"/>
      <c r="CX596" s="130"/>
      <c r="DH596" s="130"/>
      <c r="DR596" s="130"/>
      <c r="EB596" s="130"/>
      <c r="EL596" s="130"/>
      <c r="EV596" s="130"/>
      <c r="FF596" s="130"/>
      <c r="FP596" s="130"/>
      <c r="FZ596" s="130"/>
      <c r="GJ596" s="130"/>
      <c r="GT596" s="130"/>
      <c r="HD596" s="130"/>
      <c r="HN596" s="130"/>
      <c r="HX596" s="130"/>
      <c r="IH596" s="130"/>
    </row>
    <row xmlns:x14ac="http://schemas.microsoft.com/office/spreadsheetml/2009/9/ac" r="597" s="3" customFormat="true" x14ac:dyDescent="0.25">
      <c r="A597" s="397"/>
      <c r="B597" s="130"/>
      <c r="L597" s="130"/>
      <c r="V597" s="130"/>
      <c r="AF597" s="130"/>
      <c r="AP597" s="130"/>
      <c r="AZ597" s="130"/>
      <c r="BA597" s="130"/>
      <c r="BB597" s="130"/>
      <c r="BC597" s="130"/>
      <c r="BD597" s="130"/>
      <c r="BE597" s="130"/>
      <c r="BF597" s="130"/>
      <c r="BG597" s="130"/>
      <c r="BJ597" s="130"/>
      <c r="BT597" s="130"/>
      <c r="CD597" s="130"/>
      <c r="CN597" s="130"/>
      <c r="CX597" s="130"/>
      <c r="DH597" s="130"/>
      <c r="DR597" s="130"/>
      <c r="EB597" s="130"/>
      <c r="EL597" s="130"/>
      <c r="EV597" s="130"/>
      <c r="FF597" s="130"/>
      <c r="FP597" s="130"/>
      <c r="FZ597" s="130"/>
      <c r="GJ597" s="130"/>
      <c r="GT597" s="130"/>
      <c r="HD597" s="130"/>
      <c r="HN597" s="130"/>
      <c r="HX597" s="130"/>
      <c r="IH597" s="130"/>
    </row>
    <row xmlns:x14ac="http://schemas.microsoft.com/office/spreadsheetml/2009/9/ac" r="598" s="3" customFormat="true" x14ac:dyDescent="0.25">
      <c r="A598" s="397"/>
      <c r="B598" s="130"/>
      <c r="L598" s="130"/>
      <c r="V598" s="130"/>
      <c r="AF598" s="130"/>
      <c r="AP598" s="130"/>
      <c r="AZ598" s="130"/>
      <c r="BA598" s="130"/>
      <c r="BB598" s="130"/>
      <c r="BC598" s="130"/>
      <c r="BD598" s="130"/>
      <c r="BE598" s="130"/>
      <c r="BF598" s="130"/>
      <c r="BG598" s="130"/>
      <c r="BJ598" s="130"/>
      <c r="BT598" s="130"/>
      <c r="CD598" s="130"/>
      <c r="CN598" s="130"/>
      <c r="CX598" s="130"/>
      <c r="DH598" s="130"/>
      <c r="DR598" s="130"/>
      <c r="EB598" s="130"/>
      <c r="EL598" s="130"/>
      <c r="EV598" s="130"/>
      <c r="FF598" s="130"/>
      <c r="FP598" s="130"/>
      <c r="FZ598" s="130"/>
      <c r="GJ598" s="130"/>
      <c r="GT598" s="130"/>
      <c r="HD598" s="130"/>
      <c r="HN598" s="130"/>
      <c r="HX598" s="130"/>
      <c r="IH598" s="130"/>
    </row>
    <row xmlns:x14ac="http://schemas.microsoft.com/office/spreadsheetml/2009/9/ac" r="599" s="3" customFormat="true" x14ac:dyDescent="0.25">
      <c r="A599" s="397"/>
      <c r="B599" s="130"/>
      <c r="L599" s="130"/>
      <c r="V599" s="130"/>
      <c r="AF599" s="130"/>
      <c r="AP599" s="130"/>
      <c r="AZ599" s="130"/>
      <c r="BA599" s="130"/>
      <c r="BB599" s="130"/>
      <c r="BC599" s="130"/>
      <c r="BD599" s="130"/>
      <c r="BE599" s="130"/>
      <c r="BF599" s="130"/>
      <c r="BG599" s="130"/>
      <c r="BJ599" s="130"/>
      <c r="BT599" s="130"/>
      <c r="CD599" s="130"/>
      <c r="CN599" s="130"/>
      <c r="CX599" s="130"/>
      <c r="DH599" s="130"/>
      <c r="DR599" s="130"/>
      <c r="EB599" s="130"/>
      <c r="EL599" s="130"/>
      <c r="EV599" s="130"/>
      <c r="FF599" s="130"/>
      <c r="FP599" s="130"/>
      <c r="FZ599" s="130"/>
      <c r="GJ599" s="130"/>
      <c r="GT599" s="130"/>
      <c r="HD599" s="130"/>
      <c r="HN599" s="130"/>
      <c r="HX599" s="130"/>
      <c r="IH599" s="130"/>
    </row>
    <row xmlns:x14ac="http://schemas.microsoft.com/office/spreadsheetml/2009/9/ac" r="600" s="3" customFormat="true" x14ac:dyDescent="0.25">
      <c r="A600" s="397"/>
      <c r="B600" s="130"/>
      <c r="L600" s="130"/>
      <c r="V600" s="130"/>
      <c r="AF600" s="130"/>
      <c r="AP600" s="130"/>
      <c r="AZ600" s="130"/>
      <c r="BA600" s="130"/>
      <c r="BB600" s="130"/>
      <c r="BC600" s="130"/>
      <c r="BD600" s="130"/>
      <c r="BE600" s="130"/>
      <c r="BF600" s="130"/>
      <c r="BG600" s="130"/>
      <c r="BJ600" s="130"/>
      <c r="BT600" s="130"/>
      <c r="CD600" s="130"/>
      <c r="CN600" s="130"/>
      <c r="CX600" s="130"/>
      <c r="DH600" s="130"/>
      <c r="DR600" s="130"/>
      <c r="EB600" s="130"/>
      <c r="EL600" s="130"/>
      <c r="EV600" s="130"/>
      <c r="FF600" s="130"/>
      <c r="FP600" s="130"/>
      <c r="FZ600" s="130"/>
      <c r="GJ600" s="130"/>
      <c r="GT600" s="130"/>
      <c r="HD600" s="130"/>
      <c r="HN600" s="130"/>
      <c r="HX600" s="130"/>
      <c r="IH600" s="130"/>
    </row>
    <row xmlns:x14ac="http://schemas.microsoft.com/office/spreadsheetml/2009/9/ac" r="601" s="3" customFormat="true" x14ac:dyDescent="0.25">
      <c r="A601" s="397"/>
      <c r="B601" s="130"/>
      <c r="L601" s="130"/>
      <c r="V601" s="130"/>
      <c r="AF601" s="130"/>
      <c r="AP601" s="130"/>
      <c r="AZ601" s="130"/>
      <c r="BA601" s="130"/>
      <c r="BB601" s="130"/>
      <c r="BC601" s="130"/>
      <c r="BD601" s="130"/>
      <c r="BE601" s="130"/>
      <c r="BF601" s="130"/>
      <c r="BG601" s="130"/>
      <c r="BJ601" s="130"/>
      <c r="BT601" s="130"/>
      <c r="CD601" s="130"/>
      <c r="CN601" s="130"/>
      <c r="CX601" s="130"/>
      <c r="DH601" s="130"/>
      <c r="DR601" s="130"/>
      <c r="EB601" s="130"/>
      <c r="EL601" s="130"/>
      <c r="EV601" s="130"/>
      <c r="FF601" s="130"/>
      <c r="FP601" s="130"/>
      <c r="FZ601" s="130"/>
      <c r="GJ601" s="130"/>
      <c r="GT601" s="130"/>
      <c r="HD601" s="130"/>
      <c r="HN601" s="130"/>
      <c r="HX601" s="130"/>
      <c r="IH601" s="130"/>
    </row>
    <row xmlns:x14ac="http://schemas.microsoft.com/office/spreadsheetml/2009/9/ac" r="602" s="3" customFormat="true" x14ac:dyDescent="0.25">
      <c r="A602" s="397"/>
      <c r="B602" s="130"/>
      <c r="L602" s="130"/>
      <c r="V602" s="130"/>
      <c r="AF602" s="130"/>
      <c r="AP602" s="130"/>
      <c r="AZ602" s="130"/>
      <c r="BA602" s="130"/>
      <c r="BB602" s="130"/>
      <c r="BC602" s="130"/>
      <c r="BD602" s="130"/>
      <c r="BE602" s="130"/>
      <c r="BF602" s="130"/>
      <c r="BG602" s="130"/>
      <c r="BJ602" s="130"/>
      <c r="BT602" s="130"/>
      <c r="CD602" s="130"/>
      <c r="CN602" s="130"/>
      <c r="CX602" s="130"/>
      <c r="DH602" s="130"/>
      <c r="DR602" s="130"/>
      <c r="EB602" s="130"/>
      <c r="EL602" s="130"/>
      <c r="EV602" s="130"/>
      <c r="FF602" s="130"/>
      <c r="FP602" s="130"/>
      <c r="FZ602" s="130"/>
      <c r="GJ602" s="130"/>
      <c r="GT602" s="130"/>
      <c r="HD602" s="130"/>
      <c r="HN602" s="130"/>
      <c r="HX602" s="130"/>
      <c r="IH602" s="130"/>
    </row>
    <row xmlns:x14ac="http://schemas.microsoft.com/office/spreadsheetml/2009/9/ac" r="603" s="3" customFormat="true" x14ac:dyDescent="0.25">
      <c r="A603" s="397"/>
      <c r="B603" s="130"/>
      <c r="L603" s="130"/>
      <c r="V603" s="130"/>
      <c r="AF603" s="130"/>
      <c r="AP603" s="130"/>
      <c r="AZ603" s="130"/>
      <c r="BA603" s="130"/>
      <c r="BB603" s="130"/>
      <c r="BC603" s="130"/>
      <c r="BD603" s="130"/>
      <c r="BE603" s="130"/>
      <c r="BF603" s="130"/>
      <c r="BG603" s="130"/>
      <c r="BJ603" s="130"/>
      <c r="BT603" s="130"/>
      <c r="CD603" s="130"/>
      <c r="CN603" s="130"/>
      <c r="CX603" s="130"/>
      <c r="DH603" s="130"/>
      <c r="DR603" s="130"/>
      <c r="EB603" s="130"/>
      <c r="EL603" s="130"/>
      <c r="EV603" s="130"/>
      <c r="FF603" s="130"/>
      <c r="FP603" s="130"/>
      <c r="FZ603" s="130"/>
      <c r="GJ603" s="130"/>
      <c r="GT603" s="130"/>
      <c r="HD603" s="130"/>
      <c r="HN603" s="130"/>
      <c r="HX603" s="130"/>
      <c r="IH603" s="130"/>
    </row>
    <row xmlns:x14ac="http://schemas.microsoft.com/office/spreadsheetml/2009/9/ac" r="604" s="3" customFormat="true" x14ac:dyDescent="0.25">
      <c r="A604" s="397"/>
      <c r="B604" s="130"/>
      <c r="L604" s="130"/>
      <c r="V604" s="130"/>
      <c r="AF604" s="130"/>
      <c r="AP604" s="130"/>
      <c r="AZ604" s="130"/>
      <c r="BA604" s="130"/>
      <c r="BB604" s="130"/>
      <c r="BC604" s="130"/>
      <c r="BD604" s="130"/>
      <c r="BE604" s="130"/>
      <c r="BF604" s="130"/>
      <c r="BG604" s="130"/>
      <c r="BJ604" s="130"/>
      <c r="BT604" s="130"/>
      <c r="CD604" s="130"/>
      <c r="CN604" s="130"/>
      <c r="CX604" s="130"/>
      <c r="DH604" s="130"/>
      <c r="DR604" s="130"/>
      <c r="EB604" s="130"/>
      <c r="EL604" s="130"/>
      <c r="EV604" s="130"/>
      <c r="FF604" s="130"/>
      <c r="FP604" s="130"/>
      <c r="FZ604" s="130"/>
      <c r="GJ604" s="130"/>
      <c r="GT604" s="130"/>
      <c r="HD604" s="130"/>
      <c r="HN604" s="130"/>
      <c r="HX604" s="130"/>
      <c r="IH604" s="130"/>
    </row>
    <row xmlns:x14ac="http://schemas.microsoft.com/office/spreadsheetml/2009/9/ac" r="605" s="3" customFormat="true" x14ac:dyDescent="0.25">
      <c r="A605" s="397"/>
      <c r="B605" s="130"/>
      <c r="L605" s="130"/>
      <c r="V605" s="130"/>
      <c r="AF605" s="130"/>
      <c r="AP605" s="130"/>
      <c r="AZ605" s="130"/>
      <c r="BA605" s="130"/>
      <c r="BB605" s="130"/>
      <c r="BC605" s="130"/>
      <c r="BD605" s="130"/>
      <c r="BE605" s="130"/>
      <c r="BF605" s="130"/>
      <c r="BG605" s="130"/>
      <c r="BJ605" s="130"/>
      <c r="BT605" s="130"/>
      <c r="CD605" s="130"/>
      <c r="CN605" s="130"/>
      <c r="CX605" s="130"/>
      <c r="DH605" s="130"/>
      <c r="DR605" s="130"/>
      <c r="EB605" s="130"/>
      <c r="EL605" s="130"/>
      <c r="EV605" s="130"/>
      <c r="FF605" s="130"/>
      <c r="FP605" s="130"/>
      <c r="FZ605" s="130"/>
      <c r="GJ605" s="130"/>
      <c r="GT605" s="130"/>
      <c r="HD605" s="130"/>
      <c r="HN605" s="130"/>
      <c r="HX605" s="130"/>
      <c r="IH605" s="130"/>
    </row>
    <row xmlns:x14ac="http://schemas.microsoft.com/office/spreadsheetml/2009/9/ac" r="606" s="3" customFormat="true" x14ac:dyDescent="0.25">
      <c r="A606" s="397"/>
      <c r="B606" s="130"/>
      <c r="L606" s="130"/>
      <c r="V606" s="130"/>
      <c r="AF606" s="130"/>
      <c r="AP606" s="130"/>
      <c r="AZ606" s="130"/>
      <c r="BA606" s="130"/>
      <c r="BB606" s="130"/>
      <c r="BC606" s="130"/>
      <c r="BD606" s="130"/>
      <c r="BE606" s="130"/>
      <c r="BF606" s="130"/>
      <c r="BG606" s="130"/>
      <c r="BJ606" s="130"/>
      <c r="BT606" s="130"/>
      <c r="CD606" s="130"/>
      <c r="CN606" s="130"/>
      <c r="CX606" s="130"/>
      <c r="DH606" s="130"/>
      <c r="DR606" s="130"/>
      <c r="EB606" s="130"/>
      <c r="EL606" s="130"/>
      <c r="EV606" s="130"/>
      <c r="FF606" s="130"/>
      <c r="FP606" s="130"/>
      <c r="FZ606" s="130"/>
      <c r="GJ606" s="130"/>
      <c r="GT606" s="130"/>
      <c r="HD606" s="130"/>
      <c r="HN606" s="130"/>
      <c r="HX606" s="130"/>
      <c r="IH606" s="130"/>
    </row>
    <row xmlns:x14ac="http://schemas.microsoft.com/office/spreadsheetml/2009/9/ac" r="607" s="3" customFormat="true" x14ac:dyDescent="0.25">
      <c r="A607" s="397"/>
      <c r="B607" s="130"/>
      <c r="L607" s="130"/>
      <c r="V607" s="130"/>
      <c r="AF607" s="130"/>
      <c r="AP607" s="130"/>
      <c r="AZ607" s="130"/>
      <c r="BA607" s="130"/>
      <c r="BB607" s="130"/>
      <c r="BC607" s="130"/>
      <c r="BD607" s="130"/>
      <c r="BE607" s="130"/>
      <c r="BF607" s="130"/>
      <c r="BG607" s="130"/>
      <c r="BJ607" s="130"/>
      <c r="BT607" s="130"/>
      <c r="CD607" s="130"/>
      <c r="CN607" s="130"/>
      <c r="CX607" s="130"/>
      <c r="DH607" s="130"/>
      <c r="DR607" s="130"/>
      <c r="EB607" s="130"/>
      <c r="EL607" s="130"/>
      <c r="EV607" s="130"/>
      <c r="FF607" s="130"/>
      <c r="FP607" s="130"/>
      <c r="FZ607" s="130"/>
      <c r="GJ607" s="130"/>
      <c r="GT607" s="130"/>
      <c r="HD607" s="130"/>
      <c r="HN607" s="130"/>
      <c r="HX607" s="130"/>
      <c r="IH607" s="130"/>
    </row>
    <row xmlns:x14ac="http://schemas.microsoft.com/office/spreadsheetml/2009/9/ac" r="608" s="3" customFormat="true" x14ac:dyDescent="0.25">
      <c r="A608" s="397"/>
      <c r="B608" s="130"/>
      <c r="L608" s="130"/>
      <c r="V608" s="130"/>
      <c r="AF608" s="130"/>
      <c r="AP608" s="130"/>
      <c r="AZ608" s="130"/>
      <c r="BA608" s="130"/>
      <c r="BB608" s="130"/>
      <c r="BC608" s="130"/>
      <c r="BD608" s="130"/>
      <c r="BE608" s="130"/>
      <c r="BF608" s="130"/>
      <c r="BG608" s="130"/>
      <c r="BJ608" s="130"/>
      <c r="BT608" s="130"/>
      <c r="CD608" s="130"/>
      <c r="CN608" s="130"/>
      <c r="CX608" s="130"/>
      <c r="DH608" s="130"/>
      <c r="DR608" s="130"/>
      <c r="EB608" s="130"/>
      <c r="EL608" s="130"/>
      <c r="EV608" s="130"/>
      <c r="FF608" s="130"/>
      <c r="FP608" s="130"/>
      <c r="FZ608" s="130"/>
      <c r="GJ608" s="130"/>
      <c r="GT608" s="130"/>
      <c r="HD608" s="130"/>
      <c r="HN608" s="130"/>
      <c r="HX608" s="130"/>
      <c r="IH608" s="130"/>
    </row>
    <row xmlns:x14ac="http://schemas.microsoft.com/office/spreadsheetml/2009/9/ac" r="609" s="3" customFormat="true" x14ac:dyDescent="0.25">
      <c r="A609" s="397"/>
      <c r="B609" s="130"/>
      <c r="L609" s="130"/>
      <c r="V609" s="130"/>
      <c r="AF609" s="130"/>
      <c r="AP609" s="130"/>
      <c r="AZ609" s="130"/>
      <c r="BA609" s="130"/>
      <c r="BB609" s="130"/>
      <c r="BC609" s="130"/>
      <c r="BD609" s="130"/>
      <c r="BE609" s="130"/>
      <c r="BF609" s="130"/>
      <c r="BG609" s="130"/>
      <c r="BJ609" s="130"/>
      <c r="BT609" s="130"/>
      <c r="CD609" s="130"/>
      <c r="CN609" s="130"/>
      <c r="CX609" s="130"/>
      <c r="DH609" s="130"/>
      <c r="DR609" s="130"/>
      <c r="EB609" s="130"/>
      <c r="EL609" s="130"/>
      <c r="EV609" s="130"/>
      <c r="FF609" s="130"/>
      <c r="FP609" s="130"/>
      <c r="FZ609" s="130"/>
      <c r="GJ609" s="130"/>
      <c r="GT609" s="130"/>
      <c r="HD609" s="130"/>
      <c r="HN609" s="130"/>
      <c r="HX609" s="130"/>
      <c r="IH609" s="130"/>
    </row>
    <row xmlns:x14ac="http://schemas.microsoft.com/office/spreadsheetml/2009/9/ac" r="610" s="3" customFormat="true" x14ac:dyDescent="0.25">
      <c r="A610" s="397"/>
      <c r="B610" s="130"/>
      <c r="L610" s="130"/>
      <c r="V610" s="130"/>
      <c r="AF610" s="130"/>
      <c r="AP610" s="130"/>
      <c r="AZ610" s="130"/>
      <c r="BA610" s="130"/>
      <c r="BB610" s="130"/>
      <c r="BC610" s="130"/>
      <c r="BD610" s="130"/>
      <c r="BE610" s="130"/>
      <c r="BF610" s="130"/>
      <c r="BG610" s="130"/>
      <c r="BJ610" s="130"/>
      <c r="BT610" s="130"/>
      <c r="CD610" s="130"/>
      <c r="CN610" s="130"/>
      <c r="CX610" s="130"/>
      <c r="DH610" s="130"/>
      <c r="DR610" s="130"/>
      <c r="EB610" s="130"/>
      <c r="EL610" s="130"/>
      <c r="EV610" s="130"/>
      <c r="FF610" s="130"/>
      <c r="FP610" s="130"/>
      <c r="FZ610" s="130"/>
      <c r="GJ610" s="130"/>
      <c r="GT610" s="130"/>
      <c r="HD610" s="130"/>
      <c r="HN610" s="130"/>
      <c r="HX610" s="130"/>
      <c r="IH610" s="130"/>
    </row>
    <row xmlns:x14ac="http://schemas.microsoft.com/office/spreadsheetml/2009/9/ac" r="611" s="3" customFormat="true" x14ac:dyDescent="0.25">
      <c r="A611" s="397"/>
      <c r="B611" s="130"/>
      <c r="L611" s="130"/>
      <c r="V611" s="130"/>
      <c r="AF611" s="130"/>
      <c r="AP611" s="130"/>
      <c r="AZ611" s="130"/>
      <c r="BA611" s="130"/>
      <c r="BB611" s="130"/>
      <c r="BC611" s="130"/>
      <c r="BD611" s="130"/>
      <c r="BE611" s="130"/>
      <c r="BF611" s="130"/>
      <c r="BG611" s="130"/>
      <c r="BJ611" s="130"/>
      <c r="BT611" s="130"/>
      <c r="CD611" s="130"/>
      <c r="CN611" s="130"/>
      <c r="CX611" s="130"/>
      <c r="DH611" s="130"/>
      <c r="DR611" s="130"/>
      <c r="EB611" s="130"/>
      <c r="EL611" s="130"/>
      <c r="EV611" s="130"/>
      <c r="FF611" s="130"/>
      <c r="FP611" s="130"/>
      <c r="FZ611" s="130"/>
      <c r="GJ611" s="130"/>
      <c r="GT611" s="130"/>
      <c r="HD611" s="130"/>
      <c r="HN611" s="130"/>
      <c r="HX611" s="130"/>
      <c r="IH611" s="130"/>
    </row>
    <row xmlns:x14ac="http://schemas.microsoft.com/office/spreadsheetml/2009/9/ac" r="612" s="3" customFormat="true" x14ac:dyDescent="0.25">
      <c r="A612" s="397"/>
      <c r="B612" s="130"/>
      <c r="L612" s="130"/>
      <c r="V612" s="130"/>
      <c r="AF612" s="130"/>
      <c r="AP612" s="130"/>
      <c r="AZ612" s="130"/>
      <c r="BA612" s="130"/>
      <c r="BB612" s="130"/>
      <c r="BC612" s="130"/>
      <c r="BD612" s="130"/>
      <c r="BE612" s="130"/>
      <c r="BF612" s="130"/>
      <c r="BG612" s="130"/>
      <c r="BJ612" s="130"/>
      <c r="BT612" s="130"/>
      <c r="CD612" s="130"/>
      <c r="CN612" s="130"/>
      <c r="CX612" s="130"/>
      <c r="DH612" s="130"/>
      <c r="DR612" s="130"/>
      <c r="EB612" s="130"/>
      <c r="EL612" s="130"/>
      <c r="EV612" s="130"/>
      <c r="FF612" s="130"/>
      <c r="FP612" s="130"/>
      <c r="FZ612" s="130"/>
      <c r="GJ612" s="130"/>
      <c r="GT612" s="130"/>
      <c r="HD612" s="130"/>
      <c r="HN612" s="130"/>
      <c r="HX612" s="130"/>
      <c r="IH612" s="130"/>
    </row>
    <row xmlns:x14ac="http://schemas.microsoft.com/office/spreadsheetml/2009/9/ac" r="613" s="3" customFormat="true" x14ac:dyDescent="0.25">
      <c r="A613" s="397"/>
      <c r="B613" s="130"/>
      <c r="L613" s="130"/>
      <c r="V613" s="130"/>
      <c r="AF613" s="130"/>
      <c r="AP613" s="130"/>
      <c r="AZ613" s="130"/>
      <c r="BA613" s="130"/>
      <c r="BB613" s="130"/>
      <c r="BC613" s="130"/>
      <c r="BD613" s="130"/>
      <c r="BE613" s="130"/>
      <c r="BF613" s="130"/>
      <c r="BG613" s="130"/>
      <c r="BJ613" s="130"/>
      <c r="BT613" s="130"/>
      <c r="CD613" s="130"/>
      <c r="CN613" s="130"/>
      <c r="CX613" s="130"/>
      <c r="DH613" s="130"/>
      <c r="DR613" s="130"/>
      <c r="EB613" s="130"/>
      <c r="EL613" s="130"/>
      <c r="EV613" s="130"/>
      <c r="FF613" s="130"/>
      <c r="FP613" s="130"/>
      <c r="FZ613" s="130"/>
      <c r="GJ613" s="130"/>
      <c r="GT613" s="130"/>
      <c r="HD613" s="130"/>
      <c r="HN613" s="130"/>
      <c r="HX613" s="130"/>
      <c r="IH613" s="130"/>
    </row>
    <row xmlns:x14ac="http://schemas.microsoft.com/office/spreadsheetml/2009/9/ac" r="614" s="3" customFormat="true" x14ac:dyDescent="0.25">
      <c r="A614" s="397"/>
      <c r="B614" s="130"/>
      <c r="L614" s="130"/>
      <c r="V614" s="130"/>
      <c r="AF614" s="130"/>
      <c r="AP614" s="130"/>
      <c r="AZ614" s="130"/>
      <c r="BA614" s="130"/>
      <c r="BB614" s="130"/>
      <c r="BC614" s="130"/>
      <c r="BD614" s="130"/>
      <c r="BE614" s="130"/>
      <c r="BF614" s="130"/>
      <c r="BG614" s="130"/>
      <c r="BJ614" s="130"/>
      <c r="BT614" s="130"/>
      <c r="CD614" s="130"/>
      <c r="CN614" s="130"/>
      <c r="CX614" s="130"/>
      <c r="DH614" s="130"/>
      <c r="DR614" s="130"/>
      <c r="EB614" s="130"/>
      <c r="EL614" s="130"/>
      <c r="EV614" s="130"/>
      <c r="FF614" s="130"/>
      <c r="FP614" s="130"/>
      <c r="FZ614" s="130"/>
      <c r="GJ614" s="130"/>
      <c r="GT614" s="130"/>
      <c r="HD614" s="130"/>
      <c r="HN614" s="130"/>
      <c r="HX614" s="130"/>
      <c r="IH614" s="130"/>
    </row>
    <row xmlns:x14ac="http://schemas.microsoft.com/office/spreadsheetml/2009/9/ac" r="615" s="3" customFormat="true" x14ac:dyDescent="0.25">
      <c r="A615" s="397"/>
      <c r="B615" s="130"/>
      <c r="L615" s="130"/>
      <c r="V615" s="130"/>
      <c r="AF615" s="130"/>
      <c r="AP615" s="130"/>
      <c r="AZ615" s="130"/>
      <c r="BA615" s="130"/>
      <c r="BB615" s="130"/>
      <c r="BC615" s="130"/>
      <c r="BD615" s="130"/>
      <c r="BE615" s="130"/>
      <c r="BF615" s="130"/>
      <c r="BG615" s="130"/>
      <c r="BJ615" s="130"/>
      <c r="BT615" s="130"/>
      <c r="CD615" s="130"/>
      <c r="CN615" s="130"/>
      <c r="CX615" s="130"/>
      <c r="DH615" s="130"/>
      <c r="DR615" s="130"/>
      <c r="EB615" s="130"/>
      <c r="EL615" s="130"/>
      <c r="EV615" s="130"/>
      <c r="FF615" s="130"/>
      <c r="FP615" s="130"/>
      <c r="FZ615" s="130"/>
      <c r="GJ615" s="130"/>
      <c r="GT615" s="130"/>
      <c r="HD615" s="130"/>
      <c r="HN615" s="130"/>
      <c r="HX615" s="130"/>
      <c r="IH615" s="130"/>
    </row>
    <row xmlns:x14ac="http://schemas.microsoft.com/office/spreadsheetml/2009/9/ac" r="616" s="3" customFormat="true" x14ac:dyDescent="0.25">
      <c r="A616" s="397"/>
      <c r="B616" s="130"/>
      <c r="L616" s="130"/>
      <c r="V616" s="130"/>
      <c r="AF616" s="130"/>
      <c r="AP616" s="130"/>
      <c r="AZ616" s="130"/>
      <c r="BA616" s="130"/>
      <c r="BB616" s="130"/>
      <c r="BC616" s="130"/>
      <c r="BD616" s="130"/>
      <c r="BE616" s="130"/>
      <c r="BF616" s="130"/>
      <c r="BG616" s="130"/>
      <c r="BJ616" s="130"/>
      <c r="BT616" s="130"/>
      <c r="CD616" s="130"/>
      <c r="CN616" s="130"/>
      <c r="CX616" s="130"/>
      <c r="DH616" s="130"/>
      <c r="DR616" s="130"/>
      <c r="EB616" s="130"/>
      <c r="EL616" s="130"/>
      <c r="EV616" s="130"/>
      <c r="FF616" s="130"/>
      <c r="FP616" s="130"/>
      <c r="FZ616" s="130"/>
      <c r="GJ616" s="130"/>
      <c r="GT616" s="130"/>
      <c r="HD616" s="130"/>
      <c r="HN616" s="130"/>
      <c r="HX616" s="130"/>
      <c r="IH616" s="130"/>
    </row>
    <row xmlns:x14ac="http://schemas.microsoft.com/office/spreadsheetml/2009/9/ac" r="617" s="3" customFormat="true" x14ac:dyDescent="0.25">
      <c r="A617" s="397"/>
      <c r="B617" s="130"/>
      <c r="L617" s="130"/>
      <c r="V617" s="130"/>
      <c r="AF617" s="130"/>
      <c r="AP617" s="130"/>
      <c r="AZ617" s="130"/>
      <c r="BA617" s="130"/>
      <c r="BB617" s="130"/>
      <c r="BC617" s="130"/>
      <c r="BD617" s="130"/>
      <c r="BE617" s="130"/>
      <c r="BF617" s="130"/>
      <c r="BG617" s="130"/>
      <c r="BJ617" s="130"/>
      <c r="BT617" s="130"/>
      <c r="CD617" s="130"/>
      <c r="CN617" s="130"/>
      <c r="CX617" s="130"/>
      <c r="DH617" s="130"/>
      <c r="DR617" s="130"/>
      <c r="EB617" s="130"/>
      <c r="EL617" s="130"/>
      <c r="EV617" s="130"/>
      <c r="FF617" s="130"/>
      <c r="FP617" s="130"/>
      <c r="FZ617" s="130"/>
      <c r="GJ617" s="130"/>
      <c r="GT617" s="130"/>
      <c r="HD617" s="130"/>
      <c r="HN617" s="130"/>
      <c r="HX617" s="130"/>
      <c r="IH617" s="130"/>
    </row>
    <row xmlns:x14ac="http://schemas.microsoft.com/office/spreadsheetml/2009/9/ac" r="618" s="3" customFormat="true" x14ac:dyDescent="0.25">
      <c r="A618" s="397"/>
      <c r="B618" s="130"/>
      <c r="L618" s="130"/>
      <c r="V618" s="130"/>
      <c r="AF618" s="130"/>
      <c r="AP618" s="130"/>
      <c r="AZ618" s="130"/>
      <c r="BA618" s="130"/>
      <c r="BB618" s="130"/>
      <c r="BC618" s="130"/>
      <c r="BD618" s="130"/>
      <c r="BE618" s="130"/>
      <c r="BF618" s="130"/>
      <c r="BG618" s="130"/>
      <c r="BJ618" s="130"/>
      <c r="BT618" s="130"/>
      <c r="CD618" s="130"/>
      <c r="CN618" s="130"/>
      <c r="CX618" s="130"/>
      <c r="DH618" s="130"/>
      <c r="DR618" s="130"/>
      <c r="EB618" s="130"/>
      <c r="EL618" s="130"/>
      <c r="EV618" s="130"/>
      <c r="FF618" s="130"/>
      <c r="FP618" s="130"/>
      <c r="FZ618" s="130"/>
      <c r="GJ618" s="130"/>
      <c r="GT618" s="130"/>
      <c r="HD618" s="130"/>
      <c r="HN618" s="130"/>
      <c r="HX618" s="130"/>
      <c r="IH618" s="130"/>
    </row>
    <row xmlns:x14ac="http://schemas.microsoft.com/office/spreadsheetml/2009/9/ac" r="619" s="3" customFormat="true" x14ac:dyDescent="0.25">
      <c r="A619" s="397"/>
      <c r="B619" s="130"/>
      <c r="L619" s="130"/>
      <c r="V619" s="130"/>
      <c r="AF619" s="130"/>
      <c r="AP619" s="130"/>
      <c r="AZ619" s="130"/>
      <c r="BA619" s="130"/>
      <c r="BB619" s="130"/>
      <c r="BC619" s="130"/>
      <c r="BD619" s="130"/>
      <c r="BE619" s="130"/>
      <c r="BF619" s="130"/>
      <c r="BG619" s="130"/>
      <c r="BJ619" s="130"/>
      <c r="BT619" s="130"/>
      <c r="CD619" s="130"/>
      <c r="CN619" s="130"/>
      <c r="CX619" s="130"/>
      <c r="DH619" s="130"/>
      <c r="DR619" s="130"/>
      <c r="EB619" s="130"/>
      <c r="EL619" s="130"/>
      <c r="EV619" s="130"/>
      <c r="FF619" s="130"/>
      <c r="FP619" s="130"/>
      <c r="FZ619" s="130"/>
      <c r="GJ619" s="130"/>
      <c r="GT619" s="130"/>
      <c r="HD619" s="130"/>
      <c r="HN619" s="130"/>
      <c r="HX619" s="130"/>
      <c r="IH619" s="130"/>
    </row>
    <row xmlns:x14ac="http://schemas.microsoft.com/office/spreadsheetml/2009/9/ac" r="620" s="3" customFormat="true" x14ac:dyDescent="0.25">
      <c r="A620" s="397"/>
      <c r="B620" s="130"/>
      <c r="L620" s="130"/>
      <c r="V620" s="130"/>
      <c r="AF620" s="130"/>
      <c r="AP620" s="130"/>
      <c r="AZ620" s="130"/>
      <c r="BA620" s="130"/>
      <c r="BB620" s="130"/>
      <c r="BC620" s="130"/>
      <c r="BD620" s="130"/>
      <c r="BE620" s="130"/>
      <c r="BF620" s="130"/>
      <c r="BG620" s="130"/>
      <c r="BJ620" s="130"/>
      <c r="BT620" s="130"/>
      <c r="CD620" s="130"/>
      <c r="CN620" s="130"/>
      <c r="CX620" s="130"/>
      <c r="DH620" s="130"/>
      <c r="DR620" s="130"/>
      <c r="EB620" s="130"/>
      <c r="EL620" s="130"/>
      <c r="EV620" s="130"/>
      <c r="FF620" s="130"/>
      <c r="FP620" s="130"/>
      <c r="FZ620" s="130"/>
      <c r="GJ620" s="130"/>
      <c r="GT620" s="130"/>
      <c r="HD620" s="130"/>
      <c r="HN620" s="130"/>
      <c r="HX620" s="130"/>
      <c r="IH620" s="130"/>
    </row>
    <row xmlns:x14ac="http://schemas.microsoft.com/office/spreadsheetml/2009/9/ac" r="621" s="3" customFormat="true" x14ac:dyDescent="0.25">
      <c r="A621" s="397"/>
      <c r="B621" s="130"/>
      <c r="L621" s="130"/>
      <c r="V621" s="130"/>
      <c r="AF621" s="130"/>
      <c r="AP621" s="130"/>
      <c r="AZ621" s="130"/>
      <c r="BA621" s="130"/>
      <c r="BB621" s="130"/>
      <c r="BC621" s="130"/>
      <c r="BD621" s="130"/>
      <c r="BE621" s="130"/>
      <c r="BF621" s="130"/>
      <c r="BG621" s="130"/>
      <c r="BJ621" s="130"/>
      <c r="BT621" s="130"/>
      <c r="CD621" s="130"/>
      <c r="CN621" s="130"/>
      <c r="CX621" s="130"/>
      <c r="DH621" s="130"/>
      <c r="DR621" s="130"/>
      <c r="EB621" s="130"/>
      <c r="EL621" s="130"/>
      <c r="EV621" s="130"/>
      <c r="FF621" s="130"/>
      <c r="FP621" s="130"/>
      <c r="FZ621" s="130"/>
      <c r="GJ621" s="130"/>
      <c r="GT621" s="130"/>
      <c r="HD621" s="130"/>
      <c r="HN621" s="130"/>
      <c r="HX621" s="130"/>
      <c r="IH621" s="130"/>
    </row>
    <row xmlns:x14ac="http://schemas.microsoft.com/office/spreadsheetml/2009/9/ac" r="622" s="3" customFormat="true" x14ac:dyDescent="0.25">
      <c r="A622" s="397"/>
      <c r="B622" s="130"/>
      <c r="L622" s="130"/>
      <c r="V622" s="130"/>
      <c r="AF622" s="130"/>
      <c r="AP622" s="130"/>
      <c r="AZ622" s="130"/>
      <c r="BA622" s="130"/>
      <c r="BB622" s="130"/>
      <c r="BC622" s="130"/>
      <c r="BD622" s="130"/>
      <c r="BE622" s="130"/>
      <c r="BF622" s="130"/>
      <c r="BG622" s="130"/>
      <c r="BJ622" s="130"/>
      <c r="BT622" s="130"/>
      <c r="CD622" s="130"/>
      <c r="CN622" s="130"/>
      <c r="CX622" s="130"/>
      <c r="DH622" s="130"/>
      <c r="DR622" s="130"/>
      <c r="EB622" s="130"/>
      <c r="EL622" s="130"/>
      <c r="EV622" s="130"/>
      <c r="FF622" s="130"/>
      <c r="FP622" s="130"/>
      <c r="FZ622" s="130"/>
      <c r="GJ622" s="130"/>
      <c r="GT622" s="130"/>
      <c r="HD622" s="130"/>
      <c r="HN622" s="130"/>
      <c r="HX622" s="130"/>
      <c r="IH622" s="130"/>
    </row>
    <row xmlns:x14ac="http://schemas.microsoft.com/office/spreadsheetml/2009/9/ac" r="623" s="3" customFormat="true" x14ac:dyDescent="0.25">
      <c r="A623" s="397"/>
      <c r="B623" s="130"/>
      <c r="L623" s="130"/>
      <c r="V623" s="130"/>
      <c r="AF623" s="130"/>
      <c r="AP623" s="130"/>
      <c r="AZ623" s="130"/>
      <c r="BA623" s="130"/>
      <c r="BB623" s="130"/>
      <c r="BC623" s="130"/>
      <c r="BD623" s="130"/>
      <c r="BE623" s="130"/>
      <c r="BF623" s="130"/>
      <c r="BG623" s="130"/>
      <c r="BJ623" s="130"/>
      <c r="BT623" s="130"/>
      <c r="CD623" s="130"/>
      <c r="CN623" s="130"/>
      <c r="CX623" s="130"/>
      <c r="DH623" s="130"/>
      <c r="DR623" s="130"/>
      <c r="EB623" s="130"/>
      <c r="EL623" s="130"/>
      <c r="EV623" s="130"/>
      <c r="FF623" s="130"/>
      <c r="FP623" s="130"/>
      <c r="FZ623" s="130"/>
      <c r="GJ623" s="130"/>
      <c r="GT623" s="130"/>
      <c r="HD623" s="130"/>
      <c r="HN623" s="130"/>
      <c r="HX623" s="130"/>
      <c r="IH623" s="130"/>
    </row>
    <row xmlns:x14ac="http://schemas.microsoft.com/office/spreadsheetml/2009/9/ac" r="624" s="3" customFormat="true" x14ac:dyDescent="0.25">
      <c r="A624" s="397"/>
      <c r="B624" s="130"/>
      <c r="L624" s="130"/>
      <c r="V624" s="130"/>
      <c r="AF624" s="130"/>
      <c r="AP624" s="130"/>
      <c r="AZ624" s="130"/>
      <c r="BA624" s="130"/>
      <c r="BB624" s="130"/>
      <c r="BC624" s="130"/>
      <c r="BD624" s="130"/>
      <c r="BE624" s="130"/>
      <c r="BF624" s="130"/>
      <c r="BG624" s="130"/>
      <c r="BJ624" s="130"/>
      <c r="BT624" s="130"/>
      <c r="CD624" s="130"/>
      <c r="CN624" s="130"/>
      <c r="CX624" s="130"/>
      <c r="DH624" s="130"/>
      <c r="DR624" s="130"/>
      <c r="EB624" s="130"/>
      <c r="EL624" s="130"/>
      <c r="EV624" s="130"/>
      <c r="FF624" s="130"/>
      <c r="FP624" s="130"/>
      <c r="FZ624" s="130"/>
      <c r="GJ624" s="130"/>
      <c r="GT624" s="130"/>
      <c r="HD624" s="130"/>
      <c r="HN624" s="130"/>
      <c r="HX624" s="130"/>
      <c r="IH624" s="130"/>
    </row>
    <row xmlns:x14ac="http://schemas.microsoft.com/office/spreadsheetml/2009/9/ac" r="625" s="3" customFormat="true" x14ac:dyDescent="0.25">
      <c r="A625" s="397"/>
      <c r="B625" s="130"/>
      <c r="L625" s="130"/>
      <c r="V625" s="130"/>
      <c r="AF625" s="130"/>
      <c r="AP625" s="130"/>
      <c r="AZ625" s="130"/>
      <c r="BA625" s="130"/>
      <c r="BB625" s="130"/>
      <c r="BC625" s="130"/>
      <c r="BD625" s="130"/>
      <c r="BE625" s="130"/>
      <c r="BF625" s="130"/>
      <c r="BG625" s="130"/>
      <c r="BJ625" s="130"/>
      <c r="BT625" s="130"/>
      <c r="CD625" s="130"/>
      <c r="CN625" s="130"/>
      <c r="CX625" s="130"/>
      <c r="DH625" s="130"/>
      <c r="DR625" s="130"/>
      <c r="EB625" s="130"/>
      <c r="EL625" s="130"/>
      <c r="EV625" s="130"/>
      <c r="FF625" s="130"/>
      <c r="FP625" s="130"/>
      <c r="FZ625" s="130"/>
      <c r="GJ625" s="130"/>
      <c r="GT625" s="130"/>
      <c r="HD625" s="130"/>
      <c r="HN625" s="130"/>
      <c r="HX625" s="130"/>
      <c r="IH625" s="130"/>
    </row>
    <row xmlns:x14ac="http://schemas.microsoft.com/office/spreadsheetml/2009/9/ac" r="626" s="3" customFormat="true" x14ac:dyDescent="0.25">
      <c r="A626" s="397"/>
      <c r="B626" s="130"/>
      <c r="L626" s="130"/>
      <c r="V626" s="130"/>
      <c r="AF626" s="130"/>
      <c r="AP626" s="130"/>
      <c r="AZ626" s="130"/>
      <c r="BA626" s="130"/>
      <c r="BB626" s="130"/>
      <c r="BC626" s="130"/>
      <c r="BD626" s="130"/>
      <c r="BE626" s="130"/>
      <c r="BF626" s="130"/>
      <c r="BG626" s="130"/>
      <c r="BJ626" s="130"/>
      <c r="BT626" s="130"/>
      <c r="CD626" s="130"/>
      <c r="CN626" s="130"/>
      <c r="CX626" s="130"/>
      <c r="DH626" s="130"/>
      <c r="DR626" s="130"/>
      <c r="EB626" s="130"/>
      <c r="EL626" s="130"/>
      <c r="EV626" s="130"/>
      <c r="FF626" s="130"/>
      <c r="FP626" s="130"/>
      <c r="FZ626" s="130"/>
      <c r="GJ626" s="130"/>
      <c r="GT626" s="130"/>
      <c r="HD626" s="130"/>
      <c r="HN626" s="130"/>
      <c r="HX626" s="130"/>
      <c r="IH626" s="130"/>
    </row>
    <row xmlns:x14ac="http://schemas.microsoft.com/office/spreadsheetml/2009/9/ac" r="627" s="3" customFormat="true" x14ac:dyDescent="0.25">
      <c r="A627" s="397"/>
      <c r="B627" s="130"/>
      <c r="L627" s="130"/>
      <c r="V627" s="130"/>
      <c r="AF627" s="130"/>
      <c r="AP627" s="130"/>
      <c r="AZ627" s="130"/>
      <c r="BA627" s="130"/>
      <c r="BB627" s="130"/>
      <c r="BC627" s="130"/>
      <c r="BD627" s="130"/>
      <c r="BE627" s="130"/>
      <c r="BF627" s="130"/>
      <c r="BG627" s="130"/>
      <c r="BJ627" s="130"/>
      <c r="BT627" s="130"/>
      <c r="CD627" s="130"/>
      <c r="CN627" s="130"/>
      <c r="CX627" s="130"/>
      <c r="DH627" s="130"/>
      <c r="DR627" s="130"/>
      <c r="EB627" s="130"/>
      <c r="EL627" s="130"/>
      <c r="EV627" s="130"/>
      <c r="FF627" s="130"/>
      <c r="FP627" s="130"/>
      <c r="FZ627" s="130"/>
      <c r="GJ627" s="130"/>
      <c r="GT627" s="130"/>
      <c r="HD627" s="130"/>
      <c r="HN627" s="130"/>
      <c r="HX627" s="130"/>
      <c r="IH627" s="130"/>
    </row>
    <row xmlns:x14ac="http://schemas.microsoft.com/office/spreadsheetml/2009/9/ac" r="628" s="3" customFormat="true" x14ac:dyDescent="0.25">
      <c r="A628" s="397"/>
      <c r="B628" s="130"/>
      <c r="L628" s="130"/>
      <c r="V628" s="130"/>
      <c r="AF628" s="130"/>
      <c r="AP628" s="130"/>
      <c r="AZ628" s="130"/>
      <c r="BA628" s="130"/>
      <c r="BB628" s="130"/>
      <c r="BC628" s="130"/>
      <c r="BD628" s="130"/>
      <c r="BE628" s="130"/>
      <c r="BF628" s="130"/>
      <c r="BG628" s="130"/>
      <c r="BJ628" s="130"/>
      <c r="BT628" s="130"/>
      <c r="CD628" s="130"/>
      <c r="CN628" s="130"/>
      <c r="CX628" s="130"/>
      <c r="DH628" s="130"/>
      <c r="DR628" s="130"/>
      <c r="EB628" s="130"/>
      <c r="EL628" s="130"/>
      <c r="EV628" s="130"/>
      <c r="FF628" s="130"/>
      <c r="FP628" s="130"/>
      <c r="FZ628" s="130"/>
      <c r="GJ628" s="130"/>
      <c r="GT628" s="130"/>
      <c r="HD628" s="130"/>
      <c r="HN628" s="130"/>
      <c r="HX628" s="130"/>
      <c r="IH628" s="130"/>
    </row>
    <row xmlns:x14ac="http://schemas.microsoft.com/office/spreadsheetml/2009/9/ac" r="629" s="3" customFormat="true" x14ac:dyDescent="0.25">
      <c r="A629" s="397"/>
      <c r="B629" s="130"/>
      <c r="L629" s="130"/>
      <c r="V629" s="130"/>
      <c r="AF629" s="130"/>
      <c r="AP629" s="130"/>
      <c r="AZ629" s="130"/>
      <c r="BA629" s="130"/>
      <c r="BB629" s="130"/>
      <c r="BC629" s="130"/>
      <c r="BD629" s="130"/>
      <c r="BE629" s="130"/>
      <c r="BF629" s="130"/>
      <c r="BG629" s="130"/>
      <c r="BJ629" s="130"/>
      <c r="BT629" s="130"/>
      <c r="CD629" s="130"/>
      <c r="CN629" s="130"/>
      <c r="CX629" s="130"/>
      <c r="DH629" s="130"/>
      <c r="DR629" s="130"/>
      <c r="EB629" s="130"/>
      <c r="EL629" s="130"/>
      <c r="EV629" s="130"/>
      <c r="FF629" s="130"/>
      <c r="FP629" s="130"/>
      <c r="FZ629" s="130"/>
      <c r="GJ629" s="130"/>
      <c r="GT629" s="130"/>
      <c r="HD629" s="130"/>
      <c r="HN629" s="130"/>
      <c r="HX629" s="130"/>
      <c r="IH629" s="130"/>
    </row>
    <row xmlns:x14ac="http://schemas.microsoft.com/office/spreadsheetml/2009/9/ac" r="630" s="3" customFormat="true" x14ac:dyDescent="0.25">
      <c r="A630" s="397"/>
      <c r="B630" s="130"/>
      <c r="L630" s="130"/>
      <c r="V630" s="130"/>
      <c r="AF630" s="130"/>
      <c r="AP630" s="130"/>
      <c r="AZ630" s="130"/>
      <c r="BA630" s="130"/>
      <c r="BB630" s="130"/>
      <c r="BC630" s="130"/>
      <c r="BD630" s="130"/>
      <c r="BE630" s="130"/>
      <c r="BF630" s="130"/>
      <c r="BG630" s="130"/>
      <c r="BJ630" s="130"/>
      <c r="BT630" s="130"/>
      <c r="CD630" s="130"/>
      <c r="CN630" s="130"/>
      <c r="CX630" s="130"/>
      <c r="DH630" s="130"/>
      <c r="DR630" s="130"/>
      <c r="EB630" s="130"/>
      <c r="EL630" s="130"/>
      <c r="EV630" s="130"/>
      <c r="FF630" s="130"/>
      <c r="FP630" s="130"/>
      <c r="FZ630" s="130"/>
      <c r="GJ630" s="130"/>
      <c r="GT630" s="130"/>
      <c r="HD630" s="130"/>
      <c r="HN630" s="130"/>
      <c r="HX630" s="130"/>
      <c r="IH630" s="130"/>
    </row>
    <row xmlns:x14ac="http://schemas.microsoft.com/office/spreadsheetml/2009/9/ac" r="631" s="3" customFormat="true" x14ac:dyDescent="0.25">
      <c r="A631" s="397"/>
      <c r="B631" s="130"/>
      <c r="L631" s="130"/>
      <c r="V631" s="130"/>
      <c r="AF631" s="130"/>
      <c r="AP631" s="130"/>
      <c r="AZ631" s="130"/>
      <c r="BA631" s="130"/>
      <c r="BB631" s="130"/>
      <c r="BC631" s="130"/>
      <c r="BD631" s="130"/>
      <c r="BE631" s="130"/>
      <c r="BF631" s="130"/>
      <c r="BG631" s="130"/>
      <c r="BJ631" s="130"/>
      <c r="BT631" s="130"/>
      <c r="CD631" s="130"/>
      <c r="CN631" s="130"/>
      <c r="CX631" s="130"/>
      <c r="DH631" s="130"/>
      <c r="DR631" s="130"/>
      <c r="EB631" s="130"/>
      <c r="EL631" s="130"/>
      <c r="EV631" s="130"/>
      <c r="FF631" s="130"/>
      <c r="FP631" s="130"/>
      <c r="FZ631" s="130"/>
      <c r="GJ631" s="130"/>
      <c r="GT631" s="130"/>
      <c r="HD631" s="130"/>
      <c r="HN631" s="130"/>
      <c r="HX631" s="130"/>
      <c r="IH631" s="130"/>
    </row>
    <row xmlns:x14ac="http://schemas.microsoft.com/office/spreadsheetml/2009/9/ac" r="632" s="3" customFormat="true" x14ac:dyDescent="0.25">
      <c r="A632" s="397"/>
      <c r="B632" s="130"/>
      <c r="L632" s="130"/>
      <c r="V632" s="130"/>
      <c r="AF632" s="130"/>
      <c r="AP632" s="130"/>
      <c r="AZ632" s="130"/>
      <c r="BA632" s="130"/>
      <c r="BB632" s="130"/>
      <c r="BC632" s="130"/>
      <c r="BD632" s="130"/>
      <c r="BE632" s="130"/>
      <c r="BF632" s="130"/>
      <c r="BG632" s="130"/>
      <c r="BJ632" s="130"/>
      <c r="BT632" s="130"/>
      <c r="CD632" s="130"/>
      <c r="CN632" s="130"/>
      <c r="CX632" s="130"/>
      <c r="DH632" s="130"/>
      <c r="DR632" s="130"/>
      <c r="EB632" s="130"/>
      <c r="EL632" s="130"/>
      <c r="EV632" s="130"/>
      <c r="FF632" s="130"/>
      <c r="FP632" s="130"/>
      <c r="FZ632" s="130"/>
      <c r="GJ632" s="130"/>
      <c r="GT632" s="130"/>
      <c r="HD632" s="130"/>
      <c r="HN632" s="130"/>
      <c r="HX632" s="130"/>
      <c r="IH632" s="130"/>
    </row>
    <row xmlns:x14ac="http://schemas.microsoft.com/office/spreadsheetml/2009/9/ac" r="633" s="3" customFormat="true" x14ac:dyDescent="0.25">
      <c r="A633" s="397"/>
      <c r="B633" s="130"/>
      <c r="L633" s="130"/>
      <c r="V633" s="130"/>
      <c r="AF633" s="130"/>
      <c r="AP633" s="130"/>
      <c r="AZ633" s="130"/>
      <c r="BA633" s="130"/>
      <c r="BB633" s="130"/>
      <c r="BC633" s="130"/>
      <c r="BD633" s="130"/>
      <c r="BE633" s="130"/>
      <c r="BF633" s="130"/>
      <c r="BG633" s="130"/>
      <c r="BJ633" s="130"/>
      <c r="BT633" s="130"/>
      <c r="CD633" s="130"/>
      <c r="CN633" s="130"/>
      <c r="CX633" s="130"/>
      <c r="DH633" s="130"/>
      <c r="DR633" s="130"/>
      <c r="EB633" s="130"/>
      <c r="EL633" s="130"/>
      <c r="EV633" s="130"/>
      <c r="FF633" s="130"/>
      <c r="FP633" s="130"/>
      <c r="FZ633" s="130"/>
      <c r="GJ633" s="130"/>
      <c r="GT633" s="130"/>
      <c r="HD633" s="130"/>
      <c r="HN633" s="130"/>
      <c r="HX633" s="130"/>
      <c r="IH633" s="130"/>
    </row>
    <row xmlns:x14ac="http://schemas.microsoft.com/office/spreadsheetml/2009/9/ac" r="634" s="3" customFormat="true" x14ac:dyDescent="0.25">
      <c r="A634" s="397"/>
      <c r="B634" s="130"/>
      <c r="L634" s="130"/>
      <c r="V634" s="130"/>
      <c r="AF634" s="130"/>
      <c r="AP634" s="130"/>
      <c r="AZ634" s="130"/>
      <c r="BA634" s="130"/>
      <c r="BB634" s="130"/>
      <c r="BC634" s="130"/>
      <c r="BD634" s="130"/>
      <c r="BE634" s="130"/>
      <c r="BF634" s="130"/>
      <c r="BG634" s="130"/>
      <c r="BJ634" s="130"/>
      <c r="BT634" s="130"/>
      <c r="CD634" s="130"/>
      <c r="CN634" s="130"/>
      <c r="CX634" s="130"/>
      <c r="DH634" s="130"/>
      <c r="DR634" s="130"/>
      <c r="EB634" s="130"/>
      <c r="EL634" s="130"/>
      <c r="EV634" s="130"/>
      <c r="FF634" s="130"/>
      <c r="FP634" s="130"/>
      <c r="FZ634" s="130"/>
      <c r="GJ634" s="130"/>
      <c r="GT634" s="130"/>
      <c r="HD634" s="130"/>
      <c r="HN634" s="130"/>
      <c r="HX634" s="130"/>
      <c r="IH634" s="130"/>
    </row>
    <row xmlns:x14ac="http://schemas.microsoft.com/office/spreadsheetml/2009/9/ac" r="635" s="3" customFormat="true" x14ac:dyDescent="0.25">
      <c r="A635" s="397"/>
      <c r="B635" s="130"/>
      <c r="L635" s="130"/>
      <c r="V635" s="130"/>
      <c r="AF635" s="130"/>
      <c r="AP635" s="130"/>
      <c r="AZ635" s="130"/>
      <c r="BA635" s="130"/>
      <c r="BB635" s="130"/>
      <c r="BC635" s="130"/>
      <c r="BD635" s="130"/>
      <c r="BE635" s="130"/>
      <c r="BF635" s="130"/>
      <c r="BG635" s="130"/>
      <c r="BJ635" s="130"/>
      <c r="BT635" s="130"/>
      <c r="CD635" s="130"/>
      <c r="CN635" s="130"/>
      <c r="CX635" s="130"/>
      <c r="DH635" s="130"/>
      <c r="DR635" s="130"/>
      <c r="EB635" s="130"/>
      <c r="EL635" s="130"/>
      <c r="EV635" s="130"/>
      <c r="FF635" s="130"/>
      <c r="FP635" s="130"/>
      <c r="FZ635" s="130"/>
      <c r="GJ635" s="130"/>
      <c r="GT635" s="130"/>
      <c r="HD635" s="130"/>
      <c r="HN635" s="130"/>
      <c r="HX635" s="130"/>
      <c r="IH635" s="130"/>
    </row>
    <row xmlns:x14ac="http://schemas.microsoft.com/office/spreadsheetml/2009/9/ac" r="636" s="3" customFormat="true" x14ac:dyDescent="0.25">
      <c r="A636" s="397"/>
      <c r="B636" s="130"/>
      <c r="L636" s="130"/>
      <c r="V636" s="130"/>
      <c r="AF636" s="130"/>
      <c r="AP636" s="130"/>
      <c r="AZ636" s="130"/>
      <c r="BA636" s="130"/>
      <c r="BB636" s="130"/>
      <c r="BC636" s="130"/>
      <c r="BD636" s="130"/>
      <c r="BE636" s="130"/>
      <c r="BF636" s="130"/>
      <c r="BG636" s="130"/>
      <c r="BJ636" s="130"/>
      <c r="BT636" s="130"/>
      <c r="CD636" s="130"/>
      <c r="CN636" s="130"/>
      <c r="CX636" s="130"/>
      <c r="DH636" s="130"/>
      <c r="DR636" s="130"/>
      <c r="EB636" s="130"/>
      <c r="EL636" s="130"/>
      <c r="EV636" s="130"/>
      <c r="FF636" s="130"/>
      <c r="FP636" s="130"/>
      <c r="FZ636" s="130"/>
      <c r="GJ636" s="130"/>
      <c r="GT636" s="130"/>
      <c r="HD636" s="130"/>
      <c r="HN636" s="130"/>
      <c r="HX636" s="130"/>
      <c r="IH636" s="130"/>
    </row>
    <row xmlns:x14ac="http://schemas.microsoft.com/office/spreadsheetml/2009/9/ac" r="637" s="3" customFormat="true" x14ac:dyDescent="0.25">
      <c r="A637" s="397"/>
      <c r="B637" s="130"/>
      <c r="L637" s="130"/>
      <c r="V637" s="130"/>
      <c r="AF637" s="130"/>
      <c r="AP637" s="130"/>
      <c r="AZ637" s="130"/>
      <c r="BA637" s="130"/>
      <c r="BB637" s="130"/>
      <c r="BC637" s="130"/>
      <c r="BD637" s="130"/>
      <c r="BE637" s="130"/>
      <c r="BF637" s="130"/>
      <c r="BG637" s="130"/>
      <c r="BJ637" s="130"/>
      <c r="BT637" s="130"/>
      <c r="CD637" s="130"/>
      <c r="CN637" s="130"/>
      <c r="CX637" s="130"/>
      <c r="DH637" s="130"/>
      <c r="DR637" s="130"/>
      <c r="EB637" s="130"/>
      <c r="EL637" s="130"/>
      <c r="EV637" s="130"/>
      <c r="FF637" s="130"/>
      <c r="FP637" s="130"/>
      <c r="FZ637" s="130"/>
      <c r="GJ637" s="130"/>
      <c r="GT637" s="130"/>
      <c r="HD637" s="130"/>
      <c r="HN637" s="130"/>
      <c r="HX637" s="130"/>
      <c r="IH637" s="130"/>
    </row>
  </sheetData>
  <mergeCells count="26">
    <mergeCell ref="HY26:IE26"/>
    <mergeCell ref="II26:IO26"/>
    <mergeCell ref="CE26:CK26"/>
    <mergeCell ref="CO26:CU26"/>
    <mergeCell ref="CY26:DE26"/>
    <mergeCell ref="W26:AC26"/>
    <mergeCell ref="AG26:AM26"/>
    <mergeCell ref="AQ26:AW26"/>
    <mergeCell ref="BK26:BQ26"/>
    <mergeCell ref="BU26:CA26"/>
    <mergeCell ref="A2:A3"/>
    <mergeCell ref="HE26:HK26"/>
    <mergeCell ref="HO26:HU26"/>
    <mergeCell ref="GU26:HA26"/>
    <mergeCell ref="EC26:EI26"/>
    <mergeCell ref="DS26:DY26"/>
    <mergeCell ref="GA26:GG26"/>
    <mergeCell ref="FQ26:FW26"/>
    <mergeCell ref="EW26:FC26"/>
    <mergeCell ref="FG26:FM26"/>
    <mergeCell ref="EM26:ES26"/>
    <mergeCell ref="GK26:GQ26"/>
    <mergeCell ref="BA26:BG26"/>
    <mergeCell ref="DI26:DO26"/>
    <mergeCell ref="C26:I26"/>
    <mergeCell ref="M26:S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 ref="A23" location="myrangeW19" display="myrangeW19"/>
    <hyperlink ref="A24" location="myrangeW20" display="myrangeW20"/>
    <hyperlink ref="A25" location="myrangeW21" display="myrangeW21"/>
    <hyperlink ref="A26" location="myrangeW22" display="myrangeW22"/>
    <hyperlink ref="A27" location="myrangeW23" display="myrangeW23"/>
    <hyperlink ref="A28" location="myrangeW24" display="myrangeW2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Q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style="131"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 min="242" max="242" width="24.625" style="131" customWidth="true"/>
    <col min="243" max="243" width="29.75" customWidth="true"/>
    <col min="244" max="249" width="7.875" customWidth="true"/>
    <col min="250" max="251" width="1.125" customWidth="true"/>
  </cols>
  <sheetData>
    <row xmlns:x14ac="http://schemas.microsoft.com/office/spreadsheetml/2009/9/ac" r="1" s="327" customFormat="true" ht="30" customHeight="true" x14ac:dyDescent="0.25">
      <c r="B1" s="344" t="s">
        <v>22</v>
      </c>
      <c r="C1" s="383" t="s">
        <v>284</v>
      </c>
      <c r="D1" s="323" t="s">
        <v>159</v>
      </c>
      <c r="E1" s="323"/>
      <c r="F1" s="323"/>
      <c r="G1" s="323"/>
      <c r="H1" s="323"/>
      <c r="I1" s="326"/>
      <c r="J1" s="324"/>
      <c r="K1" s="325"/>
      <c r="L1" s="344" t="s">
        <v>22</v>
      </c>
      <c r="M1" s="383" t="s">
        <v>285</v>
      </c>
      <c r="N1" s="323" t="s">
        <v>159</v>
      </c>
      <c r="O1" s="323"/>
      <c r="P1" s="323"/>
      <c r="Q1" s="323"/>
      <c r="R1" s="323"/>
      <c r="S1" s="326"/>
      <c r="T1" s="324"/>
      <c r="U1" s="325"/>
      <c r="V1" s="344" t="s">
        <v>22</v>
      </c>
      <c r="W1" s="383" t="s">
        <v>286</v>
      </c>
      <c r="X1" s="323" t="s">
        <v>159</v>
      </c>
      <c r="Y1" s="323"/>
      <c r="Z1" s="323"/>
      <c r="AA1" s="323"/>
      <c r="AB1" s="323"/>
      <c r="AC1" s="326"/>
      <c r="AD1" s="324"/>
      <c r="AE1" s="325"/>
      <c r="AF1" s="344" t="s">
        <v>22</v>
      </c>
      <c r="AG1" s="383" t="s">
        <v>287</v>
      </c>
      <c r="AH1" s="323" t="s">
        <v>159</v>
      </c>
      <c r="AI1" s="323"/>
      <c r="AJ1" s="323"/>
      <c r="AK1" s="323"/>
      <c r="AL1" s="323"/>
      <c r="AM1" s="326"/>
      <c r="AN1" s="324"/>
      <c r="AO1" s="325"/>
      <c r="AP1" s="344" t="s">
        <v>22</v>
      </c>
      <c r="AQ1" s="383" t="s">
        <v>287</v>
      </c>
      <c r="AR1" s="323" t="s">
        <v>159</v>
      </c>
      <c r="AS1" s="323"/>
      <c r="AT1" s="323"/>
      <c r="AU1" s="323"/>
      <c r="AV1" s="323"/>
      <c r="AW1" s="326"/>
      <c r="AX1" s="324"/>
      <c r="AY1" s="325"/>
      <c r="AZ1" s="344" t="s">
        <v>22</v>
      </c>
      <c r="BA1" s="383" t="s">
        <v>288</v>
      </c>
      <c r="BB1" s="323" t="s">
        <v>159</v>
      </c>
      <c r="BC1" s="323"/>
      <c r="BD1" s="323"/>
      <c r="BE1" s="323"/>
      <c r="BF1" s="323"/>
      <c r="BG1" s="326"/>
      <c r="BH1" s="324"/>
      <c r="BI1" s="325"/>
      <c r="BJ1" s="344" t="s">
        <v>22</v>
      </c>
      <c r="BK1" s="383" t="s">
        <v>289</v>
      </c>
      <c r="BL1" s="323" t="s">
        <v>159</v>
      </c>
      <c r="BM1" s="323"/>
      <c r="BN1" s="323"/>
      <c r="BO1" s="323"/>
      <c r="BP1" s="323"/>
      <c r="BQ1" s="326"/>
      <c r="BR1" s="324"/>
      <c r="BS1" s="325"/>
      <c r="BT1" s="344" t="s">
        <v>22</v>
      </c>
      <c r="BU1" s="383" t="s">
        <v>290</v>
      </c>
      <c r="BV1" s="323" t="s">
        <v>159</v>
      </c>
      <c r="BW1" s="323"/>
      <c r="BX1" s="323"/>
      <c r="BY1" s="323"/>
      <c r="BZ1" s="323"/>
      <c r="CA1" s="326"/>
      <c r="CB1" s="324"/>
      <c r="CC1" s="325"/>
      <c r="CD1" s="344" t="s">
        <v>22</v>
      </c>
      <c r="CE1" s="383" t="s">
        <v>291</v>
      </c>
      <c r="CF1" s="323" t="s">
        <v>159</v>
      </c>
      <c r="CG1" s="323"/>
      <c r="CH1" s="323"/>
      <c r="CI1" s="323"/>
      <c r="CJ1" s="323"/>
      <c r="CK1" s="326"/>
      <c r="CL1" s="324"/>
      <c r="CM1" s="325"/>
      <c r="CN1" s="344" t="s">
        <v>22</v>
      </c>
      <c r="CO1" s="383" t="s">
        <v>292</v>
      </c>
      <c r="CP1" s="323" t="s">
        <v>159</v>
      </c>
      <c r="CQ1" s="323"/>
      <c r="CR1" s="323"/>
      <c r="CS1" s="323"/>
      <c r="CT1" s="323"/>
      <c r="CU1" s="326"/>
      <c r="CV1" s="324"/>
      <c r="CW1" s="325"/>
      <c r="CX1" s="344" t="s">
        <v>22</v>
      </c>
      <c r="CY1" s="383" t="s">
        <v>293</v>
      </c>
      <c r="CZ1" s="323" t="s">
        <v>159</v>
      </c>
      <c r="DA1" s="323"/>
      <c r="DB1" s="323"/>
      <c r="DC1" s="323"/>
      <c r="DD1" s="323"/>
      <c r="DE1" s="326"/>
      <c r="DF1" s="324"/>
      <c r="DG1" s="325"/>
      <c r="DH1" s="344" t="s">
        <v>22</v>
      </c>
      <c r="DI1" s="383" t="s">
        <v>294</v>
      </c>
      <c r="DJ1" s="323" t="s">
        <v>159</v>
      </c>
      <c r="DK1" s="323"/>
      <c r="DL1" s="323"/>
      <c r="DM1" s="323"/>
      <c r="DN1" s="323"/>
      <c r="DO1" s="326"/>
      <c r="DP1" s="324"/>
      <c r="DQ1" s="325"/>
      <c r="DR1" s="344" t="s">
        <v>22</v>
      </c>
      <c r="DS1" s="383" t="s">
        <v>295</v>
      </c>
      <c r="DT1" s="323" t="s">
        <v>159</v>
      </c>
      <c r="DU1" s="323"/>
      <c r="DV1" s="323"/>
      <c r="DW1" s="323"/>
      <c r="DX1" s="323"/>
      <c r="DY1" s="326"/>
      <c r="DZ1" s="324"/>
      <c r="EA1" s="325"/>
      <c r="EB1" s="344" t="s">
        <v>22</v>
      </c>
      <c r="EC1" s="383" t="s">
        <v>296</v>
      </c>
      <c r="ED1" s="323" t="s">
        <v>159</v>
      </c>
      <c r="EE1" s="323"/>
      <c r="EF1" s="323"/>
      <c r="EG1" s="323"/>
      <c r="EH1" s="323"/>
      <c r="EI1" s="326"/>
      <c r="EJ1" s="324"/>
      <c r="EK1" s="325"/>
      <c r="EL1" s="344" t="s">
        <v>22</v>
      </c>
      <c r="EM1" s="383" t="s">
        <v>296</v>
      </c>
      <c r="EN1" s="323" t="s">
        <v>159</v>
      </c>
      <c r="EO1" s="323"/>
      <c r="EP1" s="323"/>
      <c r="EQ1" s="323"/>
      <c r="ER1" s="323"/>
      <c r="ES1" s="326"/>
      <c r="ET1" s="324"/>
      <c r="EU1" s="325"/>
      <c r="EV1" s="344" t="s">
        <v>22</v>
      </c>
      <c r="EW1" s="383" t="s">
        <v>297</v>
      </c>
      <c r="EX1" s="323" t="s">
        <v>159</v>
      </c>
      <c r="EY1" s="323"/>
      <c r="EZ1" s="323"/>
      <c r="FA1" s="323"/>
      <c r="FB1" s="323"/>
      <c r="FC1" s="326"/>
      <c r="FD1" s="324"/>
      <c r="FE1" s="325"/>
      <c r="FF1" s="344" t="s">
        <v>22</v>
      </c>
      <c r="FG1" s="383" t="s">
        <v>297</v>
      </c>
      <c r="FH1" s="323" t="s">
        <v>159</v>
      </c>
      <c r="FI1" s="323"/>
      <c r="FJ1" s="323"/>
      <c r="FK1" s="323"/>
      <c r="FL1" s="323"/>
      <c r="FM1" s="326"/>
      <c r="FN1" s="324"/>
      <c r="FO1" s="325"/>
      <c r="FP1" s="344" t="s">
        <v>22</v>
      </c>
      <c r="FQ1" s="383" t="s">
        <v>298</v>
      </c>
      <c r="FR1" s="323" t="s">
        <v>159</v>
      </c>
      <c r="FS1" s="323"/>
      <c r="FT1" s="323"/>
      <c r="FU1" s="323"/>
      <c r="FV1" s="323"/>
      <c r="FW1" s="326"/>
      <c r="FX1" s="324"/>
      <c r="FY1" s="325"/>
      <c r="FZ1" s="344" t="s">
        <v>22</v>
      </c>
      <c r="GA1" s="383" t="s">
        <v>298</v>
      </c>
      <c r="GB1" s="323" t="s">
        <v>159</v>
      </c>
      <c r="GC1" s="323"/>
      <c r="GD1" s="323"/>
      <c r="GE1" s="323"/>
      <c r="GF1" s="323"/>
      <c r="GG1" s="326"/>
      <c r="GH1" s="324"/>
      <c r="GI1" s="325"/>
      <c r="GJ1" s="344" t="s">
        <v>22</v>
      </c>
      <c r="GK1" s="383">
        <v>2019</v>
      </c>
      <c r="GL1" s="323" t="s">
        <v>159</v>
      </c>
      <c r="GM1" s="323"/>
      <c r="GN1" s="323"/>
      <c r="GO1" s="323"/>
      <c r="GP1" s="323"/>
      <c r="GQ1" s="326"/>
      <c r="GR1" s="324"/>
      <c r="GS1" s="325"/>
      <c r="GT1" s="344" t="s">
        <v>22</v>
      </c>
      <c r="GU1" s="383">
        <v>2019</v>
      </c>
      <c r="GV1" s="323" t="s">
        <v>159</v>
      </c>
      <c r="GW1" s="323"/>
      <c r="GX1" s="323"/>
      <c r="GY1" s="323"/>
      <c r="GZ1" s="323"/>
      <c r="HA1" s="326"/>
      <c r="HB1" s="324"/>
      <c r="HC1" s="325"/>
      <c r="HD1" s="344" t="s">
        <v>22</v>
      </c>
      <c r="HE1" s="383">
        <v>2019</v>
      </c>
      <c r="HF1" s="323" t="s">
        <v>159</v>
      </c>
      <c r="HG1" s="323"/>
      <c r="HH1" s="323"/>
      <c r="HI1" s="323"/>
      <c r="HJ1" s="323"/>
      <c r="HK1" s="326"/>
      <c r="HL1" s="324"/>
      <c r="HM1" s="325"/>
      <c r="HN1" s="344" t="s">
        <v>22</v>
      </c>
      <c r="HO1" s="383">
        <v>2020</v>
      </c>
      <c r="HP1" s="323" t="s">
        <v>159</v>
      </c>
      <c r="HQ1" s="323"/>
      <c r="HR1" s="323"/>
      <c r="HS1" s="323"/>
      <c r="HT1" s="323"/>
      <c r="HU1" s="326"/>
      <c r="HV1" s="324"/>
      <c r="HW1" s="325"/>
      <c r="HX1" s="344" t="s">
        <v>22</v>
      </c>
      <c r="HY1" s="383">
        <v>2020</v>
      </c>
      <c r="HZ1" s="323" t="s">
        <v>159</v>
      </c>
      <c r="IA1" s="323"/>
      <c r="IB1" s="323"/>
      <c r="IC1" s="323"/>
      <c r="ID1" s="323"/>
      <c r="IE1" s="326"/>
      <c r="IF1" s="324"/>
      <c r="IG1" s="325"/>
      <c r="IH1" s="344" t="s">
        <v>22</v>
      </c>
      <c r="II1" s="383">
        <v>2021</v>
      </c>
      <c r="IJ1" s="323" t="s">
        <v>159</v>
      </c>
      <c r="IK1" s="323"/>
      <c r="IL1" s="323"/>
      <c r="IM1" s="323"/>
      <c r="IN1" s="323"/>
      <c r="IO1" s="326"/>
      <c r="IP1" s="324"/>
      <c r="IQ1" s="325"/>
    </row>
    <row xmlns:x14ac="http://schemas.microsoft.com/office/spreadsheetml/2009/9/ac" r="2" s="327" customFormat="true" ht="30" customHeight="true" x14ac:dyDescent="0.25">
      <c r="A2" s="581" t="s">
        <v>337</v>
      </c>
      <c r="B2" s="330" t="s">
        <v>265</v>
      </c>
      <c r="C2" s="269" t="s">
        <v>203</v>
      </c>
      <c r="D2" s="269" t="s">
        <v>160</v>
      </c>
      <c r="E2" s="331"/>
      <c r="F2" s="331"/>
      <c r="G2" s="331"/>
      <c r="H2" s="331"/>
      <c r="I2" s="332"/>
      <c r="J2" s="328" t="s">
        <v>311</v>
      </c>
      <c r="K2" s="373"/>
      <c r="L2" s="330" t="s">
        <v>266</v>
      </c>
      <c r="M2" s="269" t="s">
        <v>203</v>
      </c>
      <c r="N2" s="269" t="s">
        <v>160</v>
      </c>
      <c r="O2" s="331"/>
      <c r="P2" s="331"/>
      <c r="Q2" s="331"/>
      <c r="R2" s="331"/>
      <c r="S2" s="332"/>
      <c r="T2" s="328" t="s">
        <v>311</v>
      </c>
      <c r="U2" s="373"/>
      <c r="V2" s="330" t="s">
        <v>267</v>
      </c>
      <c r="W2" s="269" t="s">
        <v>203</v>
      </c>
      <c r="X2" s="269" t="s">
        <v>160</v>
      </c>
      <c r="Y2" s="331"/>
      <c r="Z2" s="331"/>
      <c r="AA2" s="331"/>
      <c r="AB2" s="331"/>
      <c r="AC2" s="332"/>
      <c r="AD2" s="328" t="s">
        <v>311</v>
      </c>
      <c r="AE2" s="373"/>
      <c r="AF2" s="330" t="s">
        <v>268</v>
      </c>
      <c r="AG2" s="269" t="s">
        <v>203</v>
      </c>
      <c r="AH2" s="269" t="s">
        <v>160</v>
      </c>
      <c r="AI2" s="331"/>
      <c r="AJ2" s="331"/>
      <c r="AK2" s="331"/>
      <c r="AL2" s="331"/>
      <c r="AM2" s="332"/>
      <c r="AN2" s="328" t="s">
        <v>311</v>
      </c>
      <c r="AO2" s="373"/>
      <c r="AP2" s="330" t="s">
        <v>269</v>
      </c>
      <c r="AQ2" s="269" t="s">
        <v>163</v>
      </c>
      <c r="AR2" s="269" t="s">
        <v>161</v>
      </c>
      <c r="AS2" s="331"/>
      <c r="AT2" s="331"/>
      <c r="AU2" s="331"/>
      <c r="AV2" s="331"/>
      <c r="AW2" s="332"/>
      <c r="AX2" s="328" t="s">
        <v>311</v>
      </c>
      <c r="AY2" s="373"/>
      <c r="AZ2" s="330" t="s">
        <v>270</v>
      </c>
      <c r="BA2" s="269" t="s">
        <v>203</v>
      </c>
      <c r="BB2" s="269" t="s">
        <v>160</v>
      </c>
      <c r="BC2" s="331"/>
      <c r="BD2" s="331"/>
      <c r="BE2" s="331"/>
      <c r="BF2" s="331"/>
      <c r="BG2" s="332"/>
      <c r="BH2" s="328" t="s">
        <v>311</v>
      </c>
      <c r="BI2" s="373"/>
      <c r="BJ2" s="330" t="s">
        <v>271</v>
      </c>
      <c r="BK2" s="269" t="s">
        <v>203</v>
      </c>
      <c r="BL2" s="269" t="s">
        <v>160</v>
      </c>
      <c r="BM2" s="331"/>
      <c r="BN2" s="331"/>
      <c r="BO2" s="331"/>
      <c r="BP2" s="331"/>
      <c r="BQ2" s="332"/>
      <c r="BR2" s="328" t="s">
        <v>311</v>
      </c>
      <c r="BS2" s="373"/>
      <c r="BT2" s="330" t="s">
        <v>272</v>
      </c>
      <c r="BU2" s="269" t="s">
        <v>203</v>
      </c>
      <c r="BV2" s="269" t="s">
        <v>160</v>
      </c>
      <c r="BW2" s="331"/>
      <c r="BX2" s="331"/>
      <c r="BY2" s="331"/>
      <c r="BZ2" s="331"/>
      <c r="CA2" s="332"/>
      <c r="CB2" s="328" t="s">
        <v>311</v>
      </c>
      <c r="CC2" s="373"/>
      <c r="CD2" s="330" t="s">
        <v>273</v>
      </c>
      <c r="CE2" s="269" t="s">
        <v>203</v>
      </c>
      <c r="CF2" s="269" t="s">
        <v>160</v>
      </c>
      <c r="CG2" s="331"/>
      <c r="CH2" s="331"/>
      <c r="CI2" s="331"/>
      <c r="CJ2" s="331"/>
      <c r="CK2" s="332"/>
      <c r="CL2" s="328" t="s">
        <v>311</v>
      </c>
      <c r="CM2" s="373"/>
      <c r="CN2" s="330" t="s">
        <v>274</v>
      </c>
      <c r="CO2" s="269" t="s">
        <v>203</v>
      </c>
      <c r="CP2" s="269" t="s">
        <v>160</v>
      </c>
      <c r="CQ2" s="331"/>
      <c r="CR2" s="331"/>
      <c r="CS2" s="331"/>
      <c r="CT2" s="331"/>
      <c r="CU2" s="332"/>
      <c r="CV2" s="328" t="s">
        <v>311</v>
      </c>
      <c r="CW2" s="373"/>
      <c r="CX2" s="330" t="s">
        <v>275</v>
      </c>
      <c r="CY2" s="269" t="s">
        <v>163</v>
      </c>
      <c r="CZ2" s="269" t="s">
        <v>162</v>
      </c>
      <c r="DA2" s="331"/>
      <c r="DB2" s="331"/>
      <c r="DC2" s="331"/>
      <c r="DD2" s="331"/>
      <c r="DE2" s="332"/>
      <c r="DF2" s="328" t="s">
        <v>311</v>
      </c>
      <c r="DG2" s="373"/>
      <c r="DH2" s="330" t="s">
        <v>276</v>
      </c>
      <c r="DI2" s="269" t="s">
        <v>203</v>
      </c>
      <c r="DJ2" s="269" t="s">
        <v>254</v>
      </c>
      <c r="DK2" s="331"/>
      <c r="DL2" s="331"/>
      <c r="DM2" s="331"/>
      <c r="DN2" s="331"/>
      <c r="DO2" s="332"/>
      <c r="DP2" s="328" t="s">
        <v>311</v>
      </c>
      <c r="DQ2" s="373"/>
      <c r="DR2" s="330" t="s">
        <v>277</v>
      </c>
      <c r="DS2" s="269" t="s">
        <v>203</v>
      </c>
      <c r="DT2" s="269" t="s">
        <v>254</v>
      </c>
      <c r="DU2" s="331"/>
      <c r="DV2" s="331"/>
      <c r="DW2" s="331"/>
      <c r="DX2" s="331"/>
      <c r="DY2" s="332"/>
      <c r="DZ2" s="328" t="s">
        <v>311</v>
      </c>
      <c r="EA2" s="373"/>
      <c r="EB2" s="330" t="s">
        <v>278</v>
      </c>
      <c r="EC2" s="269" t="s">
        <v>203</v>
      </c>
      <c r="ED2" s="269" t="s">
        <v>254</v>
      </c>
      <c r="EE2" s="331"/>
      <c r="EF2" s="331"/>
      <c r="EG2" s="331"/>
      <c r="EH2" s="331"/>
      <c r="EI2" s="332"/>
      <c r="EJ2" s="328" t="s">
        <v>311</v>
      </c>
      <c r="EK2" s="373"/>
      <c r="EL2" s="330" t="s">
        <v>279</v>
      </c>
      <c r="EM2" s="269" t="s">
        <v>211</v>
      </c>
      <c r="EN2" s="269" t="s">
        <v>210</v>
      </c>
      <c r="EO2" s="331"/>
      <c r="EP2" s="331"/>
      <c r="EQ2" s="331"/>
      <c r="ER2" s="331"/>
      <c r="ES2" s="332"/>
      <c r="ET2" s="328" t="s">
        <v>311</v>
      </c>
      <c r="EU2" s="373"/>
      <c r="EV2" s="330" t="s">
        <v>280</v>
      </c>
      <c r="EW2" s="269" t="s">
        <v>203</v>
      </c>
      <c r="EX2" s="269" t="s">
        <v>254</v>
      </c>
      <c r="EY2" s="331"/>
      <c r="EZ2" s="331"/>
      <c r="FA2" s="331"/>
      <c r="FB2" s="331"/>
      <c r="FC2" s="332"/>
      <c r="FD2" s="328" t="s">
        <v>311</v>
      </c>
      <c r="FE2" s="373"/>
      <c r="FF2" s="330" t="s">
        <v>281</v>
      </c>
      <c r="FG2" s="269" t="s">
        <v>211</v>
      </c>
      <c r="FH2" s="269" t="s">
        <v>210</v>
      </c>
      <c r="FI2" s="331"/>
      <c r="FJ2" s="331"/>
      <c r="FK2" s="331"/>
      <c r="FL2" s="331"/>
      <c r="FM2" s="332"/>
      <c r="FN2" s="328" t="s">
        <v>311</v>
      </c>
      <c r="FO2" s="373"/>
      <c r="FP2" s="330" t="s">
        <v>282</v>
      </c>
      <c r="FQ2" s="269" t="s">
        <v>203</v>
      </c>
      <c r="FR2" s="269" t="s">
        <v>254</v>
      </c>
      <c r="FS2" s="331"/>
      <c r="FT2" s="331"/>
      <c r="FU2" s="331"/>
      <c r="FV2" s="331"/>
      <c r="FW2" s="332"/>
      <c r="FX2" s="328" t="s">
        <v>311</v>
      </c>
      <c r="FY2" s="373"/>
      <c r="FZ2" s="330" t="s">
        <v>283</v>
      </c>
      <c r="GA2" s="269" t="s">
        <v>211</v>
      </c>
      <c r="GB2" s="269" t="s">
        <v>210</v>
      </c>
      <c r="GC2" s="331"/>
      <c r="GD2" s="331"/>
      <c r="GE2" s="331"/>
      <c r="GF2" s="331"/>
      <c r="GG2" s="332"/>
      <c r="GH2" s="328" t="s">
        <v>311</v>
      </c>
      <c r="GI2" s="329"/>
      <c r="GJ2" s="330" t="s">
        <v>299</v>
      </c>
      <c r="GK2" s="269" t="s">
        <v>203</v>
      </c>
      <c r="GL2" s="269" t="s">
        <v>300</v>
      </c>
      <c r="GM2" s="331"/>
      <c r="GN2" s="331"/>
      <c r="GO2" s="331"/>
      <c r="GP2" s="331"/>
      <c r="GQ2" s="332"/>
      <c r="GR2" s="328" t="s">
        <v>311</v>
      </c>
      <c r="GS2" s="329"/>
      <c r="GT2" s="330" t="s">
        <v>328</v>
      </c>
      <c r="GU2" s="269" t="s">
        <v>211</v>
      </c>
      <c r="GV2" s="269" t="s">
        <v>210</v>
      </c>
      <c r="GW2" s="331"/>
      <c r="GX2" s="331"/>
      <c r="GY2" s="331"/>
      <c r="GZ2" s="331"/>
      <c r="HA2" s="332"/>
      <c r="HB2" s="328" t="s">
        <v>311</v>
      </c>
      <c r="HC2" s="329"/>
      <c r="HD2" s="330" t="s">
        <v>342</v>
      </c>
      <c r="HE2" s="269" t="s">
        <v>163</v>
      </c>
      <c r="HF2" s="269" t="s">
        <v>343</v>
      </c>
      <c r="HG2" s="331"/>
      <c r="HH2" s="331"/>
      <c r="HI2" s="331"/>
      <c r="HJ2" s="331"/>
      <c r="HK2" s="332"/>
      <c r="HL2" s="328" t="s">
        <v>311</v>
      </c>
      <c r="HM2" s="329"/>
      <c r="HN2" s="330" t="s">
        <v>310</v>
      </c>
      <c r="HO2" s="269" t="s">
        <v>203</v>
      </c>
      <c r="HP2" s="269" t="s">
        <v>300</v>
      </c>
      <c r="HQ2" s="331"/>
      <c r="HR2" s="331"/>
      <c r="HS2" s="331"/>
      <c r="HT2" s="331"/>
      <c r="HU2" s="332"/>
      <c r="HV2" s="328" t="s">
        <v>311</v>
      </c>
      <c r="HW2" s="329"/>
      <c r="HX2" s="330" t="s">
        <v>330</v>
      </c>
      <c r="HY2" s="269" t="s">
        <v>211</v>
      </c>
      <c r="HZ2" s="269" t="s">
        <v>210</v>
      </c>
      <c r="IA2" s="331"/>
      <c r="IB2" s="331"/>
      <c r="IC2" s="331"/>
      <c r="ID2" s="331"/>
      <c r="IE2" s="332"/>
      <c r="IF2" s="328" t="s">
        <v>311</v>
      </c>
      <c r="IG2" s="329"/>
      <c r="IH2" s="330" t="s">
        <v>354</v>
      </c>
      <c r="II2" s="269" t="s">
        <v>203</v>
      </c>
      <c r="IJ2" s="269" t="s">
        <v>355</v>
      </c>
      <c r="IK2" s="331"/>
      <c r="IL2" s="331"/>
      <c r="IM2" s="331"/>
      <c r="IN2" s="331"/>
      <c r="IO2" s="332"/>
      <c r="IP2" s="328" t="s">
        <v>311</v>
      </c>
      <c r="IQ2" s="329"/>
    </row>
    <row xmlns:x14ac="http://schemas.microsoft.com/office/spreadsheetml/2009/9/ac" r="3" s="260" customFormat="true" ht="18" customHeight="true" x14ac:dyDescent="0.25">
      <c r="A3" s="581"/>
      <c r="B3" s="372" t="s">
        <v>188</v>
      </c>
      <c r="C3" s="271" t="s">
        <v>56</v>
      </c>
      <c r="D3" s="272" t="s">
        <v>7</v>
      </c>
      <c r="E3" s="273" t="s">
        <v>1</v>
      </c>
      <c r="F3" s="273" t="s">
        <v>2</v>
      </c>
      <c r="G3" s="273" t="s">
        <v>16</v>
      </c>
      <c r="H3" s="273" t="s">
        <v>17</v>
      </c>
      <c r="I3" s="274" t="s">
        <v>18</v>
      </c>
      <c r="J3" s="258"/>
      <c r="K3" s="275"/>
      <c r="L3" s="372" t="s">
        <v>188</v>
      </c>
      <c r="M3" s="271" t="s">
        <v>56</v>
      </c>
      <c r="N3" s="272" t="s">
        <v>7</v>
      </c>
      <c r="O3" s="273" t="s">
        <v>1</v>
      </c>
      <c r="P3" s="273" t="s">
        <v>2</v>
      </c>
      <c r="Q3" s="273" t="s">
        <v>16</v>
      </c>
      <c r="R3" s="273" t="s">
        <v>17</v>
      </c>
      <c r="S3" s="274" t="s">
        <v>18</v>
      </c>
      <c r="T3" s="258"/>
      <c r="U3" s="275"/>
      <c r="V3" s="372" t="s">
        <v>188</v>
      </c>
      <c r="W3" s="271" t="s">
        <v>56</v>
      </c>
      <c r="X3" s="272" t="s">
        <v>7</v>
      </c>
      <c r="Y3" s="273" t="s">
        <v>1</v>
      </c>
      <c r="Z3" s="273" t="s">
        <v>2</v>
      </c>
      <c r="AA3" s="273" t="s">
        <v>16</v>
      </c>
      <c r="AB3" s="273" t="s">
        <v>17</v>
      </c>
      <c r="AC3" s="274" t="s">
        <v>18</v>
      </c>
      <c r="AD3" s="258"/>
      <c r="AE3" s="275"/>
      <c r="AF3" s="372" t="s">
        <v>188</v>
      </c>
      <c r="AG3" s="271" t="s">
        <v>56</v>
      </c>
      <c r="AH3" s="272" t="s">
        <v>7</v>
      </c>
      <c r="AI3" s="273" t="s">
        <v>1</v>
      </c>
      <c r="AJ3" s="273" t="s">
        <v>2</v>
      </c>
      <c r="AK3" s="273" t="s">
        <v>16</v>
      </c>
      <c r="AL3" s="273" t="s">
        <v>17</v>
      </c>
      <c r="AM3" s="274" t="s">
        <v>18</v>
      </c>
      <c r="AN3" s="258"/>
      <c r="AO3" s="275"/>
      <c r="AP3" s="372" t="s">
        <v>188</v>
      </c>
      <c r="AQ3" s="271" t="s">
        <v>56</v>
      </c>
      <c r="AR3" s="272" t="s">
        <v>7</v>
      </c>
      <c r="AS3" s="273" t="s">
        <v>1</v>
      </c>
      <c r="AT3" s="273" t="s">
        <v>2</v>
      </c>
      <c r="AU3" s="273" t="s">
        <v>16</v>
      </c>
      <c r="AV3" s="273" t="s">
        <v>17</v>
      </c>
      <c r="AW3" s="274" t="s">
        <v>18</v>
      </c>
      <c r="AX3" s="258"/>
      <c r="AY3" s="275"/>
      <c r="AZ3" s="372" t="s">
        <v>188</v>
      </c>
      <c r="BA3" s="276" t="s">
        <v>56</v>
      </c>
      <c r="BB3" s="272" t="s">
        <v>7</v>
      </c>
      <c r="BC3" s="273" t="s">
        <v>1</v>
      </c>
      <c r="BD3" s="273" t="s">
        <v>2</v>
      </c>
      <c r="BE3" s="273" t="s">
        <v>16</v>
      </c>
      <c r="BF3" s="273" t="s">
        <v>17</v>
      </c>
      <c r="BG3" s="274" t="s">
        <v>18</v>
      </c>
      <c r="BH3" s="258"/>
      <c r="BI3" s="275"/>
      <c r="BJ3" s="372" t="s">
        <v>188</v>
      </c>
      <c r="BK3" s="271" t="s">
        <v>56</v>
      </c>
      <c r="BL3" s="272" t="s">
        <v>7</v>
      </c>
      <c r="BM3" s="273" t="s">
        <v>1</v>
      </c>
      <c r="BN3" s="273" t="s">
        <v>2</v>
      </c>
      <c r="BO3" s="273" t="s">
        <v>16</v>
      </c>
      <c r="BP3" s="273" t="s">
        <v>17</v>
      </c>
      <c r="BQ3" s="274" t="s">
        <v>18</v>
      </c>
      <c r="BR3" s="258"/>
      <c r="BS3" s="275"/>
      <c r="BT3" s="372" t="s">
        <v>188</v>
      </c>
      <c r="BU3" s="271" t="s">
        <v>56</v>
      </c>
      <c r="BV3" s="272" t="s">
        <v>7</v>
      </c>
      <c r="BW3" s="273" t="s">
        <v>1</v>
      </c>
      <c r="BX3" s="273" t="s">
        <v>2</v>
      </c>
      <c r="BY3" s="273" t="s">
        <v>16</v>
      </c>
      <c r="BZ3" s="273" t="s">
        <v>17</v>
      </c>
      <c r="CA3" s="274" t="s">
        <v>18</v>
      </c>
      <c r="CB3" s="258"/>
      <c r="CC3" s="275"/>
      <c r="CD3" s="372" t="s">
        <v>188</v>
      </c>
      <c r="CE3" s="271" t="s">
        <v>56</v>
      </c>
      <c r="CF3" s="272" t="s">
        <v>7</v>
      </c>
      <c r="CG3" s="273" t="s">
        <v>1</v>
      </c>
      <c r="CH3" s="273" t="s">
        <v>2</v>
      </c>
      <c r="CI3" s="273" t="s">
        <v>16</v>
      </c>
      <c r="CJ3" s="273" t="s">
        <v>17</v>
      </c>
      <c r="CK3" s="274" t="s">
        <v>18</v>
      </c>
      <c r="CL3" s="258"/>
      <c r="CM3" s="275"/>
      <c r="CN3" s="372" t="s">
        <v>188</v>
      </c>
      <c r="CO3" s="271" t="s">
        <v>56</v>
      </c>
      <c r="CP3" s="272" t="s">
        <v>7</v>
      </c>
      <c r="CQ3" s="273" t="s">
        <v>1</v>
      </c>
      <c r="CR3" s="273" t="s">
        <v>2</v>
      </c>
      <c r="CS3" s="273" t="s">
        <v>16</v>
      </c>
      <c r="CT3" s="273" t="s">
        <v>17</v>
      </c>
      <c r="CU3" s="274" t="s">
        <v>18</v>
      </c>
      <c r="CV3" s="258"/>
      <c r="CW3" s="275"/>
      <c r="CX3" s="372" t="s">
        <v>188</v>
      </c>
      <c r="CY3" s="271" t="s">
        <v>56</v>
      </c>
      <c r="CZ3" s="272" t="s">
        <v>7</v>
      </c>
      <c r="DA3" s="273" t="s">
        <v>1</v>
      </c>
      <c r="DB3" s="273" t="s">
        <v>2</v>
      </c>
      <c r="DC3" s="273" t="s">
        <v>16</v>
      </c>
      <c r="DD3" s="273" t="s">
        <v>17</v>
      </c>
      <c r="DE3" s="274" t="s">
        <v>18</v>
      </c>
      <c r="DF3" s="258"/>
      <c r="DG3" s="275"/>
      <c r="DH3" s="372" t="s">
        <v>188</v>
      </c>
      <c r="DI3" s="271" t="s">
        <v>56</v>
      </c>
      <c r="DJ3" s="272" t="s">
        <v>7</v>
      </c>
      <c r="DK3" s="273" t="s">
        <v>1</v>
      </c>
      <c r="DL3" s="273" t="s">
        <v>2</v>
      </c>
      <c r="DM3" s="273" t="s">
        <v>16</v>
      </c>
      <c r="DN3" s="273" t="s">
        <v>17</v>
      </c>
      <c r="DO3" s="274" t="s">
        <v>18</v>
      </c>
      <c r="DP3" s="258"/>
      <c r="DQ3" s="275"/>
      <c r="DR3" s="372" t="s">
        <v>188</v>
      </c>
      <c r="DS3" s="271" t="s">
        <v>56</v>
      </c>
      <c r="DT3" s="272" t="s">
        <v>7</v>
      </c>
      <c r="DU3" s="273" t="s">
        <v>1</v>
      </c>
      <c r="DV3" s="273" t="s">
        <v>2</v>
      </c>
      <c r="DW3" s="273" t="s">
        <v>16</v>
      </c>
      <c r="DX3" s="273" t="s">
        <v>17</v>
      </c>
      <c r="DY3" s="274" t="s">
        <v>18</v>
      </c>
      <c r="DZ3" s="258"/>
      <c r="EA3" s="275"/>
      <c r="EB3" s="372" t="s">
        <v>188</v>
      </c>
      <c r="EC3" s="271" t="s">
        <v>56</v>
      </c>
      <c r="ED3" s="272" t="s">
        <v>7</v>
      </c>
      <c r="EE3" s="273" t="s">
        <v>1</v>
      </c>
      <c r="EF3" s="273" t="s">
        <v>2</v>
      </c>
      <c r="EG3" s="273" t="s">
        <v>16</v>
      </c>
      <c r="EH3" s="273" t="s">
        <v>17</v>
      </c>
      <c r="EI3" s="274" t="s">
        <v>18</v>
      </c>
      <c r="EJ3" s="258"/>
      <c r="EK3" s="275"/>
      <c r="EL3" s="372" t="s">
        <v>188</v>
      </c>
      <c r="EM3" s="271" t="s">
        <v>56</v>
      </c>
      <c r="EN3" s="272" t="s">
        <v>7</v>
      </c>
      <c r="EO3" s="273" t="s">
        <v>1</v>
      </c>
      <c r="EP3" s="273" t="s">
        <v>2</v>
      </c>
      <c r="EQ3" s="273" t="s">
        <v>16</v>
      </c>
      <c r="ER3" s="273" t="s">
        <v>17</v>
      </c>
      <c r="ES3" s="274" t="s">
        <v>18</v>
      </c>
      <c r="ET3" s="258"/>
      <c r="EU3" s="275"/>
      <c r="EV3" s="372" t="s">
        <v>188</v>
      </c>
      <c r="EW3" s="271" t="s">
        <v>56</v>
      </c>
      <c r="EX3" s="272" t="s">
        <v>7</v>
      </c>
      <c r="EY3" s="273" t="s">
        <v>1</v>
      </c>
      <c r="EZ3" s="273" t="s">
        <v>2</v>
      </c>
      <c r="FA3" s="273" t="s">
        <v>16</v>
      </c>
      <c r="FB3" s="273" t="s">
        <v>17</v>
      </c>
      <c r="FC3" s="274" t="s">
        <v>18</v>
      </c>
      <c r="FD3" s="258"/>
      <c r="FE3" s="275"/>
      <c r="FF3" s="372" t="s">
        <v>188</v>
      </c>
      <c r="FG3" s="271" t="s">
        <v>56</v>
      </c>
      <c r="FH3" s="272" t="s">
        <v>7</v>
      </c>
      <c r="FI3" s="273" t="s">
        <v>1</v>
      </c>
      <c r="FJ3" s="273" t="s">
        <v>2</v>
      </c>
      <c r="FK3" s="273" t="s">
        <v>16</v>
      </c>
      <c r="FL3" s="273" t="s">
        <v>17</v>
      </c>
      <c r="FM3" s="274" t="s">
        <v>18</v>
      </c>
      <c r="FN3" s="258"/>
      <c r="FO3" s="275"/>
      <c r="FP3" s="372" t="s">
        <v>188</v>
      </c>
      <c r="FQ3" s="271" t="s">
        <v>56</v>
      </c>
      <c r="FR3" s="272" t="s">
        <v>7</v>
      </c>
      <c r="FS3" s="273" t="s">
        <v>1</v>
      </c>
      <c r="FT3" s="273" t="s">
        <v>2</v>
      </c>
      <c r="FU3" s="273" t="s">
        <v>16</v>
      </c>
      <c r="FV3" s="273" t="s">
        <v>17</v>
      </c>
      <c r="FW3" s="274" t="s">
        <v>18</v>
      </c>
      <c r="FX3" s="258"/>
      <c r="FY3" s="275"/>
      <c r="FZ3" s="372" t="s">
        <v>188</v>
      </c>
      <c r="GA3" s="271" t="s">
        <v>56</v>
      </c>
      <c r="GB3" s="272" t="s">
        <v>7</v>
      </c>
      <c r="GC3" s="273" t="s">
        <v>1</v>
      </c>
      <c r="GD3" s="273" t="s">
        <v>2</v>
      </c>
      <c r="GE3" s="273" t="s">
        <v>16</v>
      </c>
      <c r="GF3" s="273" t="s">
        <v>17</v>
      </c>
      <c r="GG3" s="274" t="s">
        <v>18</v>
      </c>
      <c r="GH3" s="258"/>
      <c r="GI3" s="275"/>
      <c r="GJ3" s="372" t="s">
        <v>188</v>
      </c>
      <c r="GK3" s="271" t="s">
        <v>56</v>
      </c>
      <c r="GL3" s="272" t="s">
        <v>7</v>
      </c>
      <c r="GM3" s="273" t="s">
        <v>1</v>
      </c>
      <c r="GN3" s="273" t="s">
        <v>2</v>
      </c>
      <c r="GO3" s="273" t="s">
        <v>16</v>
      </c>
      <c r="GP3" s="273" t="s">
        <v>17</v>
      </c>
      <c r="GQ3" s="274" t="s">
        <v>18</v>
      </c>
      <c r="GR3" s="258"/>
      <c r="GS3" s="275"/>
      <c r="GT3" s="372" t="s">
        <v>188</v>
      </c>
      <c r="GU3" s="271" t="s">
        <v>56</v>
      </c>
      <c r="GV3" s="272" t="s">
        <v>7</v>
      </c>
      <c r="GW3" s="273" t="s">
        <v>1</v>
      </c>
      <c r="GX3" s="273" t="s">
        <v>2</v>
      </c>
      <c r="GY3" s="273" t="s">
        <v>16</v>
      </c>
      <c r="GZ3" s="273" t="s">
        <v>17</v>
      </c>
      <c r="HA3" s="274" t="s">
        <v>18</v>
      </c>
      <c r="HB3" s="258"/>
      <c r="HC3" s="275"/>
      <c r="HD3" s="372" t="s">
        <v>188</v>
      </c>
      <c r="HE3" s="271" t="s">
        <v>56</v>
      </c>
      <c r="HF3" s="272" t="s">
        <v>7</v>
      </c>
      <c r="HG3" s="273" t="s">
        <v>1</v>
      </c>
      <c r="HH3" s="273" t="s">
        <v>2</v>
      </c>
      <c r="HI3" s="273" t="s">
        <v>16</v>
      </c>
      <c r="HJ3" s="273" t="s">
        <v>17</v>
      </c>
      <c r="HK3" s="274" t="s">
        <v>18</v>
      </c>
      <c r="HL3" s="258"/>
      <c r="HM3" s="275"/>
      <c r="HN3" s="372" t="s">
        <v>188</v>
      </c>
      <c r="HO3" s="271" t="s">
        <v>56</v>
      </c>
      <c r="HP3" s="272" t="s">
        <v>7</v>
      </c>
      <c r="HQ3" s="273" t="s">
        <v>1</v>
      </c>
      <c r="HR3" s="273" t="s">
        <v>2</v>
      </c>
      <c r="HS3" s="273" t="s">
        <v>16</v>
      </c>
      <c r="HT3" s="273" t="s">
        <v>17</v>
      </c>
      <c r="HU3" s="274" t="s">
        <v>18</v>
      </c>
      <c r="HV3" s="258"/>
      <c r="HW3" s="275"/>
      <c r="HX3" s="372" t="s">
        <v>188</v>
      </c>
      <c r="HY3" s="271" t="s">
        <v>56</v>
      </c>
      <c r="HZ3" s="272" t="s">
        <v>7</v>
      </c>
      <c r="IA3" s="273" t="s">
        <v>1</v>
      </c>
      <c r="IB3" s="273" t="s">
        <v>2</v>
      </c>
      <c r="IC3" s="273" t="s">
        <v>16</v>
      </c>
      <c r="ID3" s="273" t="s">
        <v>17</v>
      </c>
      <c r="IE3" s="274" t="s">
        <v>18</v>
      </c>
      <c r="IF3" s="258"/>
      <c r="IG3" s="275"/>
      <c r="IH3" s="372" t="s">
        <v>188</v>
      </c>
      <c r="II3" s="271" t="s">
        <v>56</v>
      </c>
      <c r="IJ3" s="272" t="s">
        <v>7</v>
      </c>
      <c r="IK3" s="273" t="s">
        <v>1</v>
      </c>
      <c r="IL3" s="273" t="s">
        <v>2</v>
      </c>
      <c r="IM3" s="273" t="s">
        <v>16</v>
      </c>
      <c r="IN3" s="273" t="s">
        <v>17</v>
      </c>
      <c r="IO3" s="274" t="s">
        <v>18</v>
      </c>
      <c r="IP3" s="258"/>
      <c r="IQ3" s="275"/>
    </row>
    <row xmlns:x14ac="http://schemas.microsoft.com/office/spreadsheetml/2009/9/ac" r="4" s="4" customFormat="true" x14ac:dyDescent="0.25">
      <c r="A4" s="400" t="str">
        <f>IF(ISBLANK('Data Summary'!A6),"",'Data Summary'!A6)</f>
        <v>CRI_2003_EMIS</v>
      </c>
      <c r="B4" s="124"/>
      <c r="C4" s="15" t="s">
        <v>3</v>
      </c>
      <c r="D4" s="9" t="str">
        <f t="shared" ref="D4:I4" si="0">IF(COUNTA(D14)=0,"",D14)</f>
        <v/>
      </c>
      <c r="E4" s="9" t="str">
        <f t="shared" si="0"/>
        <v/>
      </c>
      <c r="F4" s="9" t="str">
        <f t="shared" si="0"/>
        <v/>
      </c>
      <c r="G4" s="9" t="str">
        <f t="shared" si="0"/>
        <v/>
      </c>
      <c r="H4" s="9" t="str">
        <f t="shared" si="0"/>
        <v/>
      </c>
      <c r="I4" s="29" t="str">
        <f t="shared" si="0"/>
        <v/>
      </c>
      <c r="J4" s="24"/>
      <c r="K4" s="17"/>
      <c r="L4" s="124"/>
      <c r="M4" s="15" t="s">
        <v>3</v>
      </c>
      <c r="N4" s="9" t="str">
        <f t="shared" ref="N4:S4" si="1">IF(COUNTA(N14)=0,"",N14)</f>
        <v/>
      </c>
      <c r="O4" s="9" t="str">
        <f t="shared" si="1"/>
        <v/>
      </c>
      <c r="P4" s="9" t="str">
        <f t="shared" si="1"/>
        <v/>
      </c>
      <c r="Q4" s="9" t="str">
        <f t="shared" si="1"/>
        <v/>
      </c>
      <c r="R4" s="9" t="str">
        <f t="shared" si="1"/>
        <v/>
      </c>
      <c r="S4" s="29" t="str">
        <f t="shared" si="1"/>
        <v/>
      </c>
      <c r="T4" s="24"/>
      <c r="U4" s="17"/>
      <c r="V4" s="124"/>
      <c r="W4" s="15" t="s">
        <v>3</v>
      </c>
      <c r="X4" s="9" t="str">
        <f t="shared" ref="X4:AC4" si="2">IF(COUNTA(X14)=0,"",X14)</f>
        <v/>
      </c>
      <c r="Y4" s="9" t="str">
        <f t="shared" si="2"/>
        <v/>
      </c>
      <c r="Z4" s="9" t="str">
        <f t="shared" si="2"/>
        <v/>
      </c>
      <c r="AA4" s="9" t="str">
        <f t="shared" si="2"/>
        <v/>
      </c>
      <c r="AB4" s="9" t="str">
        <f t="shared" si="2"/>
        <v/>
      </c>
      <c r="AC4" s="29" t="str">
        <f t="shared" si="2"/>
        <v/>
      </c>
      <c r="AD4" s="24"/>
      <c r="AE4" s="17"/>
      <c r="AF4" s="124"/>
      <c r="AG4" s="15" t="s">
        <v>3</v>
      </c>
      <c r="AH4" s="9" t="str">
        <f t="shared" ref="AH4:AM4" si="3">IF(COUNTA(AH14)=0,"",AH14)</f>
        <v/>
      </c>
      <c r="AI4" s="9" t="str">
        <f t="shared" si="3"/>
        <v/>
      </c>
      <c r="AJ4" s="9" t="str">
        <f t="shared" si="3"/>
        <v/>
      </c>
      <c r="AK4" s="9" t="str">
        <f t="shared" si="3"/>
        <v/>
      </c>
      <c r="AL4" s="9" t="str">
        <f t="shared" si="3"/>
        <v/>
      </c>
      <c r="AM4" s="29" t="str">
        <f t="shared" si="3"/>
        <v/>
      </c>
      <c r="AN4" s="24"/>
      <c r="AO4" s="17"/>
      <c r="AP4" s="124"/>
      <c r="AQ4" s="15" t="s">
        <v>3</v>
      </c>
      <c r="AR4" s="9" t="str">
        <f t="shared" ref="AR4:AW4" si="4">IF(COUNTA(AR14)=0,"",AR14)</f>
        <v/>
      </c>
      <c r="AS4" s="9" t="str">
        <f t="shared" si="4"/>
        <v/>
      </c>
      <c r="AT4" s="9" t="str">
        <f t="shared" si="4"/>
        <v/>
      </c>
      <c r="AU4" s="9" t="str">
        <f t="shared" si="4"/>
        <v/>
      </c>
      <c r="AV4" s="9" t="str">
        <f t="shared" si="4"/>
        <v/>
      </c>
      <c r="AW4" s="29" t="str">
        <f t="shared" si="4"/>
        <v/>
      </c>
      <c r="AX4" s="24"/>
      <c r="AY4" s="17"/>
      <c r="AZ4" s="124"/>
      <c r="BA4" s="65" t="s">
        <v>3</v>
      </c>
      <c r="BB4" s="9" t="str">
        <f t="shared" ref="BB4:BG4" si="5">IF(COUNTA(BB14)=0,"",BB14)</f>
        <v/>
      </c>
      <c r="BC4" s="9" t="str">
        <f t="shared" si="5"/>
        <v/>
      </c>
      <c r="BD4" s="9" t="str">
        <f t="shared" si="5"/>
        <v/>
      </c>
      <c r="BE4" s="9" t="str">
        <f t="shared" si="5"/>
        <v/>
      </c>
      <c r="BF4" s="9" t="str">
        <f t="shared" si="5"/>
        <v/>
      </c>
      <c r="BG4" s="29" t="str">
        <f t="shared" si="5"/>
        <v/>
      </c>
      <c r="BH4" s="24"/>
      <c r="BI4" s="17"/>
      <c r="BJ4" s="124"/>
      <c r="BK4" s="15" t="s">
        <v>3</v>
      </c>
      <c r="BL4" s="9" t="str">
        <f t="shared" ref="BL4:BQ4" si="6">IF(COUNTA(BL14)=0,"",BL14)</f>
        <v/>
      </c>
      <c r="BM4" s="9" t="str">
        <f t="shared" si="6"/>
        <v/>
      </c>
      <c r="BN4" s="9" t="str">
        <f t="shared" si="6"/>
        <v/>
      </c>
      <c r="BO4" s="9" t="str">
        <f t="shared" si="6"/>
        <v/>
      </c>
      <c r="BP4" s="9" t="str">
        <f t="shared" si="6"/>
        <v/>
      </c>
      <c r="BQ4" s="29" t="str">
        <f t="shared" si="6"/>
        <v/>
      </c>
      <c r="BR4" s="24"/>
      <c r="BS4" s="17"/>
      <c r="BT4" s="124"/>
      <c r="BU4" s="15" t="s">
        <v>3</v>
      </c>
      <c r="BV4" s="9" t="str">
        <f t="shared" ref="BV4:CA4" si="7">IF(COUNTA(BV14)=0,"",BV14)</f>
        <v/>
      </c>
      <c r="BW4" s="9" t="str">
        <f t="shared" si="7"/>
        <v/>
      </c>
      <c r="BX4" s="9" t="str">
        <f t="shared" si="7"/>
        <v/>
      </c>
      <c r="BY4" s="9" t="str">
        <f t="shared" si="7"/>
        <v/>
      </c>
      <c r="BZ4" s="9" t="str">
        <f t="shared" si="7"/>
        <v/>
      </c>
      <c r="CA4" s="29" t="str">
        <f t="shared" si="7"/>
        <v/>
      </c>
      <c r="CB4" s="24"/>
      <c r="CC4" s="17"/>
      <c r="CD4" s="124"/>
      <c r="CE4" s="15" t="s">
        <v>3</v>
      </c>
      <c r="CF4" s="9" t="str">
        <f t="shared" ref="CF4:CK4" si="8">IF(COUNTA(CF14)=0,"",CF14)</f>
        <v/>
      </c>
      <c r="CG4" s="9" t="str">
        <f t="shared" si="8"/>
        <v/>
      </c>
      <c r="CH4" s="9" t="str">
        <f t="shared" si="8"/>
        <v/>
      </c>
      <c r="CI4" s="9" t="str">
        <f t="shared" si="8"/>
        <v/>
      </c>
      <c r="CJ4" s="9" t="str">
        <f t="shared" si="8"/>
        <v/>
      </c>
      <c r="CK4" s="29" t="str">
        <f t="shared" si="8"/>
        <v/>
      </c>
      <c r="CL4" s="24"/>
      <c r="CM4" s="17"/>
      <c r="CN4" s="124"/>
      <c r="CO4" s="15" t="s">
        <v>3</v>
      </c>
      <c r="CP4" s="9" t="str">
        <f t="shared" ref="CP4:CU4" si="9">IF(COUNTA(CP14)=0,"",CP14)</f>
        <v/>
      </c>
      <c r="CQ4" s="9" t="str">
        <f t="shared" si="9"/>
        <v/>
      </c>
      <c r="CR4" s="9" t="str">
        <f t="shared" si="9"/>
        <v/>
      </c>
      <c r="CS4" s="9" t="str">
        <f t="shared" si="9"/>
        <v/>
      </c>
      <c r="CT4" s="9" t="str">
        <f t="shared" si="9"/>
        <v/>
      </c>
      <c r="CU4" s="29" t="str">
        <f t="shared" si="9"/>
        <v/>
      </c>
      <c r="CV4" s="24"/>
      <c r="CW4" s="17"/>
      <c r="CX4" s="124"/>
      <c r="CY4" s="15" t="s">
        <v>3</v>
      </c>
      <c r="CZ4" s="9" t="str">
        <f t="shared" ref="CZ4:DE4" si="10">IF(COUNTA(CZ14)=0,"",CZ14)</f>
        <v/>
      </c>
      <c r="DA4" s="9" t="str">
        <f t="shared" si="10"/>
        <v/>
      </c>
      <c r="DB4" s="9" t="str">
        <f t="shared" si="10"/>
        <v/>
      </c>
      <c r="DC4" s="9" t="str">
        <f t="shared" si="10"/>
        <v/>
      </c>
      <c r="DD4" s="9" t="str">
        <f t="shared" si="10"/>
        <v/>
      </c>
      <c r="DE4" s="29" t="str">
        <f t="shared" si="10"/>
        <v/>
      </c>
      <c r="DF4" s="24"/>
      <c r="DG4" s="17"/>
      <c r="DH4" s="124"/>
      <c r="DI4" s="15" t="s">
        <v>3</v>
      </c>
      <c r="DJ4" s="9">
        <f t="shared" ref="DJ4:DO4" si="11">IF(COUNTA(DJ14)=0,"",DJ14)</f>
        <v>0.35509962517261789</v>
      </c>
      <c r="DK4" s="9">
        <f t="shared" si="11"/>
        <v>0.47169811320754718</v>
      </c>
      <c r="DL4" s="9">
        <f t="shared" si="11"/>
        <v>0.21616947686986598</v>
      </c>
      <c r="DM4" s="9" t="str">
        <f t="shared" si="11"/>
        <v/>
      </c>
      <c r="DN4" s="9">
        <f t="shared" si="11"/>
        <v>0.34705007436787305</v>
      </c>
      <c r="DO4" s="29">
        <f t="shared" si="11"/>
        <v>0.46565774155995343</v>
      </c>
      <c r="DP4" s="24"/>
      <c r="DQ4" s="17"/>
      <c r="DR4" s="124"/>
      <c r="DS4" s="15" t="s">
        <v>3</v>
      </c>
      <c r="DT4" s="9">
        <f t="shared" ref="DT4:DY4" si="12">IF(COUNTA(DT14)=0,"",DT14)</f>
        <v>9.8463962189838522E-2</v>
      </c>
      <c r="DU4" s="9">
        <f t="shared" si="12"/>
        <v>7.2385088671733627E-2</v>
      </c>
      <c r="DV4" s="9">
        <f t="shared" si="12"/>
        <v>0.12958963282937366</v>
      </c>
      <c r="DW4" s="9" t="str">
        <f t="shared" si="12"/>
        <v/>
      </c>
      <c r="DX4" s="9">
        <f t="shared" si="12"/>
        <v>9.9009900990099015E-2</v>
      </c>
      <c r="DY4" s="29">
        <f t="shared" si="12"/>
        <v>0.11534025374855825</v>
      </c>
      <c r="DZ4" s="24"/>
      <c r="EA4" s="17"/>
      <c r="EB4" s="124"/>
      <c r="EC4" s="15" t="s">
        <v>3</v>
      </c>
      <c r="ED4" s="9">
        <f t="shared" ref="ED4:EI4" si="13">IF(COUNTA(ED14)=0,"",ED14)</f>
        <v>0.11769321302471555</v>
      </c>
      <c r="EE4" s="9">
        <f t="shared" si="13"/>
        <v>0.18102824040550328</v>
      </c>
      <c r="EF4" s="9">
        <f t="shared" si="13"/>
        <v>4.2808219178082189E-2</v>
      </c>
      <c r="EG4" s="9" t="str">
        <f t="shared" si="13"/>
        <v/>
      </c>
      <c r="EH4" s="9">
        <f t="shared" si="13"/>
        <v>0.14822134387351776</v>
      </c>
      <c r="EI4" s="29">
        <f t="shared" si="13"/>
        <v>0</v>
      </c>
      <c r="EJ4" s="24"/>
      <c r="EK4" s="17"/>
      <c r="EL4" s="124"/>
      <c r="EM4" s="15" t="s">
        <v>3</v>
      </c>
      <c r="EN4" s="9" t="str">
        <f t="shared" ref="EN4:ES4" si="14">IF(COUNTA(EN14)=0,"",EN14)</f>
        <v/>
      </c>
      <c r="EO4" s="9" t="str">
        <f t="shared" si="14"/>
        <v/>
      </c>
      <c r="EP4" s="9" t="str">
        <f t="shared" si="14"/>
        <v/>
      </c>
      <c r="EQ4" s="9" t="str">
        <f t="shared" si="14"/>
        <v/>
      </c>
      <c r="ER4" s="9" t="str">
        <f t="shared" si="14"/>
        <v/>
      </c>
      <c r="ES4" s="29" t="str">
        <f t="shared" si="14"/>
        <v/>
      </c>
      <c r="ET4" s="24"/>
      <c r="EU4" s="17"/>
      <c r="EV4" s="124"/>
      <c r="EW4" s="15" t="s">
        <v>3</v>
      </c>
      <c r="EX4" s="9">
        <f t="shared" ref="EX4:FC4" si="15">IF(COUNTA(EX14)=0,"",EX14)</f>
        <v>0.13842198932173225</v>
      </c>
      <c r="EY4" s="9">
        <f t="shared" si="15"/>
        <v>0.21826118588577664</v>
      </c>
      <c r="EZ4" s="9">
        <f t="shared" si="15"/>
        <v>4.3327556325823226E-2</v>
      </c>
      <c r="FA4" s="9" t="str">
        <f t="shared" si="15"/>
        <v/>
      </c>
      <c r="FB4" s="9">
        <f t="shared" si="15"/>
        <v>0.17365418010419251</v>
      </c>
      <c r="FC4" s="29">
        <f t="shared" si="15"/>
        <v>0</v>
      </c>
      <c r="FD4" s="24"/>
      <c r="FE4" s="17"/>
      <c r="FF4" s="124"/>
      <c r="FG4" s="15" t="s">
        <v>3</v>
      </c>
      <c r="FH4" s="9" t="str">
        <f t="shared" ref="FH4:FM4" si="16">IF(COUNTA(FH14)=0,"",FH14)</f>
        <v/>
      </c>
      <c r="FI4" s="9" t="str">
        <f t="shared" si="16"/>
        <v/>
      </c>
      <c r="FJ4" s="9" t="str">
        <f t="shared" si="16"/>
        <v/>
      </c>
      <c r="FK4" s="9" t="str">
        <f t="shared" si="16"/>
        <v/>
      </c>
      <c r="FL4" s="9" t="str">
        <f t="shared" si="16"/>
        <v/>
      </c>
      <c r="FM4" s="29" t="str">
        <f t="shared" si="16"/>
        <v/>
      </c>
      <c r="FN4" s="24"/>
      <c r="FO4" s="17"/>
      <c r="FP4" s="124"/>
      <c r="FQ4" s="15" t="s">
        <v>3</v>
      </c>
      <c r="FR4" s="9">
        <f t="shared" ref="FR4:FW4" si="17">IF(COUNTA(FR14)=0,"",FR14)</f>
        <v>5.8904378558806203E-2</v>
      </c>
      <c r="FS4" s="9">
        <f t="shared" si="17"/>
        <v>0.10897203051216854</v>
      </c>
      <c r="FT4" s="9">
        <f t="shared" si="17"/>
        <v>0</v>
      </c>
      <c r="FU4" s="9" t="str">
        <f t="shared" si="17"/>
        <v/>
      </c>
      <c r="FV4" s="9">
        <f t="shared" si="17"/>
        <v>7.4423220044653932E-2</v>
      </c>
      <c r="FW4" s="29">
        <f t="shared" si="17"/>
        <v>0</v>
      </c>
      <c r="FX4" s="24"/>
      <c r="FY4" s="17"/>
      <c r="FZ4" s="124"/>
      <c r="GA4" s="15" t="s">
        <v>3</v>
      </c>
      <c r="GB4" s="9" t="str">
        <f t="shared" ref="GB4:GG4" si="18">IF(COUNTA(GB14)=0,"",GB14)</f>
        <v/>
      </c>
      <c r="GC4" s="9" t="str">
        <f t="shared" si="18"/>
        <v/>
      </c>
      <c r="GD4" s="9" t="str">
        <f t="shared" si="18"/>
        <v/>
      </c>
      <c r="GE4" s="9" t="str">
        <f t="shared" si="18"/>
        <v/>
      </c>
      <c r="GF4" s="9" t="str">
        <f t="shared" si="18"/>
        <v/>
      </c>
      <c r="GG4" s="29" t="str">
        <f t="shared" si="18"/>
        <v/>
      </c>
      <c r="GH4" s="24"/>
      <c r="GI4" s="17"/>
      <c r="GJ4" s="124"/>
      <c r="GK4" s="15" t="s">
        <v>3</v>
      </c>
      <c r="GL4" s="9">
        <f t="shared" ref="GL4:GQ4" si="19">IF(COUNTA(GL14)=0,"",GL14)</f>
        <v>3.9154267815191858E-2</v>
      </c>
      <c r="GM4" s="9">
        <f t="shared" si="19"/>
        <v>7.2648020341445699E-2</v>
      </c>
      <c r="GN4" s="9">
        <f t="shared" si="19"/>
        <v>0</v>
      </c>
      <c r="GO4" s="9" t="str">
        <f t="shared" ref="GO4:GP4" si="20">IF(COUNTA(GO14)=0,"",GO14)</f>
        <v/>
      </c>
      <c r="GP4" s="9">
        <f t="shared" si="20"/>
        <v>4.96031746031746E-2</v>
      </c>
      <c r="GQ4" s="29">
        <f t="shared" si="19"/>
        <v>0</v>
      </c>
      <c r="GR4" s="24"/>
      <c r="GS4" s="17"/>
      <c r="GT4" s="124"/>
      <c r="GU4" s="15" t="s">
        <v>3</v>
      </c>
      <c r="GV4" s="9" t="str">
        <f t="shared" ref="GV4:HA4" si="21">IF(COUNTA(GV14)=0,"",GV14)</f>
        <v/>
      </c>
      <c r="GW4" s="9" t="str">
        <f t="shared" si="21"/>
        <v/>
      </c>
      <c r="GX4" s="9" t="str">
        <f t="shared" si="21"/>
        <v/>
      </c>
      <c r="GY4" s="9" t="str">
        <f t="shared" si="21"/>
        <v/>
      </c>
      <c r="GZ4" s="9" t="str">
        <f t="shared" si="21"/>
        <v/>
      </c>
      <c r="HA4" s="29" t="str">
        <f t="shared" si="21"/>
        <v/>
      </c>
      <c r="HB4" s="24"/>
      <c r="HC4" s="17"/>
      <c r="HD4" s="124"/>
      <c r="HE4" s="15" t="s">
        <v>3</v>
      </c>
      <c r="HF4" s="9" t="str">
        <f t="shared" ref="HF4:HK4" si="22">IF(COUNTA(HF14)=0,"",HF14)</f>
        <v/>
      </c>
      <c r="HG4" s="9" t="str">
        <f t="shared" si="22"/>
        <v/>
      </c>
      <c r="HH4" s="9" t="str">
        <f t="shared" si="22"/>
        <v/>
      </c>
      <c r="HI4" s="9" t="str">
        <f t="shared" si="22"/>
        <v/>
      </c>
      <c r="HJ4" s="9" t="str">
        <f t="shared" si="22"/>
        <v/>
      </c>
      <c r="HK4" s="29" t="str">
        <f t="shared" si="22"/>
        <v/>
      </c>
      <c r="HL4" s="24"/>
      <c r="HM4" s="17"/>
      <c r="HN4" s="124"/>
      <c r="HO4" s="15" t="s">
        <v>3</v>
      </c>
      <c r="HP4" s="9">
        <f t="shared" ref="HP4:HU4" si="23">IF(COUNTA(HP14)=0,"",HP14)</f>
        <v>3.8789759503491075E-2</v>
      </c>
      <c r="HQ4" s="9">
        <f t="shared" si="23"/>
        <v>3.6324010170722849E-2</v>
      </c>
      <c r="HR4" s="9">
        <f t="shared" si="23"/>
        <v>4.161464835622139E-2</v>
      </c>
      <c r="HS4" s="9" t="str">
        <f t="shared" si="23"/>
        <v/>
      </c>
      <c r="HT4" s="9">
        <f t="shared" si="23"/>
        <v>4.9566294919454773E-2</v>
      </c>
      <c r="HU4" s="29">
        <f t="shared" si="23"/>
        <v>0</v>
      </c>
      <c r="HV4" s="24"/>
      <c r="HW4" s="17"/>
      <c r="HX4" s="124"/>
      <c r="HY4" s="15" t="s">
        <v>3</v>
      </c>
      <c r="HZ4" s="9" t="str">
        <f t="shared" ref="HZ4:IE4" si="24">IF(COUNTA(HZ14)=0,"",HZ14)</f>
        <v/>
      </c>
      <c r="IA4" s="9" t="str">
        <f t="shared" si="24"/>
        <v/>
      </c>
      <c r="IB4" s="9" t="str">
        <f t="shared" si="24"/>
        <v/>
      </c>
      <c r="IC4" s="9" t="str">
        <f t="shared" si="24"/>
        <v/>
      </c>
      <c r="ID4" s="9" t="str">
        <f t="shared" si="24"/>
        <v/>
      </c>
      <c r="IE4" s="29" t="str">
        <f t="shared" si="24"/>
        <v/>
      </c>
      <c r="IF4" s="24"/>
      <c r="IG4" s="17"/>
      <c r="IH4" s="124"/>
      <c r="II4" s="15" t="s">
        <v>3</v>
      </c>
      <c r="IJ4" s="9">
        <f t="shared" ref="IJ4:IO4" si="25">IF(COUNTA(IJ14)=0,"",IJ14)</f>
        <v>8.133387555917039E-2</v>
      </c>
      <c r="IK4" s="9" t="str">
        <f t="shared" si="25"/>
        <v/>
      </c>
      <c r="IL4" s="9" t="str">
        <f t="shared" si="25"/>
        <v/>
      </c>
      <c r="IM4" s="9" t="str">
        <f t="shared" si="25"/>
        <v/>
      </c>
      <c r="IN4" s="9">
        <f t="shared" si="25"/>
        <v>4.967709885742673E-2</v>
      </c>
      <c r="IO4" s="29">
        <f t="shared" si="25"/>
        <v>0.22421524663677131</v>
      </c>
      <c r="IP4" s="24"/>
      <c r="IQ4" s="17"/>
    </row>
    <row xmlns:x14ac="http://schemas.microsoft.com/office/spreadsheetml/2009/9/ac" r="5" s="4" customFormat="true" x14ac:dyDescent="0.25">
      <c r="A5" s="400" t="str">
        <f ca="true">IF(ISBLANK('Data Summary'!A7),"",'Data Summary'!A7)</f>
        <v>CRI_2004_EMIS</v>
      </c>
      <c r="B5" s="124"/>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4"/>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4"/>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4"/>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4"/>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4"/>
      <c r="BA5" s="6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4"/>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4"/>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4"/>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4"/>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24"/>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9" t="str">
        <f>IF((COUNTA(DE15:DE26)=0)+(COUNTA(DE14)=0),"",100-DE14-SUMPRODUCT(CY15:CY26,DE15:DE26))</f>
        <v/>
      </c>
      <c r="DF5" s="24"/>
      <c r="DG5" s="17"/>
      <c r="DH5" s="124"/>
      <c r="DI5" s="15" t="s">
        <v>0</v>
      </c>
      <c r="DJ5" s="9">
        <f>IF((COUNTA(DJ15:DJ26)=0)+(COUNTA(DJ14)=0),"",100-DJ14-SUMPRODUCT(DI15:DI26,DJ15:DJ26))</f>
        <v>2.8407970013809489</v>
      </c>
      <c r="DK5" s="9">
        <f>IF((COUNTA(DK15:DK26)=0)+(COUNTA(DK14)=0),"",100-DK14-SUMPRODUCT(DI15:DI26,DK15:DK26))</f>
        <v>3.1204644412191556</v>
      </c>
      <c r="DL5" s="9">
        <f>IF((COUNTA(DL15:DL26)=0)+(COUNTA(DL14)=0),"",100-DL14-SUMPRODUCT(DI15:DI26,DL15:DL26))</f>
        <v>2.5075659316904506</v>
      </c>
      <c r="DM5" s="9" t="str">
        <f>IF((COUNTA(DM15:DM26)=0)+(COUNTA(DM14)=0),"",100-DM14-SUMPRODUCT(DI15:DI26,DM15:DM26))</f>
        <v/>
      </c>
      <c r="DN5" s="9">
        <f>IF((COUNTA(DN15:DN26)=0)+(COUNTA(DN14)=0),"",100-DN14-SUMPRODUCT(DI15:DI26,DN15:DN26))</f>
        <v>2.6772434308378905</v>
      </c>
      <c r="DO5" s="29">
        <f>IF((COUNTA(DO15:DO26)=0)+(COUNTA(DO14)=0),"",100-DO14-SUMPRODUCT(DI15:DI26,DO15:DO26))</f>
        <v>3.3760186263096728</v>
      </c>
      <c r="DP5" s="24"/>
      <c r="DQ5" s="17"/>
      <c r="DR5" s="124"/>
      <c r="DS5" s="15" t="s">
        <v>0</v>
      </c>
      <c r="DT5" s="9">
        <f>IF((COUNTA(DT15:DT26)=0)+(COUNTA(DT14)=0),"",100-DT14-SUMPRODUCT(DS15:DS26,DT15:DT26))</f>
        <v>2.9539188656951438</v>
      </c>
      <c r="DU5" s="9">
        <f>IF((COUNTA(DU15:DU26)=0)+(COUNTA(DU14)=0),"",100-DU14-SUMPRODUCT(DS15:DS26,DU15:DU26))</f>
        <v>3.3659066232356025</v>
      </c>
      <c r="DV5" s="9">
        <f>IF((COUNTA(DV15:DV26)=0)+(COUNTA(DV14)=0),"",100-DV14-SUMPRODUCT(DS15:DS26,DV15:DV26))</f>
        <v>2.462203023758093</v>
      </c>
      <c r="DW5" s="9" t="str">
        <f>IF((COUNTA(DW15:DW26)=0)+(COUNTA(DW14)=0),"",100-DW14-SUMPRODUCT(DS15:DS26,DW15:DW26))</f>
        <v/>
      </c>
      <c r="DX5" s="9">
        <f>IF((COUNTA(DX15:DX26)=0)+(COUNTA(DX14)=0),"",100-DX14-SUMPRODUCT(DS15:DS26,DX15:DX26))</f>
        <v>3.1559405940594019</v>
      </c>
      <c r="DY5" s="29">
        <f>IF((COUNTA(DY15:DY26)=0)+(COUNTA(DY14)=0),"",100-DY14-SUMPRODUCT(DS15:DS26,DY15:DY26))</f>
        <v>2.0184544405997826</v>
      </c>
      <c r="DZ5" s="24"/>
      <c r="EA5" s="17"/>
      <c r="EB5" s="124"/>
      <c r="EC5" s="15" t="s">
        <v>0</v>
      </c>
      <c r="ED5" s="9">
        <f>IF((COUNTA(ED15:ED26)=0)+(COUNTA(ED14)=0),"",100-ED14-SUMPRODUCT(EC15:EC26,ED15:ED26))</f>
        <v>3.0502157708905315</v>
      </c>
      <c r="EE5" s="9">
        <f>IF((COUNTA(EE15:EE26)=0)+(COUNTA(EE14)=0),"",100-EE14-SUMPRODUCT(EC15:EC26,EE15:EE26))</f>
        <v>2.9688631426502212</v>
      </c>
      <c r="EF5" s="9">
        <f>IF((COUNTA(EF15:EF26)=0)+(COUNTA(EF14)=0),"",100-EF14-SUMPRODUCT(EC15:EC26,EF15:EF26))</f>
        <v>3.1464041095890281</v>
      </c>
      <c r="EG5" s="9" t="str">
        <f>IF((COUNTA(EG15:EG26)=0)+(COUNTA(EG14)=0),"",100-EG14-SUMPRODUCT(EC15:EC26,EG15:EG26))</f>
        <v/>
      </c>
      <c r="EH5" s="9">
        <f>IF((COUNTA(EH15:EH26)=0)+(COUNTA(EH14)=0),"",100-EH14-SUMPRODUCT(EC15:EC26,EH15:EH26))</f>
        <v>2.9520750988142481</v>
      </c>
      <c r="EI5" s="29">
        <f>IF((COUNTA(EI15:EI26)=0)+(COUNTA(EI14)=0),"",100-EI14-SUMPRODUCT(EC15:EC26,EI15:EI26))</f>
        <v>3.1782065834279223</v>
      </c>
      <c r="EJ5" s="24"/>
      <c r="EK5" s="17"/>
      <c r="EL5" s="124"/>
      <c r="EM5" s="15"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t="str">
        <f>IF((COUNTA(ER15:ER26)=0)+(COUNTA(ER14)=0),"",100-ER14-SUMPRODUCT(EM15:EM26,ER15:ER26))</f>
        <v/>
      </c>
      <c r="ES5" s="29" t="str">
        <f>IF((COUNTA(ES15:ES26)=0)+(COUNTA(ES14)=0),"",100-ES14-SUMPRODUCT(EM15:EM26,ES15:ES26))</f>
        <v/>
      </c>
      <c r="ET5" s="24"/>
      <c r="EU5" s="17"/>
      <c r="EV5" s="124"/>
      <c r="EW5" s="15" t="s">
        <v>0</v>
      </c>
      <c r="EX5" s="9">
        <f>IF((COUNTA(EX15:EX26)=0)+(COUNTA(EX14)=0),"",100-EX14-SUMPRODUCT(EW15:EW26,EX15:EX26))</f>
        <v>2.6399050820644732</v>
      </c>
      <c r="EY5" s="9">
        <f>IF((COUNTA(EY15:EY26)=0)+(COUNTA(EY14)=0),"",100-EY14-SUMPRODUCT(EW15:EW26,EY15:EY26))</f>
        <v>2.8010185522007873</v>
      </c>
      <c r="EZ5" s="9">
        <f>IF((COUNTA(EZ15:EZ26)=0)+(COUNTA(EZ14)=0),"",100-EZ14-SUMPRODUCT(EW15:EW26,EZ15:EZ26))</f>
        <v>2.4480069324090152</v>
      </c>
      <c r="FA5" s="9" t="str">
        <f>IF((COUNTA(FA15:FA26)=0)+(COUNTA(FA14)=0),"",100-FA14-SUMPRODUCT(EW15:EW26,FA15:FA26))</f>
        <v/>
      </c>
      <c r="FB5" s="9">
        <f>IF((COUNTA(FB15:FB26)=0)+(COUNTA(FB14)=0),"",100-FB14-SUMPRODUCT(EW15:EW26,FB15:FB26))</f>
        <v>2.7660630116596394</v>
      </c>
      <c r="FC5" s="29">
        <f>IF((COUNTA(FC15:FC26)=0)+(COUNTA(FC14)=0),"",100-FC14-SUMPRODUCT(EW15:EW26,FC15:FC26))</f>
        <v>2.1566401816118059</v>
      </c>
      <c r="FD5" s="24"/>
      <c r="FE5" s="17"/>
      <c r="FF5" s="124"/>
      <c r="FG5" s="15" t="s">
        <v>0</v>
      </c>
      <c r="FH5" s="9" t="str">
        <f>IF((COUNTA(FH15:FH26)=0)+(COUNTA(FH14)=0),"",100-FH14-SUMPRODUCT(FG15:FG26,FH15:FH26))</f>
        <v/>
      </c>
      <c r="FI5" s="9" t="str">
        <f>IF((COUNTA(FI15:FI26)=0)+(COUNTA(FI14)=0),"",100-FI14-SUMPRODUCT(FG15:FG26,FI15:FI26))</f>
        <v/>
      </c>
      <c r="FJ5" s="9" t="str">
        <f>IF((COUNTA(FJ15:FJ26)=0)+(COUNTA(FJ14)=0),"",100-FJ14-SUMPRODUCT(FG15:FG26,FJ15:FJ26))</f>
        <v/>
      </c>
      <c r="FK5" s="9" t="str">
        <f>IF((COUNTA(FK15:FK26)=0)+(COUNTA(FK14)=0),"",100-FK14-SUMPRODUCT(FG15:FG26,FK15:FK26))</f>
        <v/>
      </c>
      <c r="FL5" s="9" t="str">
        <f>IF((COUNTA(FL15:FL26)=0)+(COUNTA(FL14)=0),"",100-FL14-SUMPRODUCT(FG15:FG26,FL15:FL26))</f>
        <v/>
      </c>
      <c r="FM5" s="29" t="str">
        <f>IF((COUNTA(FM15:FM26)=0)+(COUNTA(FM14)=0),"",100-FM14-SUMPRODUCT(FG15:FG26,FM15:FM26))</f>
        <v/>
      </c>
      <c r="FN5" s="24"/>
      <c r="FO5" s="17"/>
      <c r="FP5" s="124"/>
      <c r="FQ5" s="15" t="s">
        <v>0</v>
      </c>
      <c r="FR5" s="9">
        <f>IF((COUNTA(FR15:FR26)=0)+(COUNTA(FR14)=0),"",100-FR14-SUMPRODUCT(FQ15:FQ26,FR15:FR26))</f>
        <v>3.2299234243078701</v>
      </c>
      <c r="FS5" s="9">
        <f>IF((COUNTA(FS15:FS26)=0)+(COUNTA(FS14)=0),"",100-FS14-SUMPRODUCT(FQ15:FQ26,FS15:FS26))</f>
        <v>3.2509989102796908</v>
      </c>
      <c r="FT5" s="9">
        <f>IF((COUNTA(FT15:FT26)=0)+(COUNTA(FT14)=0),"",100-FT14-SUMPRODUCT(FQ15:FQ26,FT15:FT26))</f>
        <v>3.2051282051282044</v>
      </c>
      <c r="FU5" s="9" t="str">
        <f>IF((COUNTA(FU15:FU26)=0)+(COUNTA(FU14)=0),"",100-FU14-SUMPRODUCT(FQ15:FQ26,FU15:FU26))</f>
        <v/>
      </c>
      <c r="FV5" s="9">
        <f>IF((COUNTA(FV15:FV26)=0)+(COUNTA(FV14)=0),"",100-FV14-SUMPRODUCT(FQ15:FQ26,FV15:FV26))</f>
        <v>3.1753907219052451</v>
      </c>
      <c r="FW5" s="29">
        <f>IF((COUNTA(FW15:FW26)=0)+(COUNTA(FW14)=0),"",100-FW14-SUMPRODUCT(FQ15:FQ26,FW15:FW26))</f>
        <v>3.6599099099099135</v>
      </c>
      <c r="FX5" s="24"/>
      <c r="FY5" s="17"/>
      <c r="FZ5" s="124"/>
      <c r="GA5" s="15" t="s">
        <v>0</v>
      </c>
      <c r="GB5" s="9" t="str">
        <f>IF((COUNTA(GB15:GB26)=0)+(COUNTA(GB14)=0),"",100-GB14-SUMPRODUCT(GA15:GA26,GB15:GB26))</f>
        <v/>
      </c>
      <c r="GC5" s="9" t="str">
        <f>IF((COUNTA(GC15:GC26)=0)+(COUNTA(GC14)=0),"",100-GC14-SUMPRODUCT(GA15:GA26,GC15:GC26))</f>
        <v/>
      </c>
      <c r="GD5" s="9" t="str">
        <f>IF((COUNTA(GD15:GD26)=0)+(COUNTA(GD14)=0),"",100-GD14-SUMPRODUCT(GA15:GA26,GD15:GD26))</f>
        <v/>
      </c>
      <c r="GE5" s="9" t="str">
        <f>IF((COUNTA(GE15:GE26)=0)+(COUNTA(GE14)=0),"",100-GE14-SUMPRODUCT(GA15:GA26,GE15:GE26))</f>
        <v/>
      </c>
      <c r="GF5" s="9" t="str">
        <f>IF((COUNTA(GF15:GF26)=0)+(COUNTA(GF14)=0),"",100-GF14-SUMPRODUCT(GA15:GA26,GF15:GF26))</f>
        <v/>
      </c>
      <c r="GG5" s="29" t="str">
        <f>IF((COUNTA(GG15:GG26)=0)+(COUNTA(GG14)=0),"",100-GG14-SUMPRODUCT(GA15:GA26,GG15:GG26))</f>
        <v/>
      </c>
      <c r="GH5" s="24"/>
      <c r="GI5" s="17"/>
      <c r="GJ5" s="124"/>
      <c r="GK5" s="15" t="s">
        <v>0</v>
      </c>
      <c r="GL5" s="9">
        <f>IF((COUNTA(GL15:GL26)=0)+(COUNTA(GL14)=0),"",100-GL14-SUMPRODUCT(GK15:GK26,GL15:GL26))</f>
        <v>3.6315583398590547</v>
      </c>
      <c r="GM5" s="9">
        <f>IF((COUNTA(GM15:GM26)=0)+(COUNTA(GM14)=0),"",100-GM14-SUMPRODUCT(GK15:GK26,GM15:GM26))</f>
        <v>3.4689429713040454</v>
      </c>
      <c r="GN5" s="9">
        <f>IF((COUNTA(GN15:GN26)=0)+(COUNTA(GN14)=0),"",100-GN14-SUMPRODUCT($GK15:$GK26,GN15:GN26))</f>
        <v>3.8216560509553972</v>
      </c>
      <c r="GO5" s="9" t="str">
        <f t="shared" ref="GO5:GQ5" si="26">IF((COUNTA(GO15:GO26)=0)+(COUNTA(GO14)=0),"",100-GO14-SUMPRODUCT($GK15:$GK26,GO15:GO26))</f>
        <v/>
      </c>
      <c r="GP5" s="9">
        <f t="shared" si="26"/>
        <v>3.2986111111111001</v>
      </c>
      <c r="GQ5" s="29">
        <f t="shared" si="26"/>
        <v>5.1238738738738761</v>
      </c>
      <c r="GR5" s="24"/>
      <c r="GS5" s="17"/>
      <c r="GT5" s="124"/>
      <c r="GU5" s="15" t="s">
        <v>0</v>
      </c>
      <c r="GV5" s="9" t="str">
        <f>IF((COUNTA(GV15:GV26)=0)+(COUNTA(GV14)=0),"",100-GV14-SUMPRODUCT(GU15:GU26,GV15:GV26))</f>
        <v/>
      </c>
      <c r="GW5" s="9" t="str">
        <f>IF((COUNTA(GW15:GW26)=0)+(COUNTA(GW14)=0),"",100-GW14-SUMPRODUCT(GU15:GU26,GW15:GW26))</f>
        <v/>
      </c>
      <c r="GX5" s="9" t="str">
        <f>IF((COUNTA(GX15:GX26)=0)+(COUNTA(GX14)=0),"",100-GX14-SUMPRODUCT(GU15:GU26,GX15:GX26))</f>
        <v/>
      </c>
      <c r="GY5" s="9" t="str">
        <f>IF((COUNTA(GY15:GY26)=0)+(COUNTA(GY14)=0),"",100-GY14-SUMPRODUCT(GU15:GU26,GY15:GY26))</f>
        <v/>
      </c>
      <c r="GZ5" s="9" t="str">
        <f>IF((COUNTA(GZ15:GZ26)=0)+(COUNTA(GZ14)=0),"",100-GZ14-SUMPRODUCT(GU15:GU26,GZ15:GZ26))</f>
        <v/>
      </c>
      <c r="HA5" s="29" t="str">
        <f>IF((COUNTA(HA15:HA26)=0)+(COUNTA(HA14)=0),"",100-HA14-SUMPRODUCT(GU15:GU26,HA15:HA26))</f>
        <v/>
      </c>
      <c r="HB5" s="24"/>
      <c r="HC5" s="17"/>
      <c r="HD5" s="124"/>
      <c r="HE5" s="15" t="s">
        <v>0</v>
      </c>
      <c r="HF5" s="9" t="str">
        <f>IF((COUNTA(HF15:HF26)=0)+(COUNTA(HF14)=0),"",100-HF14-SUMPRODUCT(HE15:HE26,HF15:HF26))</f>
        <v/>
      </c>
      <c r="HG5" s="9" t="str">
        <f>IF((COUNTA(HG15:HG26)=0)+(COUNTA(HG14)=0),"",100-HG14-SUMPRODUCT(HE15:HE26,HG15:HG26))</f>
        <v/>
      </c>
      <c r="HH5" s="9" t="str">
        <f>IF((COUNTA(HH15:HH26)=0)+(COUNTA(HH14)=0),"",100-HH14-SUMPRODUCT($GK15:$GK26,HH15:HH26))</f>
        <v/>
      </c>
      <c r="HI5" s="9" t="str">
        <f t="shared" ref="HI5:HK5" si="27">IF((COUNTA(HI15:HI26)=0)+(COUNTA(HI14)=0),"",100-HI14-SUMPRODUCT($GK15:$GK26,HI15:HI26))</f>
        <v/>
      </c>
      <c r="HJ5" s="9" t="str">
        <f t="shared" si="27"/>
        <v/>
      </c>
      <c r="HK5" s="29" t="str">
        <f t="shared" si="27"/>
        <v/>
      </c>
      <c r="HL5" s="24"/>
      <c r="HM5" s="17"/>
      <c r="HN5" s="124"/>
      <c r="HO5" s="15" t="s">
        <v>0</v>
      </c>
      <c r="HP5" s="9">
        <f>IF((COUNTA(HP15:HP26)=0)+(COUNTA(HP14)=0),"",100-HP14-SUMPRODUCT(HO15:HO26,HP15:HP26))</f>
        <v>3.6268425135764204</v>
      </c>
      <c r="HQ5" s="9">
        <f>IF((COUNTA(HQ15:HQ26)=0)+(COUNTA(HQ14)=0),"",100-HQ14-SUMPRODUCT(HO15:HO26,HQ15:HQ26))</f>
        <v>3.5052669814747617</v>
      </c>
      <c r="HR5" s="9">
        <f>IF((COUNTA(HR15:HR26)=0)+(COUNTA(HR14)=0),"",100-HR14-SUMPRODUCT($GK15:$GK26,HR15:HR26))</f>
        <v>3.7661256762380475</v>
      </c>
      <c r="HS5" s="9" t="str">
        <f t="shared" ref="HS5:HU5" si="28">IF((COUNTA(HS15:HS26)=0)+(COUNTA(HS14)=0),"",100-HS14-SUMPRODUCT($GK15:$GK26,HS15:HS26))</f>
        <v/>
      </c>
      <c r="HT5" s="9">
        <f t="shared" si="28"/>
        <v>3.5192069392812897</v>
      </c>
      <c r="HU5" s="29">
        <f t="shared" si="28"/>
        <v>4.2998897464167527</v>
      </c>
      <c r="HV5" s="24"/>
      <c r="HW5" s="17"/>
      <c r="HX5" s="124"/>
      <c r="HY5" s="15" t="s">
        <v>0</v>
      </c>
      <c r="HZ5" s="9" t="str">
        <f>IF((COUNTA(HZ15:HZ26)=0)+(COUNTA(HZ14)=0),"",100-HZ14-SUMPRODUCT(HY15:HY26,HZ15:HZ26))</f>
        <v/>
      </c>
      <c r="IA5" s="9" t="str">
        <f>IF((COUNTA(IA15:IA26)=0)+(COUNTA(IA14)=0),"",100-IA14-SUMPRODUCT(HY15:HY26,IA15:IA26))</f>
        <v/>
      </c>
      <c r="IB5" s="9" t="str">
        <f>IF((COUNTA(IB15:IB26)=0)+(COUNTA(IB14)=0),"",100-IB14-SUMPRODUCT(HY15:HY26,IB15:IB26))</f>
        <v/>
      </c>
      <c r="IC5" s="9" t="str">
        <f>IF((COUNTA(IC15:IC26)=0)+(COUNTA(IC14)=0),"",100-IC14-SUMPRODUCT(HY15:HY26,IC15:IC26))</f>
        <v/>
      </c>
      <c r="ID5" s="9" t="str">
        <f>IF((COUNTA(ID15:ID26)=0)+(COUNTA(ID14)=0),"",100-ID14-SUMPRODUCT(HY15:HY26,ID15:ID26))</f>
        <v/>
      </c>
      <c r="IE5" s="29" t="str">
        <f>IF((COUNTA(IE15:IE26)=0)+(COUNTA(IE14)=0),"",100-IE14-SUMPRODUCT(HY15:HY26,IE15:IE26))</f>
        <v/>
      </c>
      <c r="IF5" s="24"/>
      <c r="IG5" s="17"/>
      <c r="IH5" s="124"/>
      <c r="II5" s="15" t="s">
        <v>0</v>
      </c>
      <c r="IJ5" s="9">
        <f>IF((COUNTA(IJ15:IJ26)=0)+(COUNTA(IJ14)=0),"",100-IJ14-SUMPRODUCT(II15:II26,IJ15:IJ26))</f>
        <v>3.1516876779178631</v>
      </c>
      <c r="IK5" s="9" t="str">
        <f>IF((COUNTA(IK15:IK26)=0)+(COUNTA(IK14)=0),"",100-IK14-SUMPRODUCT(II15:II26,IK15:IK26))</f>
        <v/>
      </c>
      <c r="IL5" s="9" t="str">
        <f>IF((COUNTA(IL15:IL26)=0)+(COUNTA(IL14)=0),"",100-IL14-SUMPRODUCT(II15:II26,IL15:IL26))</f>
        <v/>
      </c>
      <c r="IM5" s="9" t="str">
        <f>IF((COUNTA(IM15:IM26)=0)+(COUNTA(IM14)=0),"",100-IM14-SUMPRODUCT(II15:II26,IM15:IM26))</f>
        <v/>
      </c>
      <c r="IN5" s="9">
        <f>IF((COUNTA(IN15:IN26)=0)+(COUNTA(IN14)=0),"",100-IN14-SUMPRODUCT(II15:II26,IN15:IN26))</f>
        <v>2.9185295578738248</v>
      </c>
      <c r="IO5" s="29">
        <f>IF((COUNTA(IO15:IO26)=0)+(COUNTA(IO14)=0),"",100-IO14-SUMPRODUCT(II15:II26,IO15:IO26))</f>
        <v>4.2040358744394553</v>
      </c>
      <c r="IP5" s="24"/>
      <c r="IQ5" s="17"/>
    </row>
    <row xmlns:x14ac="http://schemas.microsoft.com/office/spreadsheetml/2009/9/ac" r="6" s="4" customFormat="true" x14ac:dyDescent="0.25">
      <c r="A6" s="400" t="str">
        <f ca="true">IF(ISBLANK('Data Summary'!A8),"",'Data Summary'!A8)</f>
        <v>CRI_2005_EMIS</v>
      </c>
      <c r="B6" s="124"/>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4"/>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24"/>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4"/>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4"/>
      <c r="AQ6" s="15" t="s">
        <v>19</v>
      </c>
      <c r="AR6" s="9">
        <f>IF(COUNTA(AR15:AR26)=0,"",SUMPRODUCT(AR15:AR26,AQ15:AQ26))</f>
        <v>75.52447552447552</v>
      </c>
      <c r="AS6" s="9">
        <f>IF(COUNTA(AS15:AS26)=0,"",SUMPRODUCT(AS15:AS26,AQ15:AQ26))</f>
        <v>84</v>
      </c>
      <c r="AT6" s="9">
        <f>IF(COUNTA(AT15:AT26)=0,"",SUMPRODUCT(AT15:AT26,AQ15:AQ26))</f>
        <v>69</v>
      </c>
      <c r="AU6" s="9" t="str">
        <f>IF(COUNTA(AU15:AU26)=0,"",SUMPRODUCT(AU15:AU26,AQ15:AQ26))</f>
        <v/>
      </c>
      <c r="AV6" s="9">
        <f>IF(COUNTA(AV15:AV26)=0,"",SUMPRODUCT(AV15:AV26,AQ15:AQ26))</f>
        <v>75.52447552447552</v>
      </c>
      <c r="AW6" s="29" t="str">
        <f>IF(COUNTA(AW15:AW26)=0,"",SUMPRODUCT(AW15:AW26,AQ15:AQ26))</f>
        <v/>
      </c>
      <c r="AX6" s="24"/>
      <c r="AY6" s="17"/>
      <c r="AZ6" s="124"/>
      <c r="BA6" s="6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4"/>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4"/>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4"/>
      <c r="CC6" s="17"/>
      <c r="CD6" s="124"/>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4"/>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9" t="str">
        <f>IF(COUNTA(CU15:CU26)=0,"",SUMPRODUCT(CU15:CU26,CO15:CO26))</f>
        <v/>
      </c>
      <c r="CV6" s="24"/>
      <c r="CW6" s="17"/>
      <c r="CX6" s="124"/>
      <c r="CY6" s="15" t="s">
        <v>19</v>
      </c>
      <c r="CZ6" s="9">
        <f>IF(COUNTA(CZ15:CZ26)=0,"",SUMPRODUCT(CZ15:CZ26,CY15:CY26))</f>
        <v>74.615384615384613</v>
      </c>
      <c r="DA6" s="9">
        <f>IF(COUNTA(DA15:DA26)=0,"",SUMPRODUCT(DA15:DA26,CY15:CY26))</f>
        <v>78.614457831325296</v>
      </c>
      <c r="DB6" s="9">
        <f>IF(COUNTA(DB15:DB26)=0,"",SUMPRODUCT(DB15:DB26,CY15:CY26))</f>
        <v>51.724137931034484</v>
      </c>
      <c r="DC6" s="9" t="str">
        <f>IF(COUNTA(DC15:DC26)=0,"",SUMPRODUCT(DC15:DC26,CY15:CY26))</f>
        <v/>
      </c>
      <c r="DD6" s="9">
        <f>IF(COUNTA(DD15:DD26)=0,"",SUMPRODUCT(DD15:DD26,CY15:CY26))</f>
        <v>74.615384615384613</v>
      </c>
      <c r="DE6" s="29" t="str">
        <f>IF(COUNTA(DE15:DE26)=0,"",SUMPRODUCT(DE15:DE26,CY15:CY26))</f>
        <v/>
      </c>
      <c r="DF6" s="24"/>
      <c r="DG6" s="17"/>
      <c r="DH6" s="124"/>
      <c r="DI6" s="15" t="s">
        <v>19</v>
      </c>
      <c r="DJ6" s="9">
        <f>IF(COUNTA(DJ15:DJ26)=0,"",SUMPRODUCT(DJ15:DJ26,DI15:DI26))</f>
        <v>96.804103373446438</v>
      </c>
      <c r="DK6" s="9">
        <f>IF(COUNTA(DK15:DK26)=0,"",SUMPRODUCT(DK15:DK26,DI15:DI26))</f>
        <v>96.407837445573293</v>
      </c>
      <c r="DL6" s="9">
        <f>IF(COUNTA(DL15:DL26)=0,"",SUMPRODUCT(DL15:DL26,DI15:DI26))</f>
        <v>97.276264591439684</v>
      </c>
      <c r="DM6" s="9">
        <f>IF(COUNTA(DM15:DM26)=0,"",SUMPRODUCT(DM15:DM26,DI15:DI26))</f>
        <v>96.022727272727266</v>
      </c>
      <c r="DN6" s="9">
        <f>IF(COUNTA(DN15:DN26)=0,"",SUMPRODUCT(DN15:DN26,DI15:DI26))</f>
        <v>96.975706494794238</v>
      </c>
      <c r="DO6" s="29">
        <f>IF(COUNTA(DO15:DO26)=0,"",SUMPRODUCT(DO15:DO26,DI15:DI26))</f>
        <v>96.158323632130376</v>
      </c>
      <c r="DP6" s="24"/>
      <c r="DQ6" s="17"/>
      <c r="DR6" s="124"/>
      <c r="DS6" s="15" t="s">
        <v>19</v>
      </c>
      <c r="DT6" s="9">
        <f>IF(COUNTA(DT15:DT26)=0,"",SUMPRODUCT(DT15:DT26,DS15:DS26))</f>
        <v>96.947617172115017</v>
      </c>
      <c r="DU6" s="9">
        <f>IF(COUNTA(DU15:DU26)=0,"",SUMPRODUCT(DU15:DU26,DS15:DS26))</f>
        <v>96.56170828809266</v>
      </c>
      <c r="DV6" s="9">
        <f>IF(COUNTA(DV15:DV26)=0,"",SUMPRODUCT(DV15:DV26,DS15:DS26))</f>
        <v>97.408207343412528</v>
      </c>
      <c r="DW6" s="9">
        <f>IF(COUNTA(DW15:DW26)=0,"",SUMPRODUCT(DW15:DW26,DS15:DS26))</f>
        <v>97.076023391812868</v>
      </c>
      <c r="DX6" s="9">
        <f>IF(COUNTA(DX15:DX26)=0,"",SUMPRODUCT(DX15:DX26,DS15:DS26))</f>
        <v>96.745049504950501</v>
      </c>
      <c r="DY6" s="29">
        <f>IF(COUNTA(DY15:DY26)=0,"",SUMPRODUCT(DY15:DY26,DS15:DS26))</f>
        <v>97.866205305651661</v>
      </c>
      <c r="DZ6" s="24"/>
      <c r="EA6" s="17"/>
      <c r="EB6" s="124"/>
      <c r="EC6" s="15" t="s">
        <v>19</v>
      </c>
      <c r="ED6" s="9">
        <f>IF(COUNTA(ED15:ED26)=0,"",SUMPRODUCT(ED15:ED26,EC15:EC26))</f>
        <v>96.832091016084746</v>
      </c>
      <c r="EE6" s="9">
        <f>IF(COUNTA(EE15:EE26)=0,"",SUMPRODUCT(EE15:EE26,EC15:EC26))</f>
        <v>96.850108616944269</v>
      </c>
      <c r="EF6" s="9">
        <f>IF(COUNTA(EF15:EF26)=0,"",SUMPRODUCT(EF15:EF26,EC15:EC26))</f>
        <v>96.810787671232887</v>
      </c>
      <c r="EG6" s="9">
        <f>IF(COUNTA(EG15:EG26)=0,"",SUMPRODUCT(EG15:EG26,EC15:EC26))</f>
        <v>95.26627218934911</v>
      </c>
      <c r="EH6" s="9">
        <f>IF(COUNTA(EH15:EH26)=0,"",SUMPRODUCT(EH15:EH26,EC15:EC26))</f>
        <v>96.899703557312236</v>
      </c>
      <c r="EI6" s="29">
        <f>IF(COUNTA(EI15:EI26)=0,"",SUMPRODUCT(EI15:EI26,EC15:EC26))</f>
        <v>96.821793416572078</v>
      </c>
      <c r="EJ6" s="24"/>
      <c r="EK6" s="17"/>
      <c r="EL6" s="124"/>
      <c r="EM6" s="15" t="s">
        <v>19</v>
      </c>
      <c r="EN6" s="9" t="str">
        <f>IF(COUNTA(EN15:EN26)=0,"",SUMPRODUCT(EN15:EN26,EM15:EM26))</f>
        <v/>
      </c>
      <c r="EO6" s="9" t="str">
        <f>IF(COUNTA(EO15:EO26)=0,"",SUMPRODUCT(EO15:EO26,EM15:EM26))</f>
        <v/>
      </c>
      <c r="EP6" s="9" t="str">
        <f>IF(COUNTA(EP15:EP26)=0,"",SUMPRODUCT(EP15:EP26,EM15:EM26))</f>
        <v/>
      </c>
      <c r="EQ6" s="9"/>
      <c r="ER6" s="9"/>
      <c r="ES6" s="29"/>
      <c r="ET6" s="24"/>
      <c r="EU6" s="17"/>
      <c r="EV6" s="124"/>
      <c r="EW6" s="15" t="s">
        <v>19</v>
      </c>
      <c r="EX6" s="9">
        <f>IF(COUNTA(EX15:EX26)=0,"",SUMPRODUCT(EX15:EX26,EW15:EW26))</f>
        <v>97.221672928613799</v>
      </c>
      <c r="EY6" s="9">
        <f>IF(COUNTA(EY15:EY26)=0,"",SUMPRODUCT(EY15:EY26,EW15:EW26))</f>
        <v>96.980720261913433</v>
      </c>
      <c r="EZ6" s="9">
        <f>IF(COUNTA(EZ15:EZ26)=0,"",SUMPRODUCT(EZ15:EZ26,EW15:EW26))</f>
        <v>97.508665511265164</v>
      </c>
      <c r="FA6" s="9">
        <f>IF(COUNTA(FA15:FA26)=0,"",SUMPRODUCT(FA15:FA26,EW15:EW26))</f>
        <v>97.931034482758619</v>
      </c>
      <c r="FB6" s="9">
        <f>IF(COUNTA(FB15:FB26)=0,"",SUMPRODUCT(FB15:FB26,EW15:EW26))</f>
        <v>97.060282808236167</v>
      </c>
      <c r="FC6" s="29">
        <f>IF(COUNTA(FC15:FC26)=0,"",SUMPRODUCT(FC15:FC26,EW15:EW26))</f>
        <v>97.843359818388194</v>
      </c>
      <c r="FD6" s="24"/>
      <c r="FE6" s="17"/>
      <c r="FF6" s="124"/>
      <c r="FG6" s="15" t="s">
        <v>19</v>
      </c>
      <c r="FH6" s="9" t="str">
        <f>IF(COUNTA(FH15:FH26)=0,"",SUMPRODUCT(FH15:FH26,FG15:FG26))</f>
        <v/>
      </c>
      <c r="FI6" s="9" t="str">
        <f>IF(COUNTA(FI15:FI26)=0,"",SUMPRODUCT(FI15:FI26,FG15:FG26))</f>
        <v/>
      </c>
      <c r="FJ6" s="9" t="str">
        <f>IF(COUNTA(FJ15:FJ26)=0,"",SUMPRODUCT(FJ15:FJ26,FG15:FG26))</f>
        <v/>
      </c>
      <c r="FK6" s="9" t="str">
        <f>IF(COUNTA(FK15:FK26)=0,"",SUMPRODUCT(FK15:FK26,FG15:FG26))</f>
        <v/>
      </c>
      <c r="FL6" s="9" t="str">
        <f>IF(COUNTA(FL15:FL26)=0,"",SUMPRODUCT(FL15:FL26,FG15:FG26))</f>
        <v/>
      </c>
      <c r="FM6" s="29" t="str">
        <f>IF(COUNTA(FM15:FM26)=0,"",SUMPRODUCT(FM15:FM26,FG15:FG26))</f>
        <v/>
      </c>
      <c r="FN6" s="24"/>
      <c r="FO6" s="17"/>
      <c r="FP6" s="124"/>
      <c r="FQ6" s="15" t="s">
        <v>19</v>
      </c>
      <c r="FR6" s="9">
        <f>IF(COUNTA(FR15:FR26)=0,"",SUMPRODUCT(FR15:FR26,FQ15:FQ26))</f>
        <v>96.711172197133322</v>
      </c>
      <c r="FS6" s="9">
        <f>IF(COUNTA(FS15:FS26)=0,"",SUMPRODUCT(FS15:FS26,FQ15:FQ26))</f>
        <v>96.640029059208146</v>
      </c>
      <c r="FT6" s="9">
        <f>IF(COUNTA(FT15:FT26)=0,"",SUMPRODUCT(FT15:FT26,FQ15:FQ26))</f>
        <v>96.794871794871796</v>
      </c>
      <c r="FU6" s="9">
        <f>IF(COUNTA(FU15:FU26)=0,"",SUMPRODUCT(FU15:FU26,FQ15:FQ26))</f>
        <v>97.701149425287355</v>
      </c>
      <c r="FV6" s="9">
        <f>IF(COUNTA(FV15:FV26)=0,"",SUMPRODUCT(FV15:FV26,FQ15:FQ26))</f>
        <v>96.750186058050105</v>
      </c>
      <c r="FW6" s="29">
        <f>IF(COUNTA(FW15:FW26)=0,"",SUMPRODUCT(FW15:FW26,FQ15:FQ26))</f>
        <v>96.340090090090087</v>
      </c>
      <c r="FX6" s="24"/>
      <c r="FY6" s="17"/>
      <c r="FZ6" s="124"/>
      <c r="GA6" s="15" t="s">
        <v>19</v>
      </c>
      <c r="GB6" s="9" t="str">
        <f>IF(COUNTA(GB15:GB26)=0,"",SUMPRODUCT(GB15:GB26,GA15:GA26))</f>
        <v/>
      </c>
      <c r="GC6" s="9" t="str">
        <f>IF(COUNTA(GC15:GC26)=0,"",SUMPRODUCT(GC15:GC26,GA15:GA26))</f>
        <v/>
      </c>
      <c r="GD6" s="9" t="str">
        <f>IF(COUNTA(GD15:GD26)=0,"",SUMPRODUCT(GD15:GD26,GA15:GA26))</f>
        <v/>
      </c>
      <c r="GE6" s="9"/>
      <c r="GF6" s="9"/>
      <c r="GG6" s="29"/>
      <c r="GH6" s="24"/>
      <c r="GI6" s="17"/>
      <c r="GJ6" s="124"/>
      <c r="GK6" s="15" t="s">
        <v>19</v>
      </c>
      <c r="GL6" s="9">
        <f>IF(COUNTA(GL15:GL26)=0,"",SUMPRODUCT(GL15:GL26,GK15:GK26))</f>
        <v>96.329287392325753</v>
      </c>
      <c r="GM6" s="9">
        <f>IF(COUNTA(GM15:GM26)=0,"",SUMPRODUCT(GM15:GM26,GK15:GK26))</f>
        <v>96.458409008354508</v>
      </c>
      <c r="GN6" s="9">
        <f>IF(COUNTA(GN15:GN26)=0,"",SUMPRODUCT(GN15:GN26,$GK15:$GK26))</f>
        <v>96.178343949044603</v>
      </c>
      <c r="GO6" s="9">
        <f t="shared" ref="GO6:GQ6" si="29">IF(COUNTA(GO15:GO26)=0,"",SUMPRODUCT(GO15:GO26,$GK15:$GK26))</f>
        <v>96.276595744680861</v>
      </c>
      <c r="GP6" s="9">
        <f t="shared" si="29"/>
        <v>96.651785714285722</v>
      </c>
      <c r="GQ6" s="29">
        <f t="shared" si="29"/>
        <v>94.876126126126124</v>
      </c>
      <c r="GR6" s="24"/>
      <c r="GS6" s="17"/>
      <c r="GT6" s="124"/>
      <c r="GU6" s="15" t="s">
        <v>19</v>
      </c>
      <c r="GV6" s="9" t="str">
        <f>IF(COUNTA(GV15:GV26)=0,"",SUMPRODUCT(GV15:GV26,GU15:GU26))</f>
        <v/>
      </c>
      <c r="GW6" s="9" t="str">
        <f>IF(COUNTA(GW15:GW26)=0,"",SUMPRODUCT(GW15:GW26,GU15:GU26))</f>
        <v/>
      </c>
      <c r="GX6" s="9" t="str">
        <f>IF(COUNTA(GX15:GX26)=0,"",SUMPRODUCT(GX15:GX26,GU15:GU26))</f>
        <v/>
      </c>
      <c r="GY6" s="9"/>
      <c r="GZ6" s="9"/>
      <c r="HA6" s="29"/>
      <c r="HB6" s="24"/>
      <c r="HC6" s="17"/>
      <c r="HD6" s="124"/>
      <c r="HE6" s="15" t="s">
        <v>19</v>
      </c>
      <c r="HF6" s="9">
        <f>IF(COUNTA(HF15:HF26)=0,"",SUMPRODUCT(HF15:HF26,HE15:HE26))</f>
        <v>82.211538461538453</v>
      </c>
      <c r="HG6" s="9">
        <f>IF(COUNTA(HG15:HG26)=0,"",SUMPRODUCT(HG15:HG26,HE15:HE26))</f>
        <v>89.189189189189193</v>
      </c>
      <c r="HH6" s="9">
        <f>IF(COUNTA(HH15:HH26)=0,"",SUMPRODUCT(HH15:HH26,$GK15:$GK26))</f>
        <v>65</v>
      </c>
      <c r="HI6" s="9" t="str">
        <f t="shared" ref="HI6:HK6" si="30">IF(COUNTA(HI15:HI26)=0,"",SUMPRODUCT(HI15:HI26,$GK15:$GK26))</f>
        <v/>
      </c>
      <c r="HJ6" s="9">
        <f t="shared" si="30"/>
        <v>82.211538461538453</v>
      </c>
      <c r="HK6" s="29">
        <f t="shared" si="30"/>
        <v>100</v>
      </c>
      <c r="HL6" s="24"/>
      <c r="HM6" s="17"/>
      <c r="HN6" s="124"/>
      <c r="HO6" s="15" t="s">
        <v>19</v>
      </c>
      <c r="HP6" s="9">
        <f>IF(COUNTA(HP15:HP26)=0,"",SUMPRODUCT(HP15:HP26,HO15:HO26))</f>
        <v>96.334367726920092</v>
      </c>
      <c r="HQ6" s="9">
        <f>IF(COUNTA(HQ15:HQ26)=0,"",SUMPRODUCT(HQ15:HQ26,HO15:HO26))</f>
        <v>96.458409008354522</v>
      </c>
      <c r="HR6" s="9">
        <f>IF(COUNTA(HR15:HR26)=0,"",SUMPRODUCT(HR15:HR26,$GK15:$GK26))</f>
        <v>96.192259675405737</v>
      </c>
      <c r="HS6" s="9">
        <f t="shared" ref="HS6:HU6" si="31">IF(COUNTA(HS15:HS26)=0,"",SUMPRODUCT(HS15:HS26,$GK15:$GK26))</f>
        <v>97.196261682242991</v>
      </c>
      <c r="HT6" s="9">
        <f t="shared" si="31"/>
        <v>96.431226765799252</v>
      </c>
      <c r="HU6" s="29">
        <f t="shared" si="31"/>
        <v>95.700110253583247</v>
      </c>
      <c r="HV6" s="24"/>
      <c r="HW6" s="17"/>
      <c r="HX6" s="124"/>
      <c r="HY6" s="15" t="s">
        <v>19</v>
      </c>
      <c r="HZ6" s="9" t="str">
        <f>IF(COUNTA(HZ15:HZ26)=0,"",SUMPRODUCT(HZ15:HZ26,HY15:HY26))</f>
        <v/>
      </c>
      <c r="IA6" s="9" t="str">
        <f>IF(COUNTA(IA15:IA26)=0,"",SUMPRODUCT(IA15:IA26,HY15:HY26))</f>
        <v/>
      </c>
      <c r="IB6" s="9" t="str">
        <f>IF(COUNTA(IB15:IB26)=0,"",SUMPRODUCT(IB15:IB26,HY15:HY26))</f>
        <v/>
      </c>
      <c r="IC6" s="9"/>
      <c r="ID6" s="9"/>
      <c r="IE6" s="29"/>
      <c r="IF6" s="24"/>
      <c r="IG6" s="17"/>
      <c r="IH6" s="124"/>
      <c r="II6" s="15" t="s">
        <v>19</v>
      </c>
      <c r="IJ6" s="9">
        <f>IF(COUNTA(IJ15:IJ26)=0,"",SUMPRODUCT(IJ15:IJ26,II15:II26))</f>
        <v>96.76697844652297</v>
      </c>
      <c r="IK6" s="9" t="str">
        <f>IF(COUNTA(IK15:IK26)=0,"",SUMPRODUCT(IK15:IK26,II15:II26))</f>
        <v/>
      </c>
      <c r="IL6" s="9" t="str">
        <f>IF(COUNTA(IL15:IL26)=0,"",SUMPRODUCT(IL15:IL26,II15:II26))</f>
        <v/>
      </c>
      <c r="IM6" s="9"/>
      <c r="IN6" s="9">
        <f>IF(COUNTA(IN15:IN26)=0,"",SUMPRODUCT(IN15:IN26,II15:II26))</f>
        <v>97.031793343268745</v>
      </c>
      <c r="IO6" s="29">
        <f>IF(COUNTA(IO15:IO26)=0,"",SUMPRODUCT(IO15:IO26,II15:II26))</f>
        <v>95.571748878923771</v>
      </c>
      <c r="IP6" s="24"/>
      <c r="IQ6" s="17"/>
    </row>
    <row xmlns:x14ac="http://schemas.microsoft.com/office/spreadsheetml/2009/9/ac" r="7" s="4" customFormat="true" x14ac:dyDescent="0.25">
      <c r="A7" s="400" t="str">
        <f ca="true">IF(ISBLANK('Data Summary'!A9),"",'Data Summary'!A9)</f>
        <v>CRI_2006_EMIS</v>
      </c>
      <c r="B7" s="124"/>
      <c r="C7" s="46" t="s">
        <v>53</v>
      </c>
      <c r="D7" s="19"/>
      <c r="E7" s="19"/>
      <c r="F7" s="19"/>
      <c r="G7" s="19"/>
      <c r="H7" s="19"/>
      <c r="I7" s="78"/>
      <c r="J7" s="24"/>
      <c r="K7" s="17"/>
      <c r="L7" s="124"/>
      <c r="M7" s="46" t="s">
        <v>53</v>
      </c>
      <c r="N7" s="19"/>
      <c r="O7" s="19"/>
      <c r="P7" s="19"/>
      <c r="Q7" s="19"/>
      <c r="R7" s="19"/>
      <c r="S7" s="78"/>
      <c r="T7" s="24"/>
      <c r="U7" s="17"/>
      <c r="V7" s="124"/>
      <c r="W7" s="46" t="s">
        <v>53</v>
      </c>
      <c r="X7" s="19"/>
      <c r="Y7" s="19"/>
      <c r="Z7" s="19"/>
      <c r="AA7" s="19"/>
      <c r="AB7" s="19"/>
      <c r="AC7" s="78"/>
      <c r="AD7" s="24"/>
      <c r="AE7" s="17"/>
      <c r="AF7" s="124"/>
      <c r="AG7" s="46" t="s">
        <v>53</v>
      </c>
      <c r="AH7" s="19"/>
      <c r="AI7" s="19"/>
      <c r="AJ7" s="19"/>
      <c r="AK7" s="19"/>
      <c r="AL7" s="19"/>
      <c r="AM7" s="78"/>
      <c r="AN7" s="24"/>
      <c r="AO7" s="17"/>
      <c r="AP7" s="124"/>
      <c r="AQ7" s="46" t="s">
        <v>53</v>
      </c>
      <c r="AR7" s="19"/>
      <c r="AS7" s="19"/>
      <c r="AT7" s="19"/>
      <c r="AU7" s="19"/>
      <c r="AV7" s="19"/>
      <c r="AW7" s="78"/>
      <c r="AX7" s="24"/>
      <c r="AY7" s="17"/>
      <c r="AZ7" s="124"/>
      <c r="BA7" s="105" t="s">
        <v>53</v>
      </c>
      <c r="BB7" s="19"/>
      <c r="BC7" s="19"/>
      <c r="BD7" s="19"/>
      <c r="BE7" s="19"/>
      <c r="BF7" s="19"/>
      <c r="BG7" s="78"/>
      <c r="BH7" s="24"/>
      <c r="BI7" s="17"/>
      <c r="BJ7" s="124"/>
      <c r="BK7" s="46" t="s">
        <v>53</v>
      </c>
      <c r="BL7" s="19"/>
      <c r="BM7" s="19"/>
      <c r="BN7" s="19"/>
      <c r="BO7" s="19"/>
      <c r="BP7" s="19"/>
      <c r="BQ7" s="78"/>
      <c r="BR7" s="24"/>
      <c r="BS7" s="17"/>
      <c r="BT7" s="124"/>
      <c r="BU7" s="46" t="s">
        <v>53</v>
      </c>
      <c r="BV7" s="19"/>
      <c r="BW7" s="19"/>
      <c r="BX7" s="19"/>
      <c r="BY7" s="19"/>
      <c r="BZ7" s="19"/>
      <c r="CA7" s="78"/>
      <c r="CB7" s="24"/>
      <c r="CC7" s="17"/>
      <c r="CD7" s="124"/>
      <c r="CE7" s="46" t="s">
        <v>53</v>
      </c>
      <c r="CF7" s="19"/>
      <c r="CG7" s="19"/>
      <c r="CH7" s="19"/>
      <c r="CI7" s="19"/>
      <c r="CJ7" s="19"/>
      <c r="CK7" s="78"/>
      <c r="CL7" s="24"/>
      <c r="CM7" s="17"/>
      <c r="CN7" s="124"/>
      <c r="CO7" s="46" t="s">
        <v>53</v>
      </c>
      <c r="CP7" s="19"/>
      <c r="CQ7" s="19"/>
      <c r="CR7" s="19"/>
      <c r="CS7" s="19"/>
      <c r="CT7" s="19"/>
      <c r="CU7" s="78"/>
      <c r="CV7" s="24"/>
      <c r="CW7" s="17"/>
      <c r="CX7" s="124"/>
      <c r="CY7" s="46" t="s">
        <v>53</v>
      </c>
      <c r="CZ7" s="19"/>
      <c r="DA7" s="19"/>
      <c r="DB7" s="19"/>
      <c r="DC7" s="19"/>
      <c r="DD7" s="19"/>
      <c r="DE7" s="78"/>
      <c r="DF7" s="24"/>
      <c r="DG7" s="17"/>
      <c r="DH7" s="124"/>
      <c r="DI7" s="46" t="s">
        <v>53</v>
      </c>
      <c r="DJ7" s="19"/>
      <c r="DK7" s="19"/>
      <c r="DL7" s="19"/>
      <c r="DM7" s="19"/>
      <c r="DN7" s="19"/>
      <c r="DO7" s="78"/>
      <c r="DP7" s="24"/>
      <c r="DQ7" s="17"/>
      <c r="DR7" s="124"/>
      <c r="DS7" s="46" t="s">
        <v>53</v>
      </c>
      <c r="DT7" s="19"/>
      <c r="DU7" s="19"/>
      <c r="DV7" s="19"/>
      <c r="DW7" s="19"/>
      <c r="DX7" s="19"/>
      <c r="DY7" s="78"/>
      <c r="DZ7" s="24"/>
      <c r="EA7" s="17"/>
      <c r="EB7" s="124"/>
      <c r="EC7" s="46" t="s">
        <v>53</v>
      </c>
      <c r="ED7" s="19"/>
      <c r="EE7" s="19"/>
      <c r="EF7" s="19"/>
      <c r="EG7" s="19"/>
      <c r="EH7" s="19"/>
      <c r="EI7" s="78"/>
      <c r="EJ7" s="24"/>
      <c r="EK7" s="17"/>
      <c r="EL7" s="124"/>
      <c r="EM7" s="46" t="s">
        <v>53</v>
      </c>
      <c r="EN7" s="19"/>
      <c r="EO7" s="19"/>
      <c r="EP7" s="19"/>
      <c r="EQ7" s="19"/>
      <c r="ER7" s="19"/>
      <c r="ES7" s="78"/>
      <c r="ET7" s="24"/>
      <c r="EU7" s="17"/>
      <c r="EV7" s="124"/>
      <c r="EW7" s="46" t="s">
        <v>53</v>
      </c>
      <c r="EX7" s="19"/>
      <c r="EY7" s="19"/>
      <c r="EZ7" s="19"/>
      <c r="FA7" s="19"/>
      <c r="FB7" s="19"/>
      <c r="FC7" s="78"/>
      <c r="FD7" s="24"/>
      <c r="FE7" s="17"/>
      <c r="FF7" s="124"/>
      <c r="FG7" s="46" t="s">
        <v>53</v>
      </c>
      <c r="FH7" s="19"/>
      <c r="FI7" s="19"/>
      <c r="FJ7" s="19"/>
      <c r="FK7" s="19"/>
      <c r="FL7" s="19"/>
      <c r="FM7" s="78"/>
      <c r="FN7" s="24"/>
      <c r="FO7" s="17"/>
      <c r="FP7" s="124"/>
      <c r="FQ7" s="46" t="s">
        <v>53</v>
      </c>
      <c r="FR7" s="19"/>
      <c r="FS7" s="19"/>
      <c r="FT7" s="19"/>
      <c r="FU7" s="19"/>
      <c r="FV7" s="19"/>
      <c r="FW7" s="78"/>
      <c r="FX7" s="24"/>
      <c r="FY7" s="17"/>
      <c r="FZ7" s="124"/>
      <c r="GA7" s="46" t="s">
        <v>53</v>
      </c>
      <c r="GB7" s="19"/>
      <c r="GC7" s="19"/>
      <c r="GD7" s="19"/>
      <c r="GE7" s="19"/>
      <c r="GF7" s="19"/>
      <c r="GG7" s="78"/>
      <c r="GH7" s="24"/>
      <c r="GI7" s="17"/>
      <c r="GJ7" s="124"/>
      <c r="GK7" s="46" t="s">
        <v>53</v>
      </c>
      <c r="GL7" s="19"/>
      <c r="GM7" s="19"/>
      <c r="GN7" s="19"/>
      <c r="GO7" s="19"/>
      <c r="GP7" s="19"/>
      <c r="GQ7" s="78"/>
      <c r="GR7" s="24"/>
      <c r="GS7" s="17"/>
      <c r="GT7" s="124"/>
      <c r="GU7" s="46" t="s">
        <v>53</v>
      </c>
      <c r="GV7" s="19"/>
      <c r="GW7" s="19"/>
      <c r="GX7" s="19"/>
      <c r="GY7" s="19"/>
      <c r="GZ7" s="19"/>
      <c r="HA7" s="78"/>
      <c r="HB7" s="24"/>
      <c r="HC7" s="17"/>
      <c r="HD7" s="124"/>
      <c r="HE7" s="46" t="s">
        <v>53</v>
      </c>
      <c r="HF7" s="19"/>
      <c r="HG7" s="19"/>
      <c r="HH7" s="19"/>
      <c r="HI7" s="19"/>
      <c r="HJ7" s="19"/>
      <c r="HK7" s="78"/>
      <c r="HL7" s="24"/>
      <c r="HM7" s="17"/>
      <c r="HN7" s="124"/>
      <c r="HO7" s="46" t="s">
        <v>53</v>
      </c>
      <c r="HP7" s="19"/>
      <c r="HQ7" s="19"/>
      <c r="HR7" s="19"/>
      <c r="HS7" s="19"/>
      <c r="HT7" s="19"/>
      <c r="HU7" s="78"/>
      <c r="HV7" s="24"/>
      <c r="HW7" s="17"/>
      <c r="HX7" s="124"/>
      <c r="HY7" s="46" t="s">
        <v>53</v>
      </c>
      <c r="HZ7" s="19"/>
      <c r="IA7" s="19"/>
      <c r="IB7" s="19"/>
      <c r="IC7" s="19"/>
      <c r="ID7" s="19"/>
      <c r="IE7" s="78"/>
      <c r="IF7" s="24"/>
      <c r="IG7" s="17"/>
      <c r="IH7" s="124"/>
      <c r="II7" s="46" t="s">
        <v>53</v>
      </c>
      <c r="IJ7" s="19"/>
      <c r="IK7" s="19"/>
      <c r="IL7" s="19"/>
      <c r="IM7" s="19"/>
      <c r="IN7" s="19"/>
      <c r="IO7" s="78"/>
      <c r="IP7" s="24"/>
      <c r="IQ7" s="17"/>
    </row>
    <row xmlns:x14ac="http://schemas.microsoft.com/office/spreadsheetml/2009/9/ac" r="8" s="4" customFormat="true" x14ac:dyDescent="0.25">
      <c r="A8" s="400" t="str">
        <f ca="true">IF(ISBLANK('Data Summary'!A10),"",'Data Summary'!A10)</f>
        <v>CRI_2006_LLECE</v>
      </c>
      <c r="B8" s="124"/>
      <c r="C8" s="46" t="s">
        <v>58</v>
      </c>
      <c r="D8" s="19"/>
      <c r="E8" s="19"/>
      <c r="F8" s="19"/>
      <c r="G8" s="19"/>
      <c r="H8" s="19"/>
      <c r="I8" s="78"/>
      <c r="J8" s="24"/>
      <c r="K8" s="17"/>
      <c r="L8" s="124"/>
      <c r="M8" s="46" t="s">
        <v>58</v>
      </c>
      <c r="N8" s="19"/>
      <c r="O8" s="19"/>
      <c r="P8" s="19"/>
      <c r="Q8" s="19"/>
      <c r="R8" s="19"/>
      <c r="S8" s="78"/>
      <c r="T8" s="24"/>
      <c r="U8" s="17"/>
      <c r="V8" s="124"/>
      <c r="W8" s="46" t="s">
        <v>58</v>
      </c>
      <c r="X8" s="19"/>
      <c r="Y8" s="19"/>
      <c r="Z8" s="19"/>
      <c r="AA8" s="19"/>
      <c r="AB8" s="19"/>
      <c r="AC8" s="78"/>
      <c r="AD8" s="24"/>
      <c r="AE8" s="17"/>
      <c r="AF8" s="124"/>
      <c r="AG8" s="46" t="s">
        <v>58</v>
      </c>
      <c r="AH8" s="19"/>
      <c r="AI8" s="19"/>
      <c r="AJ8" s="19"/>
      <c r="AK8" s="19"/>
      <c r="AL8" s="19"/>
      <c r="AM8" s="78"/>
      <c r="AN8" s="24"/>
      <c r="AO8" s="17"/>
      <c r="AP8" s="124"/>
      <c r="AQ8" s="46" t="s">
        <v>58</v>
      </c>
      <c r="AR8" s="19"/>
      <c r="AS8" s="19"/>
      <c r="AT8" s="19"/>
      <c r="AU8" s="19"/>
      <c r="AV8" s="19"/>
      <c r="AW8" s="78"/>
      <c r="AX8" s="24"/>
      <c r="AY8" s="17"/>
      <c r="AZ8" s="124"/>
      <c r="BA8" s="105" t="s">
        <v>58</v>
      </c>
      <c r="BB8" s="19"/>
      <c r="BC8" s="19"/>
      <c r="BD8" s="19"/>
      <c r="BE8" s="19"/>
      <c r="BF8" s="19"/>
      <c r="BG8" s="78"/>
      <c r="BH8" s="24"/>
      <c r="BI8" s="17"/>
      <c r="BJ8" s="124"/>
      <c r="BK8" s="46" t="s">
        <v>58</v>
      </c>
      <c r="BL8" s="19"/>
      <c r="BM8" s="19"/>
      <c r="BN8" s="19"/>
      <c r="BO8" s="19"/>
      <c r="BP8" s="19"/>
      <c r="BQ8" s="78"/>
      <c r="BR8" s="24"/>
      <c r="BS8" s="17"/>
      <c r="BT8" s="124"/>
      <c r="BU8" s="46" t="s">
        <v>58</v>
      </c>
      <c r="BV8" s="19"/>
      <c r="BW8" s="19"/>
      <c r="BX8" s="19"/>
      <c r="BY8" s="19"/>
      <c r="BZ8" s="19"/>
      <c r="CA8" s="78"/>
      <c r="CB8" s="24"/>
      <c r="CC8" s="17"/>
      <c r="CD8" s="124"/>
      <c r="CE8" s="46" t="s">
        <v>58</v>
      </c>
      <c r="CF8" s="19"/>
      <c r="CG8" s="19"/>
      <c r="CH8" s="19"/>
      <c r="CI8" s="19"/>
      <c r="CJ8" s="19"/>
      <c r="CK8" s="78"/>
      <c r="CL8" s="24"/>
      <c r="CM8" s="17"/>
      <c r="CN8" s="124"/>
      <c r="CO8" s="46" t="s">
        <v>58</v>
      </c>
      <c r="CP8" s="19"/>
      <c r="CQ8" s="19"/>
      <c r="CR8" s="19"/>
      <c r="CS8" s="19"/>
      <c r="CT8" s="19"/>
      <c r="CU8" s="78"/>
      <c r="CV8" s="24"/>
      <c r="CW8" s="17"/>
      <c r="CX8" s="124"/>
      <c r="CY8" s="46" t="s">
        <v>58</v>
      </c>
      <c r="CZ8" s="19"/>
      <c r="DA8" s="19"/>
      <c r="DB8" s="19"/>
      <c r="DC8" s="19"/>
      <c r="DD8" s="19"/>
      <c r="DE8" s="78"/>
      <c r="DF8" s="24"/>
      <c r="DG8" s="17"/>
      <c r="DH8" s="124"/>
      <c r="DI8" s="46" t="s">
        <v>58</v>
      </c>
      <c r="DJ8" s="19"/>
      <c r="DK8" s="19"/>
      <c r="DL8" s="19"/>
      <c r="DM8" s="19"/>
      <c r="DN8" s="19"/>
      <c r="DO8" s="78"/>
      <c r="DP8" s="24"/>
      <c r="DQ8" s="17"/>
      <c r="DR8" s="124"/>
      <c r="DS8" s="46" t="s">
        <v>58</v>
      </c>
      <c r="DT8" s="19"/>
      <c r="DU8" s="19"/>
      <c r="DV8" s="19"/>
      <c r="DW8" s="19"/>
      <c r="DX8" s="19"/>
      <c r="DY8" s="78"/>
      <c r="DZ8" s="24"/>
      <c r="EA8" s="17"/>
      <c r="EB8" s="124"/>
      <c r="EC8" s="46" t="s">
        <v>58</v>
      </c>
      <c r="ED8" s="19"/>
      <c r="EE8" s="19"/>
      <c r="EF8" s="19"/>
      <c r="EG8" s="19"/>
      <c r="EH8" s="19"/>
      <c r="EI8" s="78"/>
      <c r="EJ8" s="24"/>
      <c r="EK8" s="17"/>
      <c r="EL8" s="124"/>
      <c r="EM8" s="46" t="s">
        <v>58</v>
      </c>
      <c r="EN8" s="19"/>
      <c r="EO8" s="19"/>
      <c r="EP8" s="19"/>
      <c r="EQ8" s="19"/>
      <c r="ER8" s="19"/>
      <c r="ES8" s="78"/>
      <c r="ET8" s="24"/>
      <c r="EU8" s="17"/>
      <c r="EV8" s="124"/>
      <c r="EW8" s="46" t="s">
        <v>58</v>
      </c>
      <c r="EX8" s="19"/>
      <c r="EY8" s="19"/>
      <c r="EZ8" s="19"/>
      <c r="FA8" s="19"/>
      <c r="FB8" s="19"/>
      <c r="FC8" s="78"/>
      <c r="FD8" s="24"/>
      <c r="FE8" s="17"/>
      <c r="FF8" s="124"/>
      <c r="FG8" s="46" t="s">
        <v>58</v>
      </c>
      <c r="FH8" s="19"/>
      <c r="FI8" s="19"/>
      <c r="FJ8" s="19"/>
      <c r="FK8" s="19"/>
      <c r="FL8" s="19"/>
      <c r="FM8" s="78"/>
      <c r="FN8" s="24"/>
      <c r="FO8" s="17"/>
      <c r="FP8" s="124"/>
      <c r="FQ8" s="46" t="s">
        <v>58</v>
      </c>
      <c r="FR8" s="19"/>
      <c r="FS8" s="19"/>
      <c r="FT8" s="19"/>
      <c r="FU8" s="19"/>
      <c r="FV8" s="19"/>
      <c r="FW8" s="78"/>
      <c r="FX8" s="24"/>
      <c r="FY8" s="17"/>
      <c r="FZ8" s="124"/>
      <c r="GA8" s="46" t="s">
        <v>58</v>
      </c>
      <c r="GB8" s="19"/>
      <c r="GC8" s="19"/>
      <c r="GD8" s="19"/>
      <c r="GE8" s="19"/>
      <c r="GF8" s="19"/>
      <c r="GG8" s="78"/>
      <c r="GH8" s="24"/>
      <c r="GI8" s="17"/>
      <c r="GJ8" s="124"/>
      <c r="GK8" s="46" t="s">
        <v>58</v>
      </c>
      <c r="GL8" s="19"/>
      <c r="GM8" s="19"/>
      <c r="GN8" s="19"/>
      <c r="GO8" s="19"/>
      <c r="GP8" s="19"/>
      <c r="GQ8" s="78"/>
      <c r="GR8" s="24"/>
      <c r="GS8" s="17"/>
      <c r="GT8" s="124"/>
      <c r="GU8" s="46" t="s">
        <v>58</v>
      </c>
      <c r="GV8" s="19"/>
      <c r="GW8" s="19"/>
      <c r="GX8" s="19"/>
      <c r="GY8" s="19"/>
      <c r="GZ8" s="19"/>
      <c r="HA8" s="78"/>
      <c r="HB8" s="24"/>
      <c r="HC8" s="17"/>
      <c r="HD8" s="124"/>
      <c r="HE8" s="46" t="s">
        <v>58</v>
      </c>
      <c r="HF8" s="19"/>
      <c r="HG8" s="19"/>
      <c r="HH8" s="19"/>
      <c r="HI8" s="19"/>
      <c r="HJ8" s="19"/>
      <c r="HK8" s="78"/>
      <c r="HL8" s="24"/>
      <c r="HM8" s="17"/>
      <c r="HN8" s="124"/>
      <c r="HO8" s="46" t="s">
        <v>58</v>
      </c>
      <c r="HP8" s="19"/>
      <c r="HQ8" s="19"/>
      <c r="HR8" s="19"/>
      <c r="HS8" s="19"/>
      <c r="HT8" s="19"/>
      <c r="HU8" s="78"/>
      <c r="HV8" s="24"/>
      <c r="HW8" s="17"/>
      <c r="HX8" s="124"/>
      <c r="HY8" s="46" t="s">
        <v>58</v>
      </c>
      <c r="HZ8" s="19"/>
      <c r="IA8" s="19"/>
      <c r="IB8" s="19"/>
      <c r="IC8" s="19"/>
      <c r="ID8" s="19"/>
      <c r="IE8" s="78"/>
      <c r="IF8" s="24"/>
      <c r="IG8" s="17"/>
      <c r="IH8" s="124"/>
      <c r="II8" s="46" t="s">
        <v>58</v>
      </c>
      <c r="IJ8" s="19"/>
      <c r="IK8" s="19"/>
      <c r="IL8" s="19"/>
      <c r="IM8" s="19"/>
      <c r="IN8" s="19"/>
      <c r="IO8" s="78"/>
      <c r="IP8" s="24"/>
      <c r="IQ8" s="17"/>
    </row>
    <row xmlns:x14ac="http://schemas.microsoft.com/office/spreadsheetml/2009/9/ac" r="9" s="4" customFormat="true" x14ac:dyDescent="0.25">
      <c r="A9" s="400" t="str">
        <f ca="true">IF(ISBLANK('Data Summary'!A11),"",'Data Summary'!A11)</f>
        <v>CRI_2007_EMIS</v>
      </c>
      <c r="B9" s="124"/>
      <c r="C9" s="46" t="s">
        <v>109</v>
      </c>
      <c r="D9" s="19"/>
      <c r="E9" s="19"/>
      <c r="F9" s="19"/>
      <c r="G9" s="19"/>
      <c r="H9" s="19"/>
      <c r="I9" s="78"/>
      <c r="J9" s="24"/>
      <c r="K9" s="17"/>
      <c r="L9" s="124"/>
      <c r="M9" s="46" t="s">
        <v>109</v>
      </c>
      <c r="N9" s="19"/>
      <c r="O9" s="19"/>
      <c r="P9" s="19"/>
      <c r="Q9" s="19"/>
      <c r="R9" s="19"/>
      <c r="S9" s="78"/>
      <c r="T9" s="24"/>
      <c r="U9" s="17"/>
      <c r="V9" s="124"/>
      <c r="W9" s="46" t="s">
        <v>109</v>
      </c>
      <c r="X9" s="19"/>
      <c r="Y9" s="19"/>
      <c r="Z9" s="19"/>
      <c r="AA9" s="19"/>
      <c r="AB9" s="19"/>
      <c r="AC9" s="78"/>
      <c r="AD9" s="24"/>
      <c r="AE9" s="17"/>
      <c r="AF9" s="124"/>
      <c r="AG9" s="46" t="s">
        <v>109</v>
      </c>
      <c r="AH9" s="19"/>
      <c r="AI9" s="19"/>
      <c r="AJ9" s="19"/>
      <c r="AK9" s="19"/>
      <c r="AL9" s="19"/>
      <c r="AM9" s="78"/>
      <c r="AN9" s="24"/>
      <c r="AO9" s="17"/>
      <c r="AP9" s="124"/>
      <c r="AQ9" s="46" t="s">
        <v>109</v>
      </c>
      <c r="AR9" s="19"/>
      <c r="AS9" s="19"/>
      <c r="AT9" s="19"/>
      <c r="AU9" s="19"/>
      <c r="AV9" s="19"/>
      <c r="AW9" s="78"/>
      <c r="AX9" s="24"/>
      <c r="AY9" s="17"/>
      <c r="AZ9" s="124"/>
      <c r="BA9" s="105" t="s">
        <v>109</v>
      </c>
      <c r="BB9" s="19"/>
      <c r="BC9" s="19"/>
      <c r="BD9" s="19"/>
      <c r="BE9" s="19"/>
      <c r="BF9" s="19"/>
      <c r="BG9" s="78"/>
      <c r="BH9" s="24"/>
      <c r="BI9" s="17"/>
      <c r="BJ9" s="124"/>
      <c r="BK9" s="46" t="s">
        <v>109</v>
      </c>
      <c r="BL9" s="19"/>
      <c r="BM9" s="19"/>
      <c r="BN9" s="19"/>
      <c r="BO9" s="19"/>
      <c r="BP9" s="19"/>
      <c r="BQ9" s="78"/>
      <c r="BR9" s="24"/>
      <c r="BS9" s="17"/>
      <c r="BT9" s="124"/>
      <c r="BU9" s="46" t="s">
        <v>109</v>
      </c>
      <c r="BV9" s="19"/>
      <c r="BW9" s="19"/>
      <c r="BX9" s="19"/>
      <c r="BY9" s="19"/>
      <c r="BZ9" s="19"/>
      <c r="CA9" s="78"/>
      <c r="CB9" s="24"/>
      <c r="CC9" s="17"/>
      <c r="CD9" s="124"/>
      <c r="CE9" s="46" t="s">
        <v>109</v>
      </c>
      <c r="CF9" s="19"/>
      <c r="CG9" s="19"/>
      <c r="CH9" s="19"/>
      <c r="CI9" s="19"/>
      <c r="CJ9" s="19"/>
      <c r="CK9" s="78"/>
      <c r="CL9" s="24"/>
      <c r="CM9" s="17"/>
      <c r="CN9" s="124"/>
      <c r="CO9" s="46" t="s">
        <v>109</v>
      </c>
      <c r="CP9" s="19"/>
      <c r="CQ9" s="19"/>
      <c r="CR9" s="19"/>
      <c r="CS9" s="19"/>
      <c r="CT9" s="19"/>
      <c r="CU9" s="78"/>
      <c r="CV9" s="24"/>
      <c r="CW9" s="17"/>
      <c r="CX9" s="124"/>
      <c r="CY9" s="46" t="s">
        <v>109</v>
      </c>
      <c r="CZ9" s="19"/>
      <c r="DA9" s="19"/>
      <c r="DB9" s="19"/>
      <c r="DC9" s="19"/>
      <c r="DD9" s="19"/>
      <c r="DE9" s="78"/>
      <c r="DF9" s="24"/>
      <c r="DG9" s="17"/>
      <c r="DH9" s="124"/>
      <c r="DI9" s="46" t="s">
        <v>109</v>
      </c>
      <c r="DJ9" s="19"/>
      <c r="DK9" s="19"/>
      <c r="DL9" s="19"/>
      <c r="DM9" s="19"/>
      <c r="DN9" s="19"/>
      <c r="DO9" s="78"/>
      <c r="DP9" s="24"/>
      <c r="DQ9" s="17"/>
      <c r="DR9" s="124"/>
      <c r="DS9" s="46" t="s">
        <v>109</v>
      </c>
      <c r="DT9" s="19"/>
      <c r="DU9" s="19"/>
      <c r="DV9" s="19"/>
      <c r="DW9" s="19"/>
      <c r="DX9" s="19"/>
      <c r="DY9" s="78"/>
      <c r="DZ9" s="24"/>
      <c r="EA9" s="17"/>
      <c r="EB9" s="124"/>
      <c r="EC9" s="46" t="s">
        <v>109</v>
      </c>
      <c r="ED9" s="19"/>
      <c r="EE9" s="19"/>
      <c r="EF9" s="19"/>
      <c r="EG9" s="19"/>
      <c r="EH9" s="19"/>
      <c r="EI9" s="78"/>
      <c r="EJ9" s="24"/>
      <c r="EK9" s="17"/>
      <c r="EL9" s="124"/>
      <c r="EM9" s="46" t="s">
        <v>109</v>
      </c>
      <c r="EN9" s="19"/>
      <c r="EO9" s="19"/>
      <c r="EP9" s="19"/>
      <c r="EQ9" s="19"/>
      <c r="ER9" s="19"/>
      <c r="ES9" s="78"/>
      <c r="ET9" s="24"/>
      <c r="EU9" s="17"/>
      <c r="EV9" s="124"/>
      <c r="EW9" s="46" t="s">
        <v>109</v>
      </c>
      <c r="EX9" s="19"/>
      <c r="EY9" s="19"/>
      <c r="EZ9" s="19"/>
      <c r="FA9" s="19"/>
      <c r="FB9" s="19"/>
      <c r="FC9" s="78"/>
      <c r="FD9" s="24"/>
      <c r="FE9" s="17"/>
      <c r="FF9" s="124"/>
      <c r="FG9" s="46" t="s">
        <v>109</v>
      </c>
      <c r="FH9" s="19"/>
      <c r="FI9" s="19"/>
      <c r="FJ9" s="19"/>
      <c r="FK9" s="19"/>
      <c r="FL9" s="19"/>
      <c r="FM9" s="78"/>
      <c r="FN9" s="24"/>
      <c r="FO9" s="17"/>
      <c r="FP9" s="124"/>
      <c r="FQ9" s="46" t="s">
        <v>109</v>
      </c>
      <c r="FR9" s="19"/>
      <c r="FS9" s="19"/>
      <c r="FT9" s="19"/>
      <c r="FU9" s="19"/>
      <c r="FV9" s="19"/>
      <c r="FW9" s="78"/>
      <c r="FX9" s="24"/>
      <c r="FY9" s="17"/>
      <c r="FZ9" s="124"/>
      <c r="GA9" s="46" t="s">
        <v>109</v>
      </c>
      <c r="GB9" s="19"/>
      <c r="GC9" s="19"/>
      <c r="GD9" s="19"/>
      <c r="GE9" s="19"/>
      <c r="GF9" s="19"/>
      <c r="GG9" s="78"/>
      <c r="GH9" s="24"/>
      <c r="GI9" s="17"/>
      <c r="GJ9" s="124"/>
      <c r="GK9" s="46" t="s">
        <v>109</v>
      </c>
      <c r="GL9" s="19"/>
      <c r="GM9" s="19"/>
      <c r="GN9" s="19"/>
      <c r="GO9" s="19"/>
      <c r="GP9" s="19"/>
      <c r="GQ9" s="78"/>
      <c r="GR9" s="24"/>
      <c r="GS9" s="17"/>
      <c r="GT9" s="124"/>
      <c r="GU9" s="46" t="s">
        <v>109</v>
      </c>
      <c r="GV9" s="19"/>
      <c r="GW9" s="19"/>
      <c r="GX9" s="19"/>
      <c r="GY9" s="19"/>
      <c r="GZ9" s="19"/>
      <c r="HA9" s="78"/>
      <c r="HB9" s="24"/>
      <c r="HC9" s="17"/>
      <c r="HD9" s="124"/>
      <c r="HE9" s="46" t="s">
        <v>109</v>
      </c>
      <c r="HF9" s="19"/>
      <c r="HG9" s="19"/>
      <c r="HH9" s="19"/>
      <c r="HI9" s="19"/>
      <c r="HJ9" s="19"/>
      <c r="HK9" s="78"/>
      <c r="HL9" s="24"/>
      <c r="HM9" s="17"/>
      <c r="HN9" s="124"/>
      <c r="HO9" s="46" t="s">
        <v>109</v>
      </c>
      <c r="HP9" s="19"/>
      <c r="HQ9" s="19"/>
      <c r="HR9" s="19"/>
      <c r="HS9" s="19"/>
      <c r="HT9" s="19"/>
      <c r="HU9" s="78"/>
      <c r="HV9" s="24"/>
      <c r="HW9" s="17"/>
      <c r="HX9" s="124"/>
      <c r="HY9" s="46" t="s">
        <v>109</v>
      </c>
      <c r="HZ9" s="19"/>
      <c r="IA9" s="19"/>
      <c r="IB9" s="19"/>
      <c r="IC9" s="19"/>
      <c r="ID9" s="19"/>
      <c r="IE9" s="78"/>
      <c r="IF9" s="24"/>
      <c r="IG9" s="17"/>
      <c r="IH9" s="124"/>
      <c r="II9" s="46" t="s">
        <v>109</v>
      </c>
      <c r="IJ9" s="19"/>
      <c r="IK9" s="19"/>
      <c r="IL9" s="19"/>
      <c r="IM9" s="19"/>
      <c r="IN9" s="19"/>
      <c r="IO9" s="78"/>
      <c r="IP9" s="24"/>
      <c r="IQ9" s="17"/>
    </row>
    <row xmlns:x14ac="http://schemas.microsoft.com/office/spreadsheetml/2009/9/ac" r="10" s="4" customFormat="true" x14ac:dyDescent="0.25">
      <c r="A10" s="400" t="str">
        <f ca="true">IF(ISBLANK('Data Summary'!A12),"",'Data Summary'!A12)</f>
        <v>CRI_2008_EMIS</v>
      </c>
      <c r="B10" s="124" t="s">
        <v>172</v>
      </c>
      <c r="C10" s="65" t="s">
        <v>21</v>
      </c>
      <c r="D10" s="79">
        <f>(H34*0.568+I34*0.571)/(H34+I34)*100</f>
        <v>56.840206866197185</v>
      </c>
      <c r="E10" s="19"/>
      <c r="F10" s="19"/>
      <c r="G10" s="19"/>
      <c r="H10" s="7">
        <v>56.8</v>
      </c>
      <c r="I10" s="26">
        <v>57.1</v>
      </c>
      <c r="J10" s="24"/>
      <c r="K10" s="17"/>
      <c r="L10" s="124" t="s">
        <v>172</v>
      </c>
      <c r="M10" s="65" t="s">
        <v>21</v>
      </c>
      <c r="N10" s="79">
        <f>(R34*0.545+S34*0.519)/(R34+S34)*100</f>
        <v>54.13234594594595</v>
      </c>
      <c r="O10" s="19"/>
      <c r="P10" s="19"/>
      <c r="Q10" s="19"/>
      <c r="R10" s="19">
        <v>54.5</v>
      </c>
      <c r="S10" s="78">
        <v>51.9</v>
      </c>
      <c r="T10" s="24"/>
      <c r="U10" s="17"/>
      <c r="V10" s="124" t="s">
        <v>172</v>
      </c>
      <c r="W10" s="65" t="s">
        <v>21</v>
      </c>
      <c r="X10" s="79">
        <f>(AB34*0.555+AC34*0.526)/(AB34+AC34)*100</f>
        <v>55.064538706256627</v>
      </c>
      <c r="Y10" s="19"/>
      <c r="Z10" s="19"/>
      <c r="AA10" s="19"/>
      <c r="AB10" s="19">
        <v>55.5</v>
      </c>
      <c r="AC10" s="78">
        <v>52.6</v>
      </c>
      <c r="AD10" s="24"/>
      <c r="AE10" s="17"/>
      <c r="AF10" s="124" t="s">
        <v>172</v>
      </c>
      <c r="AG10" s="65" t="s">
        <v>21</v>
      </c>
      <c r="AH10" s="79">
        <f>(AL34*0.554+AM34*0.546)/(AL34+AM34)*100</f>
        <v>55.27408957722897</v>
      </c>
      <c r="AI10" s="19"/>
      <c r="AJ10" s="19"/>
      <c r="AK10" s="19"/>
      <c r="AL10" s="19">
        <v>55.4</v>
      </c>
      <c r="AM10" s="78">
        <v>54.6</v>
      </c>
      <c r="AN10" s="24"/>
      <c r="AO10" s="17"/>
      <c r="AP10" s="124"/>
      <c r="AQ10" s="65" t="s">
        <v>21</v>
      </c>
      <c r="AR10" s="79"/>
      <c r="AS10" s="19"/>
      <c r="AT10" s="19"/>
      <c r="AU10" s="19"/>
      <c r="AV10" s="19"/>
      <c r="AW10" s="78"/>
      <c r="AX10" s="24"/>
      <c r="AY10" s="17"/>
      <c r="AZ10" s="124" t="s">
        <v>172</v>
      </c>
      <c r="BA10" s="65" t="s">
        <v>21</v>
      </c>
      <c r="BB10" s="79">
        <f>(BF34*0.544+BG34*0.559)/(BF34+BG34)*100</f>
        <v>54.646166597596356</v>
      </c>
      <c r="BC10" s="19"/>
      <c r="BD10" s="19"/>
      <c r="BE10" s="19"/>
      <c r="BF10" s="19">
        <v>54.4</v>
      </c>
      <c r="BG10" s="78">
        <v>55.9</v>
      </c>
      <c r="BH10" s="24"/>
      <c r="BI10" s="17"/>
      <c r="BJ10" s="124" t="s">
        <v>172</v>
      </c>
      <c r="BK10" s="65" t="s">
        <v>21</v>
      </c>
      <c r="BL10" s="79">
        <f>(BP34*0.524+BQ34*0.522)/(BP34+BQ34)*100</f>
        <v>52.366625463535229</v>
      </c>
      <c r="BM10" s="19"/>
      <c r="BN10" s="19"/>
      <c r="BO10" s="19"/>
      <c r="BP10" s="19">
        <v>52.4</v>
      </c>
      <c r="BQ10" s="78">
        <v>52.2</v>
      </c>
      <c r="BR10" s="24"/>
      <c r="BS10" s="17"/>
      <c r="BT10" s="124" t="s">
        <v>172</v>
      </c>
      <c r="BU10" s="65" t="s">
        <v>21</v>
      </c>
      <c r="BV10" s="79">
        <f>(BZ34*0.517+CA34*0.523)/(BZ34+CA34)*100</f>
        <v>51.801611915935517</v>
      </c>
      <c r="BW10" s="19"/>
      <c r="BX10" s="19"/>
      <c r="BY10" s="19"/>
      <c r="BZ10" s="19">
        <v>51.7</v>
      </c>
      <c r="CA10" s="78">
        <v>52.3</v>
      </c>
      <c r="CB10" s="24"/>
      <c r="CC10" s="17"/>
      <c r="CD10" s="124" t="s">
        <v>172</v>
      </c>
      <c r="CE10" s="65" t="s">
        <v>21</v>
      </c>
      <c r="CF10" s="79">
        <f>(CJ34*0.542+CK34*0.592)/(CJ34+CK34)*100</f>
        <v>55.056707317073183</v>
      </c>
      <c r="CG10" s="19"/>
      <c r="CH10" s="19"/>
      <c r="CI10" s="19"/>
      <c r="CJ10" s="19">
        <v>54.2</v>
      </c>
      <c r="CK10" s="78">
        <v>59.2</v>
      </c>
      <c r="CL10" s="24"/>
      <c r="CM10" s="17"/>
      <c r="CN10" s="124" t="s">
        <v>172</v>
      </c>
      <c r="CO10" s="65" t="s">
        <v>21</v>
      </c>
      <c r="CP10" s="79">
        <f>(CT34*0.565+CU34*0.586)/(CT34+CU34)*100</f>
        <v>56.869487750556793</v>
      </c>
      <c r="CQ10" s="19"/>
      <c r="CR10" s="19"/>
      <c r="CS10" s="19"/>
      <c r="CT10" s="19">
        <v>56.5</v>
      </c>
      <c r="CU10" s="78">
        <v>58.6</v>
      </c>
      <c r="CV10" s="24"/>
      <c r="CW10" s="17"/>
      <c r="CX10" s="124" t="s">
        <v>173</v>
      </c>
      <c r="CY10" s="65" t="s">
        <v>21</v>
      </c>
      <c r="CZ10" s="79">
        <f>DD10</f>
        <v>87.948717948717942</v>
      </c>
      <c r="DA10" s="19">
        <f>293/332*100</f>
        <v>88.253012048192772</v>
      </c>
      <c r="DB10" s="19">
        <f>50/58*100</f>
        <v>86.206896551724128</v>
      </c>
      <c r="DC10" s="19"/>
      <c r="DD10" s="19">
        <f>343/390*100</f>
        <v>87.948717948717942</v>
      </c>
      <c r="DE10" s="78"/>
      <c r="DF10" s="24"/>
      <c r="DG10" s="17"/>
      <c r="DH10" s="139" t="s">
        <v>204</v>
      </c>
      <c r="DI10" s="65" t="s">
        <v>21</v>
      </c>
      <c r="DJ10" s="45">
        <v>67.725389623199845</v>
      </c>
      <c r="DK10" s="19">
        <v>61.429608127721337</v>
      </c>
      <c r="DL10" s="19">
        <v>75.226977950713362</v>
      </c>
      <c r="DM10" s="19">
        <v>81.25</v>
      </c>
      <c r="DN10" s="19">
        <v>65.171046108081313</v>
      </c>
      <c r="DO10" s="78">
        <v>76.949941792782312</v>
      </c>
      <c r="DP10" s="24"/>
      <c r="DQ10" s="17"/>
      <c r="DR10" s="139" t="s">
        <v>204</v>
      </c>
      <c r="DS10" s="65" t="s">
        <v>21</v>
      </c>
      <c r="DT10" s="45">
        <v>83.497439936983056</v>
      </c>
      <c r="DU10" s="19">
        <v>79.189287006876583</v>
      </c>
      <c r="DV10" s="19">
        <v>88.639308855291574</v>
      </c>
      <c r="DW10" s="19">
        <v>93.567251461988292</v>
      </c>
      <c r="DX10" s="19">
        <v>81.485148514851474</v>
      </c>
      <c r="DY10" s="78">
        <v>90.888119953863907</v>
      </c>
      <c r="DZ10" s="24"/>
      <c r="EA10" s="17"/>
      <c r="EB10" s="139" t="s">
        <v>204</v>
      </c>
      <c r="EC10" s="65" t="s">
        <v>21</v>
      </c>
      <c r="ED10" s="45">
        <f>(EG10/100*EG$34+EH10/100*EH$34)/(EG$34+EH$34)*100</f>
        <v>83.970405501541379</v>
      </c>
      <c r="EE10" s="19">
        <v>79.714285714285708</v>
      </c>
      <c r="EF10" s="19">
        <v>89.077532541029996</v>
      </c>
      <c r="EG10" s="19">
        <f>165/EG34*100</f>
        <v>97.633136094674555</v>
      </c>
      <c r="EH10" s="19">
        <v>83.4</v>
      </c>
      <c r="EI10" s="78"/>
      <c r="EJ10" s="24"/>
      <c r="EK10" s="17"/>
      <c r="EL10" s="139"/>
      <c r="EM10" s="65" t="s">
        <v>21</v>
      </c>
      <c r="EN10" s="45"/>
      <c r="EO10" s="19"/>
      <c r="EP10" s="19"/>
      <c r="EQ10" s="19"/>
      <c r="ER10" s="19"/>
      <c r="ES10" s="78"/>
      <c r="ET10" s="24"/>
      <c r="EU10" s="17"/>
      <c r="EV10" s="139" t="s">
        <v>204</v>
      </c>
      <c r="EW10" s="65" t="s">
        <v>21</v>
      </c>
      <c r="EX10" s="45">
        <v>86.592841605695071</v>
      </c>
      <c r="EY10" s="19">
        <v>83.375773008366664</v>
      </c>
      <c r="EZ10" s="19">
        <v>90.424610051993071</v>
      </c>
      <c r="FA10" s="19">
        <v>91.034482758620697</v>
      </c>
      <c r="FB10" s="19">
        <v>85.561895311337139</v>
      </c>
      <c r="FC10" s="78">
        <v>90.578887627695806</v>
      </c>
      <c r="FD10" s="24"/>
      <c r="FE10" s="17"/>
      <c r="FF10" s="139"/>
      <c r="FG10" s="65" t="s">
        <v>21</v>
      </c>
      <c r="FH10" s="45"/>
      <c r="FI10" s="19"/>
      <c r="FJ10" s="19"/>
      <c r="FK10" s="19"/>
      <c r="FL10" s="19"/>
      <c r="FM10" s="78"/>
      <c r="FN10" s="24"/>
      <c r="FO10" s="17"/>
      <c r="FP10" s="139" t="s">
        <v>204</v>
      </c>
      <c r="FQ10" s="65" t="s">
        <v>21</v>
      </c>
      <c r="FR10" s="45">
        <v>86.707245238562734</v>
      </c>
      <c r="FS10" s="19">
        <v>83.581547402833266</v>
      </c>
      <c r="FT10" s="19">
        <v>90.384615384615387</v>
      </c>
      <c r="FU10" s="19">
        <v>94.252873563218387</v>
      </c>
      <c r="FV10" s="19">
        <v>85.437856611262717</v>
      </c>
      <c r="FW10" s="78">
        <v>90.990990990990994</v>
      </c>
      <c r="FX10" s="24"/>
      <c r="FY10" s="17"/>
      <c r="FZ10" s="139"/>
      <c r="GA10" s="65" t="s">
        <v>21</v>
      </c>
      <c r="GB10" s="45"/>
      <c r="GC10" s="19"/>
      <c r="GD10" s="19"/>
      <c r="GE10" s="19"/>
      <c r="GF10" s="19"/>
      <c r="GG10" s="78"/>
      <c r="GH10" s="24"/>
      <c r="GI10" s="17"/>
      <c r="GJ10" s="139" t="s">
        <v>204</v>
      </c>
      <c r="GK10" s="65" t="s">
        <v>21</v>
      </c>
      <c r="GL10" s="45">
        <v>89.036805011746267</v>
      </c>
      <c r="GM10" s="19">
        <v>86.996004358881223</v>
      </c>
      <c r="GN10" s="19">
        <v>91.42250530785563</v>
      </c>
      <c r="GO10" s="19">
        <v>96.808510638297875</v>
      </c>
      <c r="GP10" s="19">
        <v>88.293650793650784</v>
      </c>
      <c r="GQ10" s="78">
        <v>90.765765765765778</v>
      </c>
      <c r="GR10" s="24"/>
      <c r="GS10" s="17"/>
      <c r="GT10" s="139"/>
      <c r="GU10" s="65" t="s">
        <v>21</v>
      </c>
      <c r="GV10" s="45"/>
      <c r="GW10" s="19"/>
      <c r="GX10" s="19"/>
      <c r="GY10" s="19"/>
      <c r="GZ10" s="19"/>
      <c r="HA10" s="78"/>
      <c r="HB10" s="24"/>
      <c r="HC10" s="17"/>
      <c r="HD10" s="139" t="s">
        <v>173</v>
      </c>
      <c r="HE10" s="65" t="s">
        <v>21</v>
      </c>
      <c r="HF10" s="45">
        <v>90.77669902912622</v>
      </c>
      <c r="HG10" s="19">
        <v>91.891891891891902</v>
      </c>
      <c r="HH10" s="19">
        <v>87.931034482758619</v>
      </c>
      <c r="HI10" s="19"/>
      <c r="HJ10" s="19">
        <v>90.77669902912622</v>
      </c>
      <c r="HK10" s="78">
        <v>96.875</v>
      </c>
      <c r="HL10" s="24"/>
      <c r="HM10" s="17"/>
      <c r="HN10" s="139" t="s">
        <v>204</v>
      </c>
      <c r="HO10" s="65" t="s">
        <v>21</v>
      </c>
      <c r="HP10" s="45">
        <v>90.729247478665627</v>
      </c>
      <c r="HQ10" s="19">
        <v>89.102796948783151</v>
      </c>
      <c r="HR10" s="19">
        <v>92.592592592592595</v>
      </c>
      <c r="HS10" s="19">
        <v>95.794392523364493</v>
      </c>
      <c r="HT10" s="19">
        <v>90.086741016109045</v>
      </c>
      <c r="HU10" s="78">
        <v>92.392502756339582</v>
      </c>
      <c r="HV10" s="24"/>
      <c r="HW10" s="17"/>
      <c r="HX10" s="139"/>
      <c r="HY10" s="65" t="s">
        <v>21</v>
      </c>
      <c r="HZ10" s="45"/>
      <c r="IA10" s="19"/>
      <c r="IB10" s="19"/>
      <c r="IC10" s="19"/>
      <c r="ID10" s="19"/>
      <c r="IE10" s="78"/>
      <c r="IF10" s="24"/>
      <c r="IG10" s="17"/>
      <c r="IH10" s="139"/>
      <c r="II10" s="65" t="s">
        <v>21</v>
      </c>
      <c r="IJ10" s="45"/>
      <c r="IK10" s="19"/>
      <c r="IL10" s="19"/>
      <c r="IM10" s="19"/>
      <c r="IN10" s="19"/>
      <c r="IO10" s="78"/>
      <c r="IP10" s="24"/>
      <c r="IQ10" s="17"/>
    </row>
    <row xmlns:x14ac="http://schemas.microsoft.com/office/spreadsheetml/2009/9/ac" r="11" s="4" customFormat="true" x14ac:dyDescent="0.25">
      <c r="A11" s="400" t="str">
        <f ca="true">IF(ISBLANK('Data Summary'!A13),"",'Data Summary'!A13)</f>
        <v>CRI_2009_EMIS</v>
      </c>
      <c r="B11" s="124"/>
      <c r="C11" s="65" t="s">
        <v>29</v>
      </c>
      <c r="D11" s="19"/>
      <c r="E11" s="7"/>
      <c r="F11" s="7"/>
      <c r="G11" s="7"/>
      <c r="H11" s="7"/>
      <c r="I11" s="26"/>
      <c r="J11" s="24"/>
      <c r="K11" s="17"/>
      <c r="L11" s="124"/>
      <c r="M11" s="65" t="s">
        <v>29</v>
      </c>
      <c r="N11" s="19"/>
      <c r="O11" s="7"/>
      <c r="P11" s="7"/>
      <c r="Q11" s="7"/>
      <c r="R11" s="7"/>
      <c r="S11" s="26"/>
      <c r="T11" s="24"/>
      <c r="U11" s="17"/>
      <c r="V11" s="124"/>
      <c r="W11" s="65" t="s">
        <v>29</v>
      </c>
      <c r="X11" s="19"/>
      <c r="Y11" s="7"/>
      <c r="Z11" s="7"/>
      <c r="AA11" s="7"/>
      <c r="AB11" s="7"/>
      <c r="AC11" s="26"/>
      <c r="AD11" s="24"/>
      <c r="AE11" s="17"/>
      <c r="AF11" s="124"/>
      <c r="AG11" s="65" t="s">
        <v>29</v>
      </c>
      <c r="AH11" s="19"/>
      <c r="AI11" s="7"/>
      <c r="AJ11" s="7"/>
      <c r="AK11" s="7"/>
      <c r="AL11" s="7"/>
      <c r="AM11" s="26"/>
      <c r="AN11" s="24"/>
      <c r="AO11" s="17"/>
      <c r="AP11" s="124"/>
      <c r="AQ11" s="65" t="s">
        <v>29</v>
      </c>
      <c r="AR11" s="19"/>
      <c r="AS11" s="7"/>
      <c r="AT11" s="7"/>
      <c r="AU11" s="7"/>
      <c r="AV11" s="7"/>
      <c r="AW11" s="26"/>
      <c r="AX11" s="24"/>
      <c r="AY11" s="17"/>
      <c r="AZ11" s="124"/>
      <c r="BA11" s="65" t="s">
        <v>29</v>
      </c>
      <c r="BB11" s="19"/>
      <c r="BC11" s="7"/>
      <c r="BD11" s="7"/>
      <c r="BE11" s="7"/>
      <c r="BF11" s="7"/>
      <c r="BG11" s="26"/>
      <c r="BH11" s="24"/>
      <c r="BI11" s="17"/>
      <c r="BJ11" s="124"/>
      <c r="BK11" s="65" t="s">
        <v>29</v>
      </c>
      <c r="BL11" s="19"/>
      <c r="BM11" s="7"/>
      <c r="BN11" s="7"/>
      <c r="BO11" s="7"/>
      <c r="BP11" s="7"/>
      <c r="BQ11" s="26"/>
      <c r="BR11" s="24"/>
      <c r="BS11" s="17"/>
      <c r="BT11" s="124"/>
      <c r="BU11" s="65" t="s">
        <v>29</v>
      </c>
      <c r="BV11" s="19"/>
      <c r="BW11" s="7"/>
      <c r="BX11" s="7"/>
      <c r="BY11" s="7"/>
      <c r="BZ11" s="7"/>
      <c r="CA11" s="26"/>
      <c r="CB11" s="24"/>
      <c r="CC11" s="17"/>
      <c r="CD11" s="124"/>
      <c r="CE11" s="65" t="s">
        <v>29</v>
      </c>
      <c r="CF11" s="19"/>
      <c r="CG11" s="7"/>
      <c r="CH11" s="7"/>
      <c r="CI11" s="7"/>
      <c r="CJ11" s="7"/>
      <c r="CK11" s="26"/>
      <c r="CL11" s="24"/>
      <c r="CM11" s="17"/>
      <c r="CN11" s="124"/>
      <c r="CO11" s="65" t="s">
        <v>29</v>
      </c>
      <c r="CP11" s="19"/>
      <c r="CQ11" s="7"/>
      <c r="CR11" s="7"/>
      <c r="CS11" s="7"/>
      <c r="CT11" s="7"/>
      <c r="CU11" s="26"/>
      <c r="CV11" s="24"/>
      <c r="CW11" s="17"/>
      <c r="CX11" s="124"/>
      <c r="CY11" s="65" t="s">
        <v>29</v>
      </c>
      <c r="CZ11" s="19"/>
      <c r="DA11" s="7"/>
      <c r="DB11" s="7"/>
      <c r="DC11" s="7"/>
      <c r="DD11" s="7"/>
      <c r="DE11" s="26"/>
      <c r="DF11" s="24"/>
      <c r="DG11" s="17"/>
      <c r="DH11" s="139" t="s">
        <v>205</v>
      </c>
      <c r="DI11" s="65" t="s">
        <v>29</v>
      </c>
      <c r="DJ11" s="45">
        <v>81.33754192148352</v>
      </c>
      <c r="DK11" s="7">
        <v>74.637155297532644</v>
      </c>
      <c r="DL11" s="7">
        <v>89.321227842628616</v>
      </c>
      <c r="DM11" s="7">
        <v>96.022727272727266</v>
      </c>
      <c r="DN11" s="7">
        <v>78.507684680218148</v>
      </c>
      <c r="DO11" s="26">
        <v>91.618160651920846</v>
      </c>
      <c r="DP11" s="24"/>
      <c r="DQ11" s="17"/>
      <c r="DR11" s="139" t="s">
        <v>205</v>
      </c>
      <c r="DS11" s="65" t="s">
        <v>29</v>
      </c>
      <c r="DT11" s="45">
        <v>80.523828278849948</v>
      </c>
      <c r="DU11" s="7">
        <v>73.796597900832424</v>
      </c>
      <c r="DV11" s="7">
        <v>88.552915766738664</v>
      </c>
      <c r="DW11" s="7">
        <v>94.152046783625735</v>
      </c>
      <c r="DX11" s="7">
        <v>77.376237623762378</v>
      </c>
      <c r="DY11" s="26">
        <v>92.502883506343707</v>
      </c>
      <c r="DZ11" s="24"/>
      <c r="EA11" s="17"/>
      <c r="EB11" s="139" t="s">
        <v>205</v>
      </c>
      <c r="EC11" s="65" t="s">
        <v>29</v>
      </c>
      <c r="ED11" s="45">
        <f>(EG11/100*EG$34+EH11/100*EH$34)/(EG$34+EH$34)*100</f>
        <v>79.988427792269391</v>
      </c>
      <c r="EE11" s="7">
        <v>75.102040816326536</v>
      </c>
      <c r="EF11" s="7">
        <v>86.530843237125069</v>
      </c>
      <c r="EG11" s="7">
        <f>159/EG34*100</f>
        <v>94.082840236686394</v>
      </c>
      <c r="EH11" s="7">
        <v>79.400000000000006</v>
      </c>
      <c r="EI11" s="26"/>
      <c r="EJ11" s="24"/>
      <c r="EK11" s="17"/>
      <c r="EL11" s="139"/>
      <c r="EM11" s="65" t="s">
        <v>29</v>
      </c>
      <c r="EN11" s="45"/>
      <c r="EO11" s="7"/>
      <c r="EP11" s="7"/>
      <c r="EQ11" s="7"/>
      <c r="ER11" s="7"/>
      <c r="ES11" s="26"/>
      <c r="ET11" s="24"/>
      <c r="EU11" s="17"/>
      <c r="EV11" s="139" t="s">
        <v>205</v>
      </c>
      <c r="EW11" s="65" t="s">
        <v>29</v>
      </c>
      <c r="EX11" s="45">
        <v>84.121020367807006</v>
      </c>
      <c r="EY11" s="7">
        <v>79.410694798108409</v>
      </c>
      <c r="EZ11" s="7">
        <v>89.731369150779898</v>
      </c>
      <c r="FA11" s="7">
        <v>91.724137931034477</v>
      </c>
      <c r="FB11" s="7">
        <v>82.163234929297943</v>
      </c>
      <c r="FC11" s="26">
        <v>91.827468785471055</v>
      </c>
      <c r="FD11" s="24"/>
      <c r="FE11" s="17"/>
      <c r="FF11" s="139"/>
      <c r="FG11" s="65" t="s">
        <v>29</v>
      </c>
      <c r="FH11" s="45"/>
      <c r="FI11" s="7"/>
      <c r="FJ11" s="7"/>
      <c r="FK11" s="7"/>
      <c r="FL11" s="7"/>
      <c r="FM11" s="26"/>
      <c r="FN11" s="24"/>
      <c r="FO11" s="17"/>
      <c r="FP11" s="139" t="s">
        <v>205</v>
      </c>
      <c r="FQ11" s="65" t="s">
        <v>29</v>
      </c>
      <c r="FR11" s="45">
        <v>84.704496367563323</v>
      </c>
      <c r="FS11" s="7">
        <v>80.05811841627316</v>
      </c>
      <c r="FT11" s="7">
        <v>90.170940170940156</v>
      </c>
      <c r="FU11" s="7">
        <v>93.678160919540232</v>
      </c>
      <c r="FV11" s="7">
        <v>82.535351029521209</v>
      </c>
      <c r="FW11" s="26">
        <v>92.792792792792795</v>
      </c>
      <c r="FX11" s="24"/>
      <c r="FY11" s="17"/>
      <c r="FZ11" s="139"/>
      <c r="GA11" s="65" t="s">
        <v>29</v>
      </c>
      <c r="GB11" s="45"/>
      <c r="GC11" s="7"/>
      <c r="GD11" s="7"/>
      <c r="GE11" s="7"/>
      <c r="GF11" s="7"/>
      <c r="GG11" s="26"/>
      <c r="GH11" s="24"/>
      <c r="GI11" s="17"/>
      <c r="GJ11" s="139" t="s">
        <v>205</v>
      </c>
      <c r="GK11" s="65" t="s">
        <v>29</v>
      </c>
      <c r="GL11" s="45">
        <v>88.351605324980426</v>
      </c>
      <c r="GM11" s="7">
        <v>84.816563748637847</v>
      </c>
      <c r="GN11" s="7">
        <v>92.484076433121018</v>
      </c>
      <c r="GO11" s="7">
        <v>95.744680851063833</v>
      </c>
      <c r="GP11" s="7">
        <v>86.656746031746039</v>
      </c>
      <c r="GQ11" s="26">
        <v>94.481981981981974</v>
      </c>
      <c r="GR11" s="24"/>
      <c r="GS11" s="17"/>
      <c r="GT11" s="139"/>
      <c r="GU11" s="65" t="s">
        <v>29</v>
      </c>
      <c r="GV11" s="45"/>
      <c r="GW11" s="7"/>
      <c r="GX11" s="7"/>
      <c r="GY11" s="7"/>
      <c r="GZ11" s="7"/>
      <c r="HA11" s="26"/>
      <c r="HB11" s="24"/>
      <c r="HC11" s="17"/>
      <c r="HD11" s="139"/>
      <c r="HE11" s="65" t="s">
        <v>29</v>
      </c>
      <c r="HF11" s="45"/>
      <c r="HG11" s="7"/>
      <c r="HH11" s="7"/>
      <c r="HI11" s="7"/>
      <c r="HJ11" s="7"/>
      <c r="HK11" s="26"/>
      <c r="HL11" s="24"/>
      <c r="HM11" s="17"/>
      <c r="HN11" s="139" t="s">
        <v>205</v>
      </c>
      <c r="HO11" s="65" t="s">
        <v>29</v>
      </c>
      <c r="HP11" s="45">
        <v>88.750969743987582</v>
      </c>
      <c r="HQ11" s="7">
        <v>84.671267707954954</v>
      </c>
      <c r="HR11" s="7">
        <v>93.424885559717012</v>
      </c>
      <c r="HS11" s="7">
        <v>95.794392523364493</v>
      </c>
      <c r="HT11" s="7">
        <v>86.840148698884761</v>
      </c>
      <c r="HU11" s="26">
        <v>95.589856670341788</v>
      </c>
      <c r="HV11" s="24"/>
      <c r="HW11" s="17"/>
      <c r="HX11" s="139"/>
      <c r="HY11" s="65" t="s">
        <v>29</v>
      </c>
      <c r="HZ11" s="45"/>
      <c r="IA11" s="7"/>
      <c r="IB11" s="7"/>
      <c r="IC11" s="7"/>
      <c r="ID11" s="7"/>
      <c r="IE11" s="26"/>
      <c r="IF11" s="24"/>
      <c r="IG11" s="17"/>
      <c r="IH11" s="139"/>
      <c r="II11" s="65" t="s">
        <v>29</v>
      </c>
      <c r="IJ11" s="45"/>
      <c r="IK11" s="7"/>
      <c r="IL11" s="7"/>
      <c r="IM11" s="7"/>
      <c r="IN11" s="7"/>
      <c r="IO11" s="26"/>
      <c r="IP11" s="24"/>
      <c r="IQ11" s="17"/>
    </row>
    <row xmlns:x14ac="http://schemas.microsoft.com/office/spreadsheetml/2009/9/ac" r="12" s="1" customFormat="true" ht="15.75" customHeight="true" x14ac:dyDescent="0.2">
      <c r="A12" s="400" t="str">
        <f ca="true">IF(ISBLANK('Data Summary'!A14),"",'Data Summary'!A14)</f>
        <v>CRI_2010_EMIS</v>
      </c>
      <c r="B12" s="124" t="s">
        <v>174</v>
      </c>
      <c r="C12" s="65" t="s">
        <v>190</v>
      </c>
      <c r="D12" s="79">
        <v>56.8</v>
      </c>
      <c r="E12" s="19"/>
      <c r="F12" s="19"/>
      <c r="G12" s="19"/>
      <c r="H12" s="7">
        <v>56.8</v>
      </c>
      <c r="I12" s="26">
        <v>57.1</v>
      </c>
      <c r="J12" s="24"/>
      <c r="K12" s="17"/>
      <c r="L12" s="124" t="s">
        <v>174</v>
      </c>
      <c r="M12" s="65" t="s">
        <v>190</v>
      </c>
      <c r="N12" s="19">
        <v>54.1</v>
      </c>
      <c r="O12" s="19"/>
      <c r="P12" s="19"/>
      <c r="Q12" s="19"/>
      <c r="R12" s="19">
        <v>54.5</v>
      </c>
      <c r="S12" s="78">
        <v>51.9</v>
      </c>
      <c r="T12" s="24"/>
      <c r="U12" s="17"/>
      <c r="V12" s="124" t="s">
        <v>174</v>
      </c>
      <c r="W12" s="65" t="s">
        <v>190</v>
      </c>
      <c r="X12" s="19">
        <v>55.1</v>
      </c>
      <c r="Y12" s="19"/>
      <c r="Z12" s="19"/>
      <c r="AA12" s="19"/>
      <c r="AB12" s="19">
        <v>55.5</v>
      </c>
      <c r="AC12" s="78">
        <v>52.6</v>
      </c>
      <c r="AD12" s="24"/>
      <c r="AE12" s="17"/>
      <c r="AF12" s="124" t="s">
        <v>174</v>
      </c>
      <c r="AG12" s="65" t="s">
        <v>190</v>
      </c>
      <c r="AH12" s="19">
        <v>55.3</v>
      </c>
      <c r="AI12" s="19"/>
      <c r="AJ12" s="19"/>
      <c r="AK12" s="19"/>
      <c r="AL12" s="19">
        <v>55.4</v>
      </c>
      <c r="AM12" s="78">
        <v>54.6</v>
      </c>
      <c r="AN12" s="24"/>
      <c r="AO12" s="17"/>
      <c r="AP12" s="124"/>
      <c r="AQ12" s="65" t="s">
        <v>190</v>
      </c>
      <c r="AR12" s="19"/>
      <c r="AS12" s="19"/>
      <c r="AT12" s="19"/>
      <c r="AU12" s="19"/>
      <c r="AV12" s="19"/>
      <c r="AW12" s="78"/>
      <c r="AX12" s="24"/>
      <c r="AY12" s="17"/>
      <c r="AZ12" s="124" t="s">
        <v>174</v>
      </c>
      <c r="BA12" s="65" t="s">
        <v>190</v>
      </c>
      <c r="BB12" s="19">
        <v>54.6</v>
      </c>
      <c r="BC12" s="19"/>
      <c r="BD12" s="19"/>
      <c r="BE12" s="19"/>
      <c r="BF12" s="19">
        <v>54.4</v>
      </c>
      <c r="BG12" s="78">
        <v>55.9</v>
      </c>
      <c r="BH12" s="24"/>
      <c r="BI12" s="17"/>
      <c r="BJ12" s="124" t="s">
        <v>174</v>
      </c>
      <c r="BK12" s="65" t="s">
        <v>190</v>
      </c>
      <c r="BL12" s="19">
        <v>52.4</v>
      </c>
      <c r="BM12" s="19"/>
      <c r="BN12" s="19"/>
      <c r="BO12" s="19"/>
      <c r="BP12" s="19">
        <v>52.4</v>
      </c>
      <c r="BQ12" s="78">
        <v>52.2</v>
      </c>
      <c r="BR12" s="24"/>
      <c r="BS12" s="17"/>
      <c r="BT12" s="124" t="s">
        <v>174</v>
      </c>
      <c r="BU12" s="65" t="s">
        <v>190</v>
      </c>
      <c r="BV12" s="19">
        <v>51.8</v>
      </c>
      <c r="BW12" s="19"/>
      <c r="BX12" s="19"/>
      <c r="BY12" s="19"/>
      <c r="BZ12" s="19">
        <v>51.7</v>
      </c>
      <c r="CA12" s="78">
        <v>52.3</v>
      </c>
      <c r="CB12" s="24"/>
      <c r="CC12" s="17"/>
      <c r="CD12" s="124" t="s">
        <v>174</v>
      </c>
      <c r="CE12" s="65" t="s">
        <v>190</v>
      </c>
      <c r="CF12" s="19">
        <v>55.1</v>
      </c>
      <c r="CG12" s="19"/>
      <c r="CH12" s="19"/>
      <c r="CI12" s="19"/>
      <c r="CJ12" s="19">
        <v>54.2</v>
      </c>
      <c r="CK12" s="78">
        <v>59.2</v>
      </c>
      <c r="CL12" s="24"/>
      <c r="CM12" s="17"/>
      <c r="CN12" s="124" t="s">
        <v>174</v>
      </c>
      <c r="CO12" s="65" t="s">
        <v>190</v>
      </c>
      <c r="CP12" s="19">
        <v>56.9</v>
      </c>
      <c r="CQ12" s="19"/>
      <c r="CR12" s="19"/>
      <c r="CS12" s="19"/>
      <c r="CT12" s="19">
        <v>56.5</v>
      </c>
      <c r="CU12" s="78">
        <v>58.6</v>
      </c>
      <c r="CV12" s="24"/>
      <c r="CW12" s="17"/>
      <c r="CX12" s="124" t="s">
        <v>175</v>
      </c>
      <c r="CY12" s="65" t="s">
        <v>190</v>
      </c>
      <c r="CZ12" s="79">
        <f>DD12</f>
        <v>87.948717948717942</v>
      </c>
      <c r="DA12" s="19">
        <f>293/332*100</f>
        <v>88.253012048192772</v>
      </c>
      <c r="DB12" s="19">
        <f>50/58*100</f>
        <v>86.206896551724128</v>
      </c>
      <c r="DC12" s="19"/>
      <c r="DD12" s="19">
        <f>343/390*100</f>
        <v>87.948717948717942</v>
      </c>
      <c r="DE12" s="78"/>
      <c r="DF12" s="24"/>
      <c r="DG12" s="17"/>
      <c r="DH12" s="139" t="s">
        <v>206</v>
      </c>
      <c r="DI12" s="65" t="s">
        <v>207</v>
      </c>
      <c r="DJ12" s="45">
        <v>59.380548431643319</v>
      </c>
      <c r="DK12" s="19">
        <v>49.56458635703919</v>
      </c>
      <c r="DL12" s="19">
        <v>71.076523994811936</v>
      </c>
      <c r="DM12" s="19">
        <v>78.977272727272734</v>
      </c>
      <c r="DN12" s="19">
        <v>55.478433316807141</v>
      </c>
      <c r="DO12" s="78">
        <v>73.690337601862637</v>
      </c>
      <c r="DP12" s="24"/>
      <c r="DQ12" s="17"/>
      <c r="DR12" s="139" t="s">
        <v>206</v>
      </c>
      <c r="DS12" s="65" t="s">
        <v>207</v>
      </c>
      <c r="DT12" s="45">
        <v>72.331626624655371</v>
      </c>
      <c r="DU12" s="19">
        <v>63.517915309446252</v>
      </c>
      <c r="DV12" s="19">
        <v>82.850971922246217</v>
      </c>
      <c r="DW12" s="19">
        <v>91.228070175438589</v>
      </c>
      <c r="DX12" s="19">
        <v>68.316831683168317</v>
      </c>
      <c r="DY12" s="78">
        <v>87.312572087658594</v>
      </c>
      <c r="DZ12" s="24"/>
      <c r="EA12" s="17"/>
      <c r="EB12" s="139" t="s">
        <v>206</v>
      </c>
      <c r="EC12" s="65" t="s">
        <v>207</v>
      </c>
      <c r="ED12" s="45">
        <f>(EG12/100*EG$34+EH12/100*EH$34)/(EG$34+EH$34)*100</f>
        <v>72.285321318472867</v>
      </c>
      <c r="EE12" s="19">
        <v>64.938775510204081</v>
      </c>
      <c r="EF12" s="19">
        <v>73.57102433503114</v>
      </c>
      <c r="EG12" s="19">
        <f>158/EG34*100</f>
        <v>93.491124260355036</v>
      </c>
      <c r="EH12" s="19">
        <v>71.400000000000006</v>
      </c>
      <c r="EI12" s="78"/>
      <c r="EJ12" s="24"/>
      <c r="EK12" s="17"/>
      <c r="EL12" s="139" t="s">
        <v>213</v>
      </c>
      <c r="EM12" s="65" t="s">
        <v>207</v>
      </c>
      <c r="EN12" s="8">
        <f>(ER12*4048+ES12*881)/(4048+881)</f>
        <v>81.628062487319937</v>
      </c>
      <c r="EO12" s="19"/>
      <c r="EP12" s="19"/>
      <c r="EQ12" s="19"/>
      <c r="ER12" s="19">
        <v>82.94</v>
      </c>
      <c r="ES12" s="78">
        <v>75.599999999999994</v>
      </c>
      <c r="ET12" s="24"/>
      <c r="EU12" s="17"/>
      <c r="EV12" s="139" t="s">
        <v>206</v>
      </c>
      <c r="EW12" s="65" t="s">
        <v>207</v>
      </c>
      <c r="EX12" s="45">
        <v>76.646232944433464</v>
      </c>
      <c r="EY12" s="19">
        <v>69.516187704619867</v>
      </c>
      <c r="EZ12" s="19">
        <v>85.13864818024264</v>
      </c>
      <c r="FA12" s="19">
        <v>89.65517241379311</v>
      </c>
      <c r="FB12" s="19">
        <v>73.604564624162734</v>
      </c>
      <c r="FC12" s="78">
        <v>88.422247446083986</v>
      </c>
      <c r="FD12" s="24"/>
      <c r="FE12" s="17"/>
      <c r="FF12" s="139" t="s">
        <v>262</v>
      </c>
      <c r="FG12" s="65" t="s">
        <v>207</v>
      </c>
      <c r="FH12" s="45"/>
      <c r="FI12" s="19"/>
      <c r="FJ12" s="19"/>
      <c r="FK12" s="19"/>
      <c r="FL12" s="19"/>
      <c r="FM12" s="78">
        <v>67.400000000000006</v>
      </c>
      <c r="FN12" s="24"/>
      <c r="FO12" s="17"/>
      <c r="FP12" s="139" t="s">
        <v>206</v>
      </c>
      <c r="FQ12" s="65" t="s">
        <v>207</v>
      </c>
      <c r="FR12" s="45">
        <v>77.24327508344787</v>
      </c>
      <c r="FS12" s="19">
        <v>70.250635670177999</v>
      </c>
      <c r="FT12" s="19">
        <v>85.470085470085479</v>
      </c>
      <c r="FU12" s="19">
        <v>92.52873563218391</v>
      </c>
      <c r="FV12" s="19">
        <v>73.976680724386014</v>
      </c>
      <c r="FW12" s="78">
        <v>89.076576576576571</v>
      </c>
      <c r="FX12" s="24"/>
      <c r="FY12" s="17"/>
      <c r="FZ12" s="139" t="s">
        <v>213</v>
      </c>
      <c r="GA12" s="65" t="s">
        <v>207</v>
      </c>
      <c r="GB12" s="8">
        <f>(GF12*4031+GG12*888)/(4031+888)</f>
        <v>69.54077635276154</v>
      </c>
      <c r="GC12" s="19"/>
      <c r="GD12" s="19"/>
      <c r="GE12" s="19"/>
      <c r="GF12" s="19">
        <v>68.213350000000005</v>
      </c>
      <c r="GG12" s="78">
        <v>75.566514672560757</v>
      </c>
      <c r="GH12" s="24"/>
      <c r="GI12" s="17"/>
      <c r="GJ12" s="139" t="s">
        <v>206</v>
      </c>
      <c r="GK12" s="65" t="s">
        <v>207</v>
      </c>
      <c r="GL12" s="8">
        <v>80.599060297572436</v>
      </c>
      <c r="GM12" s="19">
        <v>74.536868870323275</v>
      </c>
      <c r="GN12" s="19">
        <v>87.685774946921441</v>
      </c>
      <c r="GO12" s="19">
        <v>94.680851063829792</v>
      </c>
      <c r="GP12" s="19">
        <v>77.876984126984127</v>
      </c>
      <c r="GQ12" s="78">
        <v>89.977477477477478</v>
      </c>
      <c r="GR12" s="24"/>
      <c r="GS12" s="17"/>
      <c r="GT12" s="139" t="s">
        <v>213</v>
      </c>
      <c r="GU12" s="65" t="s">
        <v>207</v>
      </c>
      <c r="GV12" s="8">
        <f>(GZ12*4032+HA12*888)/(4032+888)</f>
        <v>74.380281428428034</v>
      </c>
      <c r="GW12" s="19"/>
      <c r="GX12" s="19"/>
      <c r="GY12" s="19"/>
      <c r="GZ12" s="19">
        <v>72.889960000000002</v>
      </c>
      <c r="HA12" s="78">
        <v>81.147146292641892</v>
      </c>
      <c r="HB12" s="24"/>
      <c r="HC12" s="17"/>
      <c r="HD12" s="139" t="s">
        <v>347</v>
      </c>
      <c r="HE12" s="65" t="s">
        <v>190</v>
      </c>
      <c r="HF12" s="8">
        <v>90.77669902912622</v>
      </c>
      <c r="HG12" s="19">
        <v>91.891891891891902</v>
      </c>
      <c r="HH12" s="19">
        <v>87.931034482758619</v>
      </c>
      <c r="HI12" s="19"/>
      <c r="HJ12" s="19">
        <v>90.77669902912622</v>
      </c>
      <c r="HK12" s="78">
        <v>96.875</v>
      </c>
      <c r="HL12" s="24"/>
      <c r="HM12" s="17"/>
      <c r="HN12" s="139" t="s">
        <v>206</v>
      </c>
      <c r="HO12" s="65" t="s">
        <v>207</v>
      </c>
      <c r="HP12" s="8">
        <v>82.680372381691228</v>
      </c>
      <c r="HQ12" s="19">
        <v>77.115873592444601</v>
      </c>
      <c r="HR12" s="19">
        <v>89.055347482313778</v>
      </c>
      <c r="HS12" s="19">
        <v>94.859813084112147</v>
      </c>
      <c r="HT12" s="19">
        <v>80.173482032218089</v>
      </c>
      <c r="HU12" s="78">
        <v>90.959206174200659</v>
      </c>
      <c r="HV12" s="24"/>
      <c r="HW12" s="17"/>
      <c r="HX12" s="139" t="s">
        <v>213</v>
      </c>
      <c r="HY12" s="65" t="s">
        <v>207</v>
      </c>
      <c r="HZ12" s="8">
        <f>(ID12*4035+IE12*907)/(4035+907)</f>
        <v>77.125821479844859</v>
      </c>
      <c r="IA12" s="19"/>
      <c r="IB12" s="19"/>
      <c r="IC12" s="19"/>
      <c r="ID12" s="19">
        <v>75.707030000000003</v>
      </c>
      <c r="IE12" s="78">
        <v>83.43764465644243</v>
      </c>
      <c r="IF12" s="24"/>
      <c r="IG12" s="17"/>
      <c r="IH12" s="139"/>
      <c r="II12" s="65" t="s">
        <v>207</v>
      </c>
      <c r="IJ12" s="8"/>
      <c r="IK12" s="19"/>
      <c r="IL12" s="19"/>
      <c r="IM12" s="19"/>
      <c r="IN12" s="19"/>
      <c r="IO12" s="78"/>
      <c r="IP12" s="24"/>
      <c r="IQ12" s="17"/>
    </row>
    <row xmlns:x14ac="http://schemas.microsoft.com/office/spreadsheetml/2009/9/ac" r="13" s="285" customFormat="true" ht="18" customHeight="true" x14ac:dyDescent="0.25">
      <c r="A13" s="400" t="str">
        <f ca="true">IF(ISBLANK('Data Summary'!A15),"",'Data Summary'!A15)</f>
        <v>CRI_2011_EMIS</v>
      </c>
      <c r="B13" s="270" t="s">
        <v>57</v>
      </c>
      <c r="C13" s="277" t="s">
        <v>27</v>
      </c>
      <c r="D13" s="278"/>
      <c r="E13" s="278"/>
      <c r="F13" s="278"/>
      <c r="G13" s="279"/>
      <c r="H13" s="279"/>
      <c r="I13" s="280"/>
      <c r="J13" s="258"/>
      <c r="K13" s="275"/>
      <c r="L13" s="270" t="s">
        <v>57</v>
      </c>
      <c r="M13" s="277" t="s">
        <v>27</v>
      </c>
      <c r="N13" s="278"/>
      <c r="O13" s="278"/>
      <c r="P13" s="278"/>
      <c r="Q13" s="279"/>
      <c r="R13" s="279"/>
      <c r="S13" s="280"/>
      <c r="T13" s="258"/>
      <c r="U13" s="275"/>
      <c r="V13" s="270" t="s">
        <v>57</v>
      </c>
      <c r="W13" s="277" t="s">
        <v>27</v>
      </c>
      <c r="X13" s="278"/>
      <c r="Y13" s="278"/>
      <c r="Z13" s="278"/>
      <c r="AA13" s="279"/>
      <c r="AB13" s="279"/>
      <c r="AC13" s="280"/>
      <c r="AD13" s="258"/>
      <c r="AE13" s="275"/>
      <c r="AF13" s="270" t="s">
        <v>57</v>
      </c>
      <c r="AG13" s="277" t="s">
        <v>27</v>
      </c>
      <c r="AH13" s="278"/>
      <c r="AI13" s="278"/>
      <c r="AJ13" s="278"/>
      <c r="AK13" s="279"/>
      <c r="AL13" s="279"/>
      <c r="AM13" s="280"/>
      <c r="AN13" s="258"/>
      <c r="AO13" s="275"/>
      <c r="AP13" s="270" t="s">
        <v>57</v>
      </c>
      <c r="AQ13" s="277" t="s">
        <v>27</v>
      </c>
      <c r="AR13" s="278"/>
      <c r="AS13" s="278"/>
      <c r="AT13" s="278"/>
      <c r="AU13" s="279"/>
      <c r="AV13" s="279"/>
      <c r="AW13" s="280"/>
      <c r="AX13" s="258"/>
      <c r="AY13" s="275"/>
      <c r="AZ13" s="270" t="s">
        <v>57</v>
      </c>
      <c r="BA13" s="281" t="s">
        <v>27</v>
      </c>
      <c r="BB13" s="282"/>
      <c r="BC13" s="282"/>
      <c r="BD13" s="282"/>
      <c r="BE13" s="283"/>
      <c r="BF13" s="283"/>
      <c r="BG13" s="284"/>
      <c r="BH13" s="258"/>
      <c r="BI13" s="275"/>
      <c r="BJ13" s="270" t="s">
        <v>57</v>
      </c>
      <c r="BK13" s="277" t="s">
        <v>27</v>
      </c>
      <c r="BL13" s="278"/>
      <c r="BM13" s="278"/>
      <c r="BN13" s="278"/>
      <c r="BO13" s="279"/>
      <c r="BP13" s="279"/>
      <c r="BQ13" s="280"/>
      <c r="BR13" s="258"/>
      <c r="BS13" s="275"/>
      <c r="BT13" s="270" t="s">
        <v>57</v>
      </c>
      <c r="BU13" s="277" t="s">
        <v>27</v>
      </c>
      <c r="BV13" s="278"/>
      <c r="BW13" s="278"/>
      <c r="BX13" s="278"/>
      <c r="BY13" s="279"/>
      <c r="BZ13" s="279"/>
      <c r="CA13" s="280"/>
      <c r="CB13" s="258"/>
      <c r="CC13" s="275"/>
      <c r="CD13" s="270" t="s">
        <v>57</v>
      </c>
      <c r="CE13" s="277" t="s">
        <v>27</v>
      </c>
      <c r="CF13" s="278"/>
      <c r="CG13" s="278"/>
      <c r="CH13" s="278"/>
      <c r="CI13" s="279"/>
      <c r="CJ13" s="279"/>
      <c r="CK13" s="280"/>
      <c r="CL13" s="258"/>
      <c r="CM13" s="275"/>
      <c r="CN13" s="270" t="s">
        <v>57</v>
      </c>
      <c r="CO13" s="277" t="s">
        <v>27</v>
      </c>
      <c r="CP13" s="278"/>
      <c r="CQ13" s="278"/>
      <c r="CR13" s="278"/>
      <c r="CS13" s="279"/>
      <c r="CT13" s="279"/>
      <c r="CU13" s="280"/>
      <c r="CV13" s="258"/>
      <c r="CW13" s="275"/>
      <c r="CX13" s="270" t="s">
        <v>57</v>
      </c>
      <c r="CY13" s="277" t="s">
        <v>27</v>
      </c>
      <c r="CZ13" s="278"/>
      <c r="DA13" s="278"/>
      <c r="DB13" s="278"/>
      <c r="DC13" s="279"/>
      <c r="DD13" s="279"/>
      <c r="DE13" s="280"/>
      <c r="DF13" s="258"/>
      <c r="DG13" s="275"/>
      <c r="DH13" s="270" t="s">
        <v>57</v>
      </c>
      <c r="DI13" s="277" t="s">
        <v>27</v>
      </c>
      <c r="DJ13" s="278"/>
      <c r="DK13" s="278"/>
      <c r="DL13" s="278"/>
      <c r="DM13" s="279"/>
      <c r="DN13" s="279"/>
      <c r="DO13" s="280"/>
      <c r="DP13" s="258"/>
      <c r="DQ13" s="275"/>
      <c r="DR13" s="270" t="s">
        <v>57</v>
      </c>
      <c r="DS13" s="277" t="s">
        <v>27</v>
      </c>
      <c r="DT13" s="278"/>
      <c r="DU13" s="278"/>
      <c r="DV13" s="278"/>
      <c r="DW13" s="279"/>
      <c r="DX13" s="279"/>
      <c r="DY13" s="280"/>
      <c r="DZ13" s="258"/>
      <c r="EA13" s="275"/>
      <c r="EB13" s="270" t="s">
        <v>57</v>
      </c>
      <c r="EC13" s="277" t="s">
        <v>27</v>
      </c>
      <c r="ED13" s="278"/>
      <c r="EE13" s="278"/>
      <c r="EF13" s="278"/>
      <c r="EG13" s="279"/>
      <c r="EH13" s="279"/>
      <c r="EI13" s="280"/>
      <c r="EJ13" s="258"/>
      <c r="EK13" s="275"/>
      <c r="EL13" s="270" t="s">
        <v>57</v>
      </c>
      <c r="EM13" s="277" t="s">
        <v>27</v>
      </c>
      <c r="EN13" s="278"/>
      <c r="EO13" s="278"/>
      <c r="EP13" s="278"/>
      <c r="EQ13" s="279"/>
      <c r="ER13" s="279"/>
      <c r="ES13" s="280"/>
      <c r="ET13" s="258"/>
      <c r="EU13" s="275"/>
      <c r="EV13" s="270" t="s">
        <v>57</v>
      </c>
      <c r="EW13" s="277" t="s">
        <v>27</v>
      </c>
      <c r="EX13" s="278"/>
      <c r="EY13" s="278"/>
      <c r="EZ13" s="278"/>
      <c r="FA13" s="279"/>
      <c r="FB13" s="279"/>
      <c r="FC13" s="280"/>
      <c r="FD13" s="258"/>
      <c r="FE13" s="275"/>
      <c r="FF13" s="270" t="s">
        <v>57</v>
      </c>
      <c r="FG13" s="277" t="s">
        <v>27</v>
      </c>
      <c r="FH13" s="278"/>
      <c r="FI13" s="278"/>
      <c r="FJ13" s="278"/>
      <c r="FK13" s="279"/>
      <c r="FL13" s="279"/>
      <c r="FM13" s="280"/>
      <c r="FN13" s="258"/>
      <c r="FO13" s="275"/>
      <c r="FP13" s="270" t="s">
        <v>57</v>
      </c>
      <c r="FQ13" s="277" t="s">
        <v>27</v>
      </c>
      <c r="FR13" s="278"/>
      <c r="FS13" s="278"/>
      <c r="FT13" s="278"/>
      <c r="FU13" s="279"/>
      <c r="FV13" s="279"/>
      <c r="FW13" s="280"/>
      <c r="FX13" s="258"/>
      <c r="FY13" s="275"/>
      <c r="FZ13" s="270" t="s">
        <v>57</v>
      </c>
      <c r="GA13" s="277" t="s">
        <v>27</v>
      </c>
      <c r="GB13" s="278"/>
      <c r="GC13" s="278"/>
      <c r="GD13" s="278"/>
      <c r="GE13" s="279"/>
      <c r="GF13" s="279"/>
      <c r="GG13" s="280"/>
      <c r="GH13" s="258"/>
      <c r="GI13" s="275"/>
      <c r="GJ13" s="270" t="s">
        <v>57</v>
      </c>
      <c r="GK13" s="277" t="s">
        <v>27</v>
      </c>
      <c r="GL13" s="278"/>
      <c r="GM13" s="278"/>
      <c r="GN13" s="278"/>
      <c r="GO13" s="279"/>
      <c r="GP13" s="279"/>
      <c r="GQ13" s="280"/>
      <c r="GR13" s="258"/>
      <c r="GS13" s="275"/>
      <c r="GT13" s="270" t="s">
        <v>57</v>
      </c>
      <c r="GU13" s="277" t="s">
        <v>27</v>
      </c>
      <c r="GV13" s="278"/>
      <c r="GW13" s="278"/>
      <c r="GX13" s="278"/>
      <c r="GY13" s="279"/>
      <c r="GZ13" s="279"/>
      <c r="HA13" s="280"/>
      <c r="HB13" s="258"/>
      <c r="HC13" s="275"/>
      <c r="HD13" s="270" t="s">
        <v>57</v>
      </c>
      <c r="HE13" s="277" t="s">
        <v>27</v>
      </c>
      <c r="HF13" s="278"/>
      <c r="HG13" s="278"/>
      <c r="HH13" s="278"/>
      <c r="HI13" s="279"/>
      <c r="HJ13" s="279"/>
      <c r="HK13" s="280"/>
      <c r="HL13" s="258"/>
      <c r="HM13" s="275"/>
      <c r="HN13" s="270" t="s">
        <v>57</v>
      </c>
      <c r="HO13" s="277" t="s">
        <v>27</v>
      </c>
      <c r="HP13" s="278"/>
      <c r="HQ13" s="278"/>
      <c r="HR13" s="278"/>
      <c r="HS13" s="279"/>
      <c r="HT13" s="279"/>
      <c r="HU13" s="280"/>
      <c r="HV13" s="258"/>
      <c r="HW13" s="275"/>
      <c r="HX13" s="270" t="s">
        <v>57</v>
      </c>
      <c r="HY13" s="277" t="s">
        <v>27</v>
      </c>
      <c r="HZ13" s="278"/>
      <c r="IA13" s="278"/>
      <c r="IB13" s="278"/>
      <c r="IC13" s="279"/>
      <c r="ID13" s="279"/>
      <c r="IE13" s="280"/>
      <c r="IF13" s="258"/>
      <c r="IG13" s="275"/>
      <c r="IH13" s="270" t="s">
        <v>57</v>
      </c>
      <c r="II13" s="277" t="s">
        <v>27</v>
      </c>
      <c r="IJ13" s="278"/>
      <c r="IK13" s="278"/>
      <c r="IL13" s="278"/>
      <c r="IM13" s="279"/>
      <c r="IN13" s="279"/>
      <c r="IO13" s="280"/>
      <c r="IP13" s="258"/>
      <c r="IQ13" s="275"/>
    </row>
    <row xmlns:x14ac="http://schemas.microsoft.com/office/spreadsheetml/2009/9/ac" r="14" x14ac:dyDescent="0.25">
      <c r="A14" s="400" t="str">
        <f ca="true">IF(ISBLANK('Data Summary'!A16),"",'Data Summary'!A16)</f>
        <v>CRI_2013_LLECE</v>
      </c>
      <c r="B14" s="125" t="s">
        <v>30</v>
      </c>
      <c r="C14" s="20">
        <v>0</v>
      </c>
      <c r="D14" s="79"/>
      <c r="E14" s="45"/>
      <c r="F14" s="45"/>
      <c r="G14" s="7"/>
      <c r="H14" s="7"/>
      <c r="I14" s="26"/>
      <c r="J14" s="11"/>
      <c r="K14" s="16"/>
      <c r="L14" s="125" t="s">
        <v>30</v>
      </c>
      <c r="M14" s="20">
        <v>0</v>
      </c>
      <c r="N14" s="79"/>
      <c r="O14" s="45"/>
      <c r="P14" s="45"/>
      <c r="Q14" s="7"/>
      <c r="R14" s="7"/>
      <c r="S14" s="26"/>
      <c r="T14" s="11"/>
      <c r="U14" s="16"/>
      <c r="V14" s="125" t="s">
        <v>30</v>
      </c>
      <c r="W14" s="20">
        <v>0</v>
      </c>
      <c r="X14" s="79"/>
      <c r="Y14" s="45"/>
      <c r="Z14" s="45"/>
      <c r="AA14" s="7"/>
      <c r="AB14" s="7"/>
      <c r="AC14" s="26"/>
      <c r="AD14" s="11"/>
      <c r="AE14" s="16"/>
      <c r="AF14" s="125" t="s">
        <v>30</v>
      </c>
      <c r="AG14" s="20">
        <v>0</v>
      </c>
      <c r="AH14" s="79"/>
      <c r="AI14" s="45"/>
      <c r="AJ14" s="45"/>
      <c r="AK14" s="7"/>
      <c r="AL14" s="7"/>
      <c r="AM14" s="26"/>
      <c r="AN14" s="11"/>
      <c r="AO14" s="16"/>
      <c r="AP14" s="125" t="s">
        <v>30</v>
      </c>
      <c r="AQ14" s="20">
        <v>0</v>
      </c>
      <c r="AR14" s="79"/>
      <c r="AS14" s="45"/>
      <c r="AT14" s="45"/>
      <c r="AU14" s="7"/>
      <c r="AV14" s="7"/>
      <c r="AW14" s="26"/>
      <c r="AX14" s="11"/>
      <c r="AY14" s="16"/>
      <c r="AZ14" s="125" t="s">
        <v>30</v>
      </c>
      <c r="BA14" s="20">
        <v>0</v>
      </c>
      <c r="BB14" s="79"/>
      <c r="BC14" s="45"/>
      <c r="BD14" s="45"/>
      <c r="BE14" s="7"/>
      <c r="BF14" s="7"/>
      <c r="BG14" s="26"/>
      <c r="BH14" s="11"/>
      <c r="BI14" s="16"/>
      <c r="BJ14" s="125" t="s">
        <v>30</v>
      </c>
      <c r="BK14" s="20">
        <v>0</v>
      </c>
      <c r="BL14" s="79"/>
      <c r="BM14" s="45"/>
      <c r="BN14" s="45"/>
      <c r="BO14" s="7"/>
      <c r="BP14" s="7"/>
      <c r="BQ14" s="26"/>
      <c r="BR14" s="11"/>
      <c r="BS14" s="16"/>
      <c r="BT14" s="125" t="s">
        <v>30</v>
      </c>
      <c r="BU14" s="20">
        <v>0</v>
      </c>
      <c r="BV14" s="79"/>
      <c r="BW14" s="45"/>
      <c r="BX14" s="45"/>
      <c r="BY14" s="7"/>
      <c r="BZ14" s="7"/>
      <c r="CA14" s="26"/>
      <c r="CB14" s="11"/>
      <c r="CC14" s="16"/>
      <c r="CD14" s="125" t="s">
        <v>30</v>
      </c>
      <c r="CE14" s="20">
        <v>0</v>
      </c>
      <c r="CF14" s="79"/>
      <c r="CG14" s="45"/>
      <c r="CH14" s="45"/>
      <c r="CI14" s="7"/>
      <c r="CJ14" s="7"/>
      <c r="CK14" s="26"/>
      <c r="CL14" s="11"/>
      <c r="CM14" s="16"/>
      <c r="CN14" s="125" t="s">
        <v>30</v>
      </c>
      <c r="CO14" s="20">
        <v>0</v>
      </c>
      <c r="CP14" s="79"/>
      <c r="CQ14" s="45"/>
      <c r="CR14" s="45"/>
      <c r="CS14" s="7"/>
      <c r="CT14" s="7"/>
      <c r="CU14" s="26"/>
      <c r="CV14" s="11"/>
      <c r="CW14" s="16"/>
      <c r="CX14" s="125" t="s">
        <v>30</v>
      </c>
      <c r="CY14" s="20">
        <v>0</v>
      </c>
      <c r="CZ14" s="79"/>
      <c r="DA14" s="45"/>
      <c r="DB14" s="45"/>
      <c r="DC14" s="7"/>
      <c r="DD14" s="7"/>
      <c r="DE14" s="26"/>
      <c r="DF14" s="11"/>
      <c r="DG14" s="16"/>
      <c r="DH14" s="125" t="s">
        <v>30</v>
      </c>
      <c r="DI14" s="20">
        <v>0</v>
      </c>
      <c r="DJ14" s="79">
        <v>0.35509962517261789</v>
      </c>
      <c r="DK14" s="45">
        <v>0.47169811320754718</v>
      </c>
      <c r="DL14" s="45">
        <v>0.21616947686986598</v>
      </c>
      <c r="DM14" s="7"/>
      <c r="DN14" s="7">
        <v>0.34705007436787305</v>
      </c>
      <c r="DO14" s="26">
        <v>0.46565774155995343</v>
      </c>
      <c r="DP14" s="11"/>
      <c r="DQ14" s="16"/>
      <c r="DR14" s="125" t="s">
        <v>30</v>
      </c>
      <c r="DS14" s="20">
        <v>0</v>
      </c>
      <c r="DT14" s="79">
        <v>9.8463962189838522E-2</v>
      </c>
      <c r="DU14" s="45">
        <v>7.2385088671733627E-2</v>
      </c>
      <c r="DV14" s="45">
        <v>0.12958963282937366</v>
      </c>
      <c r="DW14" s="7"/>
      <c r="DX14" s="7">
        <v>9.9009900990099015E-2</v>
      </c>
      <c r="DY14" s="26">
        <v>0.11534025374855825</v>
      </c>
      <c r="DZ14" s="11"/>
      <c r="EA14" s="16"/>
      <c r="EB14" s="125" t="s">
        <v>30</v>
      </c>
      <c r="EC14" s="20">
        <v>0</v>
      </c>
      <c r="ED14" s="79">
        <v>0.11769321302471555</v>
      </c>
      <c r="EE14" s="45">
        <v>0.18102824040550328</v>
      </c>
      <c r="EF14" s="45">
        <v>4.2808219178082189E-2</v>
      </c>
      <c r="EG14" s="7"/>
      <c r="EH14" s="7">
        <v>0.14822134387351776</v>
      </c>
      <c r="EI14" s="26">
        <v>0</v>
      </c>
      <c r="EJ14" s="11"/>
      <c r="EK14" s="16"/>
      <c r="EL14" s="125" t="s">
        <v>30</v>
      </c>
      <c r="EM14" s="20">
        <v>0</v>
      </c>
      <c r="EN14" s="79"/>
      <c r="EO14" s="45"/>
      <c r="EP14" s="45"/>
      <c r="EQ14" s="7"/>
      <c r="ER14" s="7"/>
      <c r="ES14" s="26"/>
      <c r="ET14" s="11"/>
      <c r="EU14" s="16"/>
      <c r="EV14" s="125" t="s">
        <v>30</v>
      </c>
      <c r="EW14" s="20">
        <v>0</v>
      </c>
      <c r="EX14" s="79">
        <v>0.13842198932173225</v>
      </c>
      <c r="EY14" s="45">
        <v>0.21826118588577664</v>
      </c>
      <c r="EZ14" s="45">
        <v>4.3327556325823226E-2</v>
      </c>
      <c r="FA14" s="7"/>
      <c r="FB14" s="7">
        <v>0.17365418010419251</v>
      </c>
      <c r="FC14" s="26">
        <v>0</v>
      </c>
      <c r="FD14" s="11"/>
      <c r="FE14" s="16"/>
      <c r="FF14" s="125" t="s">
        <v>30</v>
      </c>
      <c r="FG14" s="20">
        <v>0</v>
      </c>
      <c r="FH14" s="79"/>
      <c r="FI14" s="45"/>
      <c r="FJ14" s="45"/>
      <c r="FK14" s="7"/>
      <c r="FL14" s="7"/>
      <c r="FM14" s="26"/>
      <c r="FN14" s="11"/>
      <c r="FO14" s="16"/>
      <c r="FP14" s="125" t="s">
        <v>30</v>
      </c>
      <c r="FQ14" s="20">
        <v>0</v>
      </c>
      <c r="FR14" s="79">
        <v>5.8904378558806203E-2</v>
      </c>
      <c r="FS14" s="45">
        <v>0.10897203051216854</v>
      </c>
      <c r="FT14" s="45">
        <v>0</v>
      </c>
      <c r="FU14" s="7"/>
      <c r="FV14" s="7">
        <v>7.4423220044653932E-2</v>
      </c>
      <c r="FW14" s="26">
        <v>0</v>
      </c>
      <c r="FX14" s="11"/>
      <c r="FY14" s="16"/>
      <c r="FZ14" s="125" t="s">
        <v>30</v>
      </c>
      <c r="GA14" s="20">
        <v>0</v>
      </c>
      <c r="GB14" s="79"/>
      <c r="GC14" s="45"/>
      <c r="GD14" s="45"/>
      <c r="GE14" s="7"/>
      <c r="GF14" s="7"/>
      <c r="GG14" s="26"/>
      <c r="GH14" s="11"/>
      <c r="GI14" s="16"/>
      <c r="GJ14" s="125" t="s">
        <v>30</v>
      </c>
      <c r="GK14" s="20">
        <v>0</v>
      </c>
      <c r="GL14" s="79">
        <v>3.9154267815191858E-2</v>
      </c>
      <c r="GM14" s="45">
        <v>7.2648020341445699E-2</v>
      </c>
      <c r="GN14" s="45">
        <v>0</v>
      </c>
      <c r="GO14" s="7"/>
      <c r="GP14" s="7">
        <v>4.96031746031746E-2</v>
      </c>
      <c r="GQ14" s="26">
        <v>0</v>
      </c>
      <c r="GR14" s="11"/>
      <c r="GS14" s="16"/>
      <c r="GT14" s="125" t="s">
        <v>30</v>
      </c>
      <c r="GU14" s="20">
        <v>0</v>
      </c>
      <c r="GV14" s="79"/>
      <c r="GW14" s="45"/>
      <c r="GX14" s="45"/>
      <c r="GY14" s="7"/>
      <c r="GZ14" s="7"/>
      <c r="HA14" s="26"/>
      <c r="HB14" s="11"/>
      <c r="HC14" s="16"/>
      <c r="HD14" s="125" t="s">
        <v>30</v>
      </c>
      <c r="HE14" s="20">
        <v>0</v>
      </c>
      <c r="HF14" s="79"/>
      <c r="HG14" s="45"/>
      <c r="HH14" s="45"/>
      <c r="HI14" s="7"/>
      <c r="HJ14" s="7"/>
      <c r="HK14" s="26"/>
      <c r="HL14" s="11"/>
      <c r="HM14" s="16"/>
      <c r="HN14" s="125" t="s">
        <v>30</v>
      </c>
      <c r="HO14" s="20">
        <v>0</v>
      </c>
      <c r="HP14" s="79">
        <v>3.8789759503491075E-2</v>
      </c>
      <c r="HQ14" s="45">
        <v>3.6324010170722849E-2</v>
      </c>
      <c r="HR14" s="45">
        <v>4.161464835622139E-2</v>
      </c>
      <c r="HS14" s="7"/>
      <c r="HT14" s="7">
        <v>4.9566294919454773E-2</v>
      </c>
      <c r="HU14" s="26">
        <v>0</v>
      </c>
      <c r="HV14" s="11"/>
      <c r="HW14" s="16"/>
      <c r="HX14" s="125" t="s">
        <v>30</v>
      </c>
      <c r="HY14" s="20">
        <v>0</v>
      </c>
      <c r="HZ14" s="79"/>
      <c r="IA14" s="45"/>
      <c r="IB14" s="45"/>
      <c r="IC14" s="7"/>
      <c r="ID14" s="7"/>
      <c r="IE14" s="26"/>
      <c r="IF14" s="11"/>
      <c r="IG14" s="16"/>
      <c r="IH14" s="125" t="s">
        <v>30</v>
      </c>
      <c r="II14" s="20">
        <v>0</v>
      </c>
      <c r="IJ14" s="79">
        <v>8.133387555917039E-2</v>
      </c>
      <c r="IK14" s="45"/>
      <c r="IL14" s="45"/>
      <c r="IM14" s="7"/>
      <c r="IN14" s="7">
        <v>4.967709885742673E-2</v>
      </c>
      <c r="IO14" s="26">
        <v>0.22421524663677131</v>
      </c>
      <c r="IP14" s="11"/>
      <c r="IQ14" s="16"/>
    </row>
    <row xmlns:x14ac="http://schemas.microsoft.com/office/spreadsheetml/2009/9/ac" r="15" s="2" customFormat="true" x14ac:dyDescent="0.25">
      <c r="A15" s="400" t="str">
        <f ca="true">IF(ISBLANK('Data Summary'!A17),"",'Data Summary'!A17)</f>
        <v>CRI_2014_EMIS</v>
      </c>
      <c r="B15" s="125" t="s">
        <v>105</v>
      </c>
      <c r="C15" s="80">
        <v>0</v>
      </c>
      <c r="D15" s="45"/>
      <c r="E15" s="45"/>
      <c r="F15" s="45"/>
      <c r="G15" s="7"/>
      <c r="H15" s="7"/>
      <c r="I15" s="26"/>
      <c r="J15" s="11"/>
      <c r="K15" s="16"/>
      <c r="L15" s="125" t="s">
        <v>105</v>
      </c>
      <c r="M15" s="80">
        <v>0</v>
      </c>
      <c r="N15" s="45"/>
      <c r="O15" s="45"/>
      <c r="P15" s="45"/>
      <c r="Q15" s="7"/>
      <c r="R15" s="7"/>
      <c r="S15" s="26"/>
      <c r="T15" s="11"/>
      <c r="U15" s="16"/>
      <c r="V15" s="125" t="s">
        <v>105</v>
      </c>
      <c r="W15" s="80">
        <v>0</v>
      </c>
      <c r="X15" s="45"/>
      <c r="Y15" s="45"/>
      <c r="Z15" s="45"/>
      <c r="AA15" s="7"/>
      <c r="AB15" s="7"/>
      <c r="AC15" s="26"/>
      <c r="AD15" s="11"/>
      <c r="AE15" s="16"/>
      <c r="AF15" s="125" t="s">
        <v>105</v>
      </c>
      <c r="AG15" s="80">
        <v>0</v>
      </c>
      <c r="AH15" s="45"/>
      <c r="AI15" s="45"/>
      <c r="AJ15" s="45"/>
      <c r="AK15" s="7"/>
      <c r="AL15" s="7"/>
      <c r="AM15" s="26"/>
      <c r="AN15" s="11"/>
      <c r="AO15" s="16"/>
      <c r="AP15" s="125" t="s">
        <v>105</v>
      </c>
      <c r="AQ15" s="80">
        <v>0</v>
      </c>
      <c r="AR15" s="45"/>
      <c r="AS15" s="45"/>
      <c r="AT15" s="45"/>
      <c r="AU15" s="7"/>
      <c r="AV15" s="7"/>
      <c r="AW15" s="26"/>
      <c r="AX15" s="11"/>
      <c r="AY15" s="16"/>
      <c r="AZ15" s="125" t="s">
        <v>105</v>
      </c>
      <c r="BA15" s="80">
        <v>0</v>
      </c>
      <c r="BB15" s="45"/>
      <c r="BC15" s="45"/>
      <c r="BD15" s="45"/>
      <c r="BE15" s="7"/>
      <c r="BF15" s="7"/>
      <c r="BG15" s="26"/>
      <c r="BH15" s="11"/>
      <c r="BI15" s="16"/>
      <c r="BJ15" s="125" t="s">
        <v>105</v>
      </c>
      <c r="BK15" s="80">
        <v>0</v>
      </c>
      <c r="BL15" s="45"/>
      <c r="BM15" s="45"/>
      <c r="BN15" s="45"/>
      <c r="BO15" s="7"/>
      <c r="BP15" s="7"/>
      <c r="BQ15" s="26"/>
      <c r="BR15" s="11"/>
      <c r="BS15" s="16"/>
      <c r="BT15" s="125" t="s">
        <v>105</v>
      </c>
      <c r="BU15" s="80">
        <v>0</v>
      </c>
      <c r="BV15" s="45"/>
      <c r="BW15" s="45"/>
      <c r="BX15" s="45"/>
      <c r="BY15" s="7"/>
      <c r="BZ15" s="7"/>
      <c r="CA15" s="26"/>
      <c r="CB15" s="11"/>
      <c r="CC15" s="16"/>
      <c r="CD15" s="125" t="s">
        <v>105</v>
      </c>
      <c r="CE15" s="80">
        <v>0</v>
      </c>
      <c r="CF15" s="45"/>
      <c r="CG15" s="45"/>
      <c r="CH15" s="45"/>
      <c r="CI15" s="7"/>
      <c r="CJ15" s="7"/>
      <c r="CK15" s="26"/>
      <c r="CL15" s="11"/>
      <c r="CM15" s="16"/>
      <c r="CN15" s="125" t="s">
        <v>105</v>
      </c>
      <c r="CO15" s="80">
        <v>0</v>
      </c>
      <c r="CP15" s="45"/>
      <c r="CQ15" s="45"/>
      <c r="CR15" s="45"/>
      <c r="CS15" s="7"/>
      <c r="CT15" s="7"/>
      <c r="CU15" s="26"/>
      <c r="CV15" s="11"/>
      <c r="CW15" s="16"/>
      <c r="CX15" s="125" t="s">
        <v>105</v>
      </c>
      <c r="CY15" s="80">
        <v>0</v>
      </c>
      <c r="CZ15" s="45"/>
      <c r="DA15" s="45"/>
      <c r="DB15" s="45"/>
      <c r="DC15" s="7"/>
      <c r="DD15" s="7"/>
      <c r="DE15" s="26"/>
      <c r="DF15" s="11"/>
      <c r="DG15" s="16"/>
      <c r="DH15" s="125" t="s">
        <v>105</v>
      </c>
      <c r="DI15" s="80">
        <v>0</v>
      </c>
      <c r="DJ15" s="45">
        <v>1.4203985006904716</v>
      </c>
      <c r="DK15" s="45">
        <v>1.0885341074020318</v>
      </c>
      <c r="DL15" s="45">
        <v>1.8158236057068742</v>
      </c>
      <c r="DM15" s="7">
        <v>2.8409090909090908</v>
      </c>
      <c r="DN15" s="7">
        <v>1.0411502231036194</v>
      </c>
      <c r="DO15" s="26">
        <v>2.9103608847497089</v>
      </c>
      <c r="DP15" s="11"/>
      <c r="DQ15" s="16"/>
      <c r="DR15" s="125" t="s">
        <v>105</v>
      </c>
      <c r="DS15" s="80">
        <v>0</v>
      </c>
      <c r="DT15" s="45">
        <v>1.8314296967309964</v>
      </c>
      <c r="DU15" s="45">
        <v>1.7372421281216071</v>
      </c>
      <c r="DV15" s="45">
        <v>1.9438444924406046</v>
      </c>
      <c r="DW15" s="7">
        <v>2.3391812865497075</v>
      </c>
      <c r="DX15" s="7">
        <v>1.8316831683168315</v>
      </c>
      <c r="DY15" s="26">
        <v>1.7301038062283738</v>
      </c>
      <c r="DZ15" s="11"/>
      <c r="EA15" s="16"/>
      <c r="EB15" s="125" t="s">
        <v>105</v>
      </c>
      <c r="EC15" s="80">
        <v>0</v>
      </c>
      <c r="ED15" s="45">
        <v>1.9811690859160456</v>
      </c>
      <c r="EE15" s="45">
        <v>1.4844315713251268</v>
      </c>
      <c r="EF15" s="45">
        <v>2.5684931506849313</v>
      </c>
      <c r="EG15" s="7">
        <v>4.1420118343195274</v>
      </c>
      <c r="EH15" s="7">
        <v>1.7045454545454544</v>
      </c>
      <c r="EI15" s="26">
        <v>2.8376844494892168</v>
      </c>
      <c r="EJ15" s="11"/>
      <c r="EK15" s="16"/>
      <c r="EL15" s="125" t="s">
        <v>105</v>
      </c>
      <c r="EM15" s="80">
        <v>0</v>
      </c>
      <c r="EN15" s="45"/>
      <c r="EO15" s="45"/>
      <c r="EP15" s="45"/>
      <c r="EQ15" s="7"/>
      <c r="ER15" s="7"/>
      <c r="ES15" s="26"/>
      <c r="ET15" s="11"/>
      <c r="EU15" s="16"/>
      <c r="EV15" s="125" t="s">
        <v>105</v>
      </c>
      <c r="EW15" s="80">
        <v>0</v>
      </c>
      <c r="EX15" s="45">
        <v>1.7994858611825193</v>
      </c>
      <c r="EY15" s="45">
        <v>1.709712622771917</v>
      </c>
      <c r="EZ15" s="45">
        <v>1.9064124783362217</v>
      </c>
      <c r="FA15" s="7">
        <v>2.0689655172413794</v>
      </c>
      <c r="FB15" s="7">
        <v>1.7613495410568096</v>
      </c>
      <c r="FC15" s="26">
        <v>1.9296254256526675</v>
      </c>
      <c r="FD15" s="11"/>
      <c r="FE15" s="16"/>
      <c r="FF15" s="125" t="s">
        <v>105</v>
      </c>
      <c r="FG15" s="80">
        <v>0</v>
      </c>
      <c r="FH15" s="45"/>
      <c r="FI15" s="45"/>
      <c r="FJ15" s="45"/>
      <c r="FK15" s="7"/>
      <c r="FL15" s="7"/>
      <c r="FM15" s="26"/>
      <c r="FN15" s="11"/>
      <c r="FO15" s="16"/>
      <c r="FP15" s="125" t="s">
        <v>105</v>
      </c>
      <c r="FQ15" s="80">
        <v>0</v>
      </c>
      <c r="FR15" s="45">
        <v>2.3561751423522481</v>
      </c>
      <c r="FS15" s="45">
        <v>2.0704685797312021</v>
      </c>
      <c r="FT15" s="45">
        <v>2.6923076923076925</v>
      </c>
      <c r="FU15" s="7">
        <v>2.2988505747126435</v>
      </c>
      <c r="FV15" s="7">
        <v>2.1582733812949639</v>
      </c>
      <c r="FW15" s="26">
        <v>3.2657657657657655</v>
      </c>
      <c r="FX15" s="11"/>
      <c r="FY15" s="16"/>
      <c r="FZ15" s="125" t="s">
        <v>105</v>
      </c>
      <c r="GA15" s="80">
        <v>0</v>
      </c>
      <c r="GB15" s="45"/>
      <c r="GC15" s="45"/>
      <c r="GD15" s="45"/>
      <c r="GE15" s="7"/>
      <c r="GF15" s="7"/>
      <c r="GG15" s="26"/>
      <c r="GH15" s="11"/>
      <c r="GI15" s="16"/>
      <c r="GJ15" s="125" t="s">
        <v>105</v>
      </c>
      <c r="GK15" s="80">
        <v>0</v>
      </c>
      <c r="GL15" s="45">
        <v>2.8386844166014096</v>
      </c>
      <c r="GM15" s="45">
        <v>2.4337086814384308</v>
      </c>
      <c r="GN15" s="45">
        <v>3.3121019108280256</v>
      </c>
      <c r="GO15" s="7">
        <v>3.7234042553191489</v>
      </c>
      <c r="GP15" s="7">
        <v>2.4057539682539684</v>
      </c>
      <c r="GQ15" s="26">
        <v>4.6171171171171173</v>
      </c>
      <c r="GR15" s="11"/>
      <c r="GS15" s="16"/>
      <c r="GT15" s="125" t="s">
        <v>105</v>
      </c>
      <c r="GU15" s="80">
        <v>0</v>
      </c>
      <c r="GV15" s="45"/>
      <c r="GW15" s="45"/>
      <c r="GX15" s="45"/>
      <c r="GY15" s="7"/>
      <c r="GZ15" s="7"/>
      <c r="HA15" s="26"/>
      <c r="HB15" s="11"/>
      <c r="HC15" s="16"/>
      <c r="HD15" s="125" t="s">
        <v>105</v>
      </c>
      <c r="HE15" s="80">
        <v>0</v>
      </c>
      <c r="HF15" s="45"/>
      <c r="HG15" s="45"/>
      <c r="HH15" s="45"/>
      <c r="HI15" s="7"/>
      <c r="HJ15" s="7"/>
      <c r="HK15" s="26"/>
      <c r="HL15" s="11"/>
      <c r="HM15" s="16"/>
      <c r="HN15" s="125" t="s">
        <v>105</v>
      </c>
      <c r="HO15" s="80">
        <v>0</v>
      </c>
      <c r="HP15" s="45">
        <v>3.0449961210240497</v>
      </c>
      <c r="HQ15" s="45">
        <v>2.7606247729749365</v>
      </c>
      <c r="HR15" s="45">
        <v>3.3707865168539324</v>
      </c>
      <c r="HS15" s="7">
        <v>2.8037383177570092</v>
      </c>
      <c r="HT15" s="7">
        <v>2.8252788104089221</v>
      </c>
      <c r="HU15" s="26">
        <v>4.0793825799338475</v>
      </c>
      <c r="HV15" s="11"/>
      <c r="HW15" s="16"/>
      <c r="HX15" s="125" t="s">
        <v>105</v>
      </c>
      <c r="HY15" s="80">
        <v>0</v>
      </c>
      <c r="HZ15" s="45"/>
      <c r="IA15" s="45"/>
      <c r="IB15" s="45"/>
      <c r="IC15" s="7"/>
      <c r="ID15" s="7"/>
      <c r="IE15" s="26"/>
      <c r="IF15" s="11"/>
      <c r="IG15" s="16"/>
      <c r="IH15" s="125" t="s">
        <v>105</v>
      </c>
      <c r="II15" s="80">
        <v>0</v>
      </c>
      <c r="IJ15" s="45">
        <v>2.5010166734444899</v>
      </c>
      <c r="IK15" s="45"/>
      <c r="IL15" s="45"/>
      <c r="IM15" s="7"/>
      <c r="IN15" s="7">
        <v>2.1609538002980626</v>
      </c>
      <c r="IO15" s="26">
        <v>4.0358744394618835</v>
      </c>
      <c r="IP15" s="11"/>
      <c r="IQ15" s="16"/>
    </row>
    <row xmlns:x14ac="http://schemas.microsoft.com/office/spreadsheetml/2009/9/ac" r="16" s="2" customFormat="true" x14ac:dyDescent="0.25">
      <c r="A16" s="400" t="str">
        <f ca="true">IF(ISBLANK('Data Summary'!A18),"",'Data Summary'!A18)</f>
        <v>CRI_2015_EMIS</v>
      </c>
      <c r="B16" s="126"/>
      <c r="C16" s="21"/>
      <c r="D16" s="79"/>
      <c r="E16" s="45"/>
      <c r="F16" s="7"/>
      <c r="G16" s="7"/>
      <c r="H16" s="7"/>
      <c r="I16" s="26"/>
      <c r="J16" s="11"/>
      <c r="K16" s="16"/>
      <c r="L16" s="126"/>
      <c r="M16" s="21"/>
      <c r="N16" s="79"/>
      <c r="O16" s="45"/>
      <c r="P16" s="45"/>
      <c r="Q16" s="7"/>
      <c r="R16" s="7"/>
      <c r="S16" s="26"/>
      <c r="T16" s="11"/>
      <c r="U16" s="16"/>
      <c r="V16" s="126"/>
      <c r="W16" s="21"/>
      <c r="X16" s="79"/>
      <c r="Y16" s="45"/>
      <c r="Z16" s="7"/>
      <c r="AA16" s="7"/>
      <c r="AB16" s="7"/>
      <c r="AC16" s="26"/>
      <c r="AD16" s="11"/>
      <c r="AE16" s="16"/>
      <c r="AF16" s="126"/>
      <c r="AG16" s="21"/>
      <c r="AH16" s="79"/>
      <c r="AI16" s="45"/>
      <c r="AJ16" s="7"/>
      <c r="AK16" s="7"/>
      <c r="AL16" s="7"/>
      <c r="AM16" s="26"/>
      <c r="AN16" s="11"/>
      <c r="AO16" s="16"/>
      <c r="AP16" s="126" t="s">
        <v>170</v>
      </c>
      <c r="AQ16" s="21">
        <v>1</v>
      </c>
      <c r="AR16" s="79">
        <f>AV16</f>
        <v>75.52447552447552</v>
      </c>
      <c r="AS16" s="45">
        <v>84</v>
      </c>
      <c r="AT16" s="7">
        <v>69</v>
      </c>
      <c r="AU16" s="7"/>
      <c r="AV16" s="7">
        <f>108/(108+35)*100</f>
        <v>75.52447552447552</v>
      </c>
      <c r="AW16" s="26"/>
      <c r="AX16" s="11"/>
      <c r="AY16" s="16"/>
      <c r="AZ16" s="126"/>
      <c r="BA16" s="21"/>
      <c r="BB16" s="79"/>
      <c r="BC16" s="45"/>
      <c r="BD16" s="7"/>
      <c r="BE16" s="7"/>
      <c r="BF16" s="7"/>
      <c r="BG16" s="26"/>
      <c r="BH16" s="11"/>
      <c r="BI16" s="16"/>
      <c r="BJ16" s="126"/>
      <c r="BK16" s="21"/>
      <c r="BL16" s="79"/>
      <c r="BM16" s="45"/>
      <c r="BN16" s="7"/>
      <c r="BO16" s="7"/>
      <c r="BP16" s="7"/>
      <c r="BQ16" s="26"/>
      <c r="BR16" s="11"/>
      <c r="BS16" s="16"/>
      <c r="BT16" s="126"/>
      <c r="BU16" s="21"/>
      <c r="BV16" s="79"/>
      <c r="BW16" s="45"/>
      <c r="BX16" s="7"/>
      <c r="BY16" s="7"/>
      <c r="BZ16" s="7"/>
      <c r="CA16" s="26"/>
      <c r="CB16" s="11"/>
      <c r="CC16" s="16"/>
      <c r="CD16" s="126"/>
      <c r="CE16" s="21"/>
      <c r="CF16" s="79"/>
      <c r="CG16" s="45"/>
      <c r="CH16" s="7"/>
      <c r="CI16" s="7"/>
      <c r="CJ16" s="7"/>
      <c r="CK16" s="26"/>
      <c r="CL16" s="11"/>
      <c r="CM16" s="16"/>
      <c r="CN16" s="126"/>
      <c r="CO16" s="21"/>
      <c r="CP16" s="79"/>
      <c r="CQ16" s="45"/>
      <c r="CR16" s="7"/>
      <c r="CS16" s="7"/>
      <c r="CT16" s="7"/>
      <c r="CU16" s="26"/>
      <c r="CV16" s="11"/>
      <c r="CW16" s="16"/>
      <c r="CX16" s="126" t="s">
        <v>171</v>
      </c>
      <c r="CY16" s="21">
        <v>1</v>
      </c>
      <c r="CZ16" s="79">
        <f>DD16</f>
        <v>74.615384615384613</v>
      </c>
      <c r="DA16" s="45">
        <f>261/332*100</f>
        <v>78.614457831325296</v>
      </c>
      <c r="DB16" s="7">
        <f>30/58*100</f>
        <v>51.724137931034484</v>
      </c>
      <c r="DC16" s="7"/>
      <c r="DD16" s="7">
        <f>291/390*100</f>
        <v>74.615384615384613</v>
      </c>
      <c r="DE16" s="26"/>
      <c r="DF16" s="11"/>
      <c r="DG16" s="16"/>
      <c r="DH16" s="126" t="s">
        <v>243</v>
      </c>
      <c r="DI16" s="21">
        <v>1</v>
      </c>
      <c r="DJ16" s="45">
        <v>10.475438942592227</v>
      </c>
      <c r="DK16" s="45">
        <v>2.5761973875181421</v>
      </c>
      <c r="DL16" s="7">
        <v>19.88759187202767</v>
      </c>
      <c r="DM16" s="7">
        <v>46.590909090909086</v>
      </c>
      <c r="DN16" s="7">
        <v>7.6103123450669319</v>
      </c>
      <c r="DO16" s="26">
        <v>16.530849825378347</v>
      </c>
      <c r="DP16" s="11"/>
      <c r="DQ16" s="16"/>
      <c r="DR16" s="137" t="s">
        <v>243</v>
      </c>
      <c r="DS16" s="21">
        <v>1</v>
      </c>
      <c r="DT16" s="45">
        <v>10.98857818038598</v>
      </c>
      <c r="DU16" s="45">
        <v>2.9315960912052121</v>
      </c>
      <c r="DV16" s="7">
        <v>20.604751619870409</v>
      </c>
      <c r="DW16" s="7">
        <v>45.029239766081872</v>
      </c>
      <c r="DX16" s="7">
        <v>8.2673267326732685</v>
      </c>
      <c r="DY16" s="26">
        <v>16.955017301038062</v>
      </c>
      <c r="DZ16" s="11"/>
      <c r="EA16" s="16"/>
      <c r="EB16" s="137" t="s">
        <v>243</v>
      </c>
      <c r="EC16" s="21">
        <v>1</v>
      </c>
      <c r="ED16" s="45">
        <v>23.460180462926637</v>
      </c>
      <c r="EE16" s="45">
        <v>18.754525706010138</v>
      </c>
      <c r="EF16" s="7">
        <v>29.023972602739725</v>
      </c>
      <c r="EG16" s="7">
        <v>47.928994082840234</v>
      </c>
      <c r="EH16" s="7">
        <v>21.665019762845851</v>
      </c>
      <c r="EI16" s="26">
        <v>27.014755959137343</v>
      </c>
      <c r="EJ16" s="11"/>
      <c r="EK16" s="16"/>
      <c r="EL16" s="137"/>
      <c r="EM16" s="21"/>
      <c r="EN16" s="45"/>
      <c r="EO16" s="45"/>
      <c r="EP16" s="7"/>
      <c r="EQ16" s="7"/>
      <c r="ER16" s="7"/>
      <c r="ES16" s="26"/>
      <c r="ET16" s="11"/>
      <c r="EU16" s="16"/>
      <c r="EV16" s="137" t="s">
        <v>243</v>
      </c>
      <c r="EW16" s="21">
        <v>1</v>
      </c>
      <c r="EX16" s="45">
        <v>11.311053984575835</v>
      </c>
      <c r="EY16" s="45">
        <v>3.1647871953437607</v>
      </c>
      <c r="EZ16" s="7">
        <v>21.013864818024263</v>
      </c>
      <c r="FA16" s="7">
        <v>46.896551724137929</v>
      </c>
      <c r="FB16" s="7">
        <v>8.4594393450756638</v>
      </c>
      <c r="FC16" s="26">
        <v>18.501702610669692</v>
      </c>
      <c r="FD16" s="11"/>
      <c r="FE16" s="16"/>
      <c r="FF16" s="137"/>
      <c r="FG16" s="21"/>
      <c r="FH16" s="45"/>
      <c r="FI16" s="45"/>
      <c r="FJ16" s="7"/>
      <c r="FK16" s="7"/>
      <c r="FL16" s="7"/>
      <c r="FM16" s="26"/>
      <c r="FN16" s="11"/>
      <c r="FO16" s="16"/>
      <c r="FP16" s="137" t="s">
        <v>243</v>
      </c>
      <c r="FQ16" s="21">
        <v>1</v>
      </c>
      <c r="FR16" s="45">
        <v>10.661692519143923</v>
      </c>
      <c r="FS16" s="45">
        <v>2.5426807119505992</v>
      </c>
      <c r="FT16" s="7">
        <v>20.213675213675213</v>
      </c>
      <c r="FU16" s="7">
        <v>45.402298850574709</v>
      </c>
      <c r="FV16" s="7">
        <v>7.839245844703548</v>
      </c>
      <c r="FW16" s="26">
        <v>16.666666666666664</v>
      </c>
      <c r="FX16" s="11"/>
      <c r="FY16" s="16"/>
      <c r="FZ16" s="137"/>
      <c r="GA16" s="21"/>
      <c r="GB16" s="45"/>
      <c r="GC16" s="45"/>
      <c r="GD16" s="7"/>
      <c r="GE16" s="7"/>
      <c r="GF16" s="7"/>
      <c r="GG16" s="26"/>
      <c r="GH16" s="11"/>
      <c r="GI16" s="16"/>
      <c r="GJ16" s="137" t="s">
        <v>307</v>
      </c>
      <c r="GK16" s="21">
        <v>1</v>
      </c>
      <c r="GL16" s="45">
        <v>11.256851996867658</v>
      </c>
      <c r="GM16" s="45">
        <v>3.1601888848528881</v>
      </c>
      <c r="GN16" s="7">
        <v>20.72186836518047</v>
      </c>
      <c r="GO16" s="7">
        <v>45.744680851063826</v>
      </c>
      <c r="GP16" s="7">
        <v>8.5317460317460316</v>
      </c>
      <c r="GQ16" s="26">
        <v>16.328828828828829</v>
      </c>
      <c r="GR16" s="11"/>
      <c r="GS16" s="16"/>
      <c r="GT16" s="137"/>
      <c r="GU16" s="21"/>
      <c r="GV16" s="45"/>
      <c r="GW16" s="45"/>
      <c r="GX16" s="7"/>
      <c r="GY16" s="7"/>
      <c r="GZ16" s="7"/>
      <c r="HA16" s="26"/>
      <c r="HB16" s="11"/>
      <c r="HC16" s="16"/>
      <c r="HD16" s="137" t="s">
        <v>348</v>
      </c>
      <c r="HE16" s="21">
        <v>1</v>
      </c>
      <c r="HF16" s="45">
        <v>82.211538461538453</v>
      </c>
      <c r="HG16" s="45">
        <v>89.189189189189193</v>
      </c>
      <c r="HH16" s="7">
        <v>65</v>
      </c>
      <c r="HI16" s="7"/>
      <c r="HJ16" s="7">
        <v>82.211538461538453</v>
      </c>
      <c r="HK16" s="26">
        <v>92.1875</v>
      </c>
      <c r="HL16" s="11"/>
      <c r="HM16" s="16"/>
      <c r="HN16" s="137" t="s">
        <v>307</v>
      </c>
      <c r="HO16" s="21">
        <v>1</v>
      </c>
      <c r="HP16" s="45">
        <v>11.539953452288596</v>
      </c>
      <c r="HQ16" s="45">
        <v>3.0875408645114422</v>
      </c>
      <c r="HR16" s="7">
        <v>21.223470661672909</v>
      </c>
      <c r="HS16" s="7">
        <v>43.457943925233643</v>
      </c>
      <c r="HT16" s="7">
        <v>8.3023543990086743</v>
      </c>
      <c r="HU16" s="26">
        <v>18.412348401323044</v>
      </c>
      <c r="HV16" s="11"/>
      <c r="HW16" s="16"/>
      <c r="HX16" s="137"/>
      <c r="HY16" s="21"/>
      <c r="HZ16" s="45"/>
      <c r="IA16" s="45"/>
      <c r="IB16" s="7"/>
      <c r="IC16" s="7"/>
      <c r="ID16" s="7"/>
      <c r="IE16" s="26"/>
      <c r="IF16" s="11"/>
      <c r="IG16" s="16"/>
      <c r="IH16" s="137" t="s">
        <v>360</v>
      </c>
      <c r="II16" s="21">
        <v>1</v>
      </c>
      <c r="IJ16" s="45">
        <v>8.4790565270435128</v>
      </c>
      <c r="IK16" s="45"/>
      <c r="IL16" s="7"/>
      <c r="IM16" s="7"/>
      <c r="IN16" s="7">
        <v>7.203179334326876</v>
      </c>
      <c r="IO16" s="26">
        <v>14.237668161434977</v>
      </c>
      <c r="IP16" s="11"/>
      <c r="IQ16" s="16"/>
    </row>
    <row xmlns:x14ac="http://schemas.microsoft.com/office/spreadsheetml/2009/9/ac" r="17" s="2" customFormat="true" x14ac:dyDescent="0.25">
      <c r="A17" s="400" t="str">
        <f ca="true">IF(ISBLANK('Data Summary'!A19),"",'Data Summary'!A19)</f>
        <v>CRI_2016_EMIS</v>
      </c>
      <c r="B17" s="126"/>
      <c r="C17" s="22"/>
      <c r="D17" s="45"/>
      <c r="E17" s="7"/>
      <c r="F17" s="7"/>
      <c r="G17" s="7"/>
      <c r="H17" s="7"/>
      <c r="I17" s="26"/>
      <c r="J17" s="11"/>
      <c r="K17" s="16"/>
      <c r="L17" s="126"/>
      <c r="M17" s="22"/>
      <c r="N17" s="45"/>
      <c r="O17" s="7"/>
      <c r="P17" s="7"/>
      <c r="Q17" s="7"/>
      <c r="R17" s="7"/>
      <c r="S17" s="26"/>
      <c r="T17" s="11"/>
      <c r="U17" s="16"/>
      <c r="V17" s="126"/>
      <c r="W17" s="22"/>
      <c r="X17" s="45"/>
      <c r="Y17" s="7"/>
      <c r="Z17" s="7"/>
      <c r="AA17" s="7"/>
      <c r="AB17" s="7"/>
      <c r="AC17" s="26"/>
      <c r="AD17" s="11"/>
      <c r="AE17" s="16"/>
      <c r="AF17" s="126"/>
      <c r="AG17" s="22"/>
      <c r="AH17" s="45"/>
      <c r="AI17" s="7"/>
      <c r="AJ17" s="7"/>
      <c r="AK17" s="7"/>
      <c r="AL17" s="7"/>
      <c r="AM17" s="26"/>
      <c r="AN17" s="11"/>
      <c r="AO17" s="16"/>
      <c r="AP17" s="126"/>
      <c r="AQ17" s="22"/>
      <c r="AR17" s="45"/>
      <c r="AS17" s="45"/>
      <c r="AT17" s="45"/>
      <c r="AU17" s="45"/>
      <c r="AV17" s="45"/>
      <c r="AW17" s="26"/>
      <c r="AX17" s="11"/>
      <c r="AY17" s="16"/>
      <c r="AZ17" s="126"/>
      <c r="BA17" s="22"/>
      <c r="BB17" s="45"/>
      <c r="BC17" s="7"/>
      <c r="BD17" s="7"/>
      <c r="BE17" s="7"/>
      <c r="BF17" s="7"/>
      <c r="BG17" s="26"/>
      <c r="BH17" s="11"/>
      <c r="BI17" s="16"/>
      <c r="BJ17" s="126"/>
      <c r="BK17" s="22"/>
      <c r="BL17" s="45"/>
      <c r="BM17" s="7"/>
      <c r="BN17" s="7"/>
      <c r="BO17" s="7"/>
      <c r="BP17" s="7"/>
      <c r="BQ17" s="26"/>
      <c r="BR17" s="11"/>
      <c r="BS17" s="16"/>
      <c r="BT17" s="126"/>
      <c r="BU17" s="22"/>
      <c r="BV17" s="45"/>
      <c r="BW17" s="7"/>
      <c r="BX17" s="7"/>
      <c r="BY17" s="7"/>
      <c r="BZ17" s="7"/>
      <c r="CA17" s="26"/>
      <c r="CB17" s="11"/>
      <c r="CC17" s="16"/>
      <c r="CD17" s="126"/>
      <c r="CE17" s="22"/>
      <c r="CF17" s="45"/>
      <c r="CG17" s="7"/>
      <c r="CH17" s="7"/>
      <c r="CI17" s="7"/>
      <c r="CJ17" s="7"/>
      <c r="CK17" s="26"/>
      <c r="CL17" s="11"/>
      <c r="CM17" s="16"/>
      <c r="CN17" s="126"/>
      <c r="CO17" s="22"/>
      <c r="CP17" s="45"/>
      <c r="CQ17" s="7"/>
      <c r="CR17" s="7"/>
      <c r="CS17" s="7"/>
      <c r="CT17" s="7"/>
      <c r="CU17" s="26"/>
      <c r="CV17" s="11"/>
      <c r="CW17" s="16"/>
      <c r="CX17" s="126"/>
      <c r="CY17" s="22"/>
      <c r="CZ17" s="45"/>
      <c r="DA17" s="45"/>
      <c r="DB17" s="45"/>
      <c r="DC17" s="45"/>
      <c r="DD17" s="45"/>
      <c r="DE17" s="26"/>
      <c r="DF17" s="11"/>
      <c r="DG17" s="16"/>
      <c r="DH17" s="126" t="s">
        <v>244</v>
      </c>
      <c r="DI17" s="22">
        <v>1</v>
      </c>
      <c r="DJ17" s="45">
        <v>85.16472677056619</v>
      </c>
      <c r="DK17" s="45">
        <v>92.089985486211901</v>
      </c>
      <c r="DL17" s="45">
        <v>76.913099870298311</v>
      </c>
      <c r="DM17" s="45">
        <v>49.43181818181818</v>
      </c>
      <c r="DN17" s="45">
        <v>87.952404561229542</v>
      </c>
      <c r="DO17" s="26">
        <v>79.394644935972053</v>
      </c>
      <c r="DP17" s="11"/>
      <c r="DQ17" s="16"/>
      <c r="DR17" s="126" t="s">
        <v>244</v>
      </c>
      <c r="DS17" s="22">
        <v>1</v>
      </c>
      <c r="DT17" s="45">
        <v>85.05317053958251</v>
      </c>
      <c r="DU17" s="45">
        <v>92.218602967788641</v>
      </c>
      <c r="DV17" s="45">
        <v>76.501079913606915</v>
      </c>
      <c r="DW17" s="45">
        <v>52.046783625730995</v>
      </c>
      <c r="DX17" s="45">
        <v>87.376237623762378</v>
      </c>
      <c r="DY17" s="26">
        <v>80.738177623990765</v>
      </c>
      <c r="DZ17" s="11"/>
      <c r="EA17" s="16"/>
      <c r="EB17" s="126" t="s">
        <v>244</v>
      </c>
      <c r="EC17" s="22">
        <v>1</v>
      </c>
      <c r="ED17" s="45">
        <v>72.557865829737153</v>
      </c>
      <c r="EE17" s="45">
        <v>76.9007965242578</v>
      </c>
      <c r="EF17" s="45">
        <v>67.422945205479451</v>
      </c>
      <c r="EG17" s="45">
        <v>47.337278106508876</v>
      </c>
      <c r="EH17" s="45">
        <v>74.258893280632407</v>
      </c>
      <c r="EI17" s="26">
        <v>69.580022701475599</v>
      </c>
      <c r="EJ17" s="11"/>
      <c r="EK17" s="16"/>
      <c r="EL17" s="126"/>
      <c r="EM17" s="22"/>
      <c r="EN17" s="45"/>
      <c r="EO17" s="45"/>
      <c r="EP17" s="45"/>
      <c r="EQ17" s="45"/>
      <c r="ER17" s="45"/>
      <c r="ES17" s="26"/>
      <c r="ET17" s="11"/>
      <c r="EU17" s="16"/>
      <c r="EV17" s="126" t="s">
        <v>244</v>
      </c>
      <c r="EW17" s="22">
        <v>1</v>
      </c>
      <c r="EX17" s="45">
        <v>85.267945422187069</v>
      </c>
      <c r="EY17" s="45">
        <v>92.870134594397967</v>
      </c>
      <c r="EZ17" s="45">
        <v>76.213171577123049</v>
      </c>
      <c r="FA17" s="45">
        <v>51.03448275862069</v>
      </c>
      <c r="FB17" s="45">
        <v>87.844207392706522</v>
      </c>
      <c r="FC17" s="26">
        <v>79.114642451759366</v>
      </c>
      <c r="FD17" s="11"/>
      <c r="FE17" s="16"/>
      <c r="FF17" s="126"/>
      <c r="FG17" s="22"/>
      <c r="FH17" s="45"/>
      <c r="FI17" s="45"/>
      <c r="FJ17" s="45"/>
      <c r="FK17" s="45"/>
      <c r="FL17" s="45"/>
      <c r="FM17" s="26"/>
      <c r="FN17" s="11"/>
      <c r="FO17" s="16"/>
      <c r="FP17" s="126" t="s">
        <v>244</v>
      </c>
      <c r="FQ17" s="22">
        <v>1</v>
      </c>
      <c r="FR17" s="45">
        <v>85.391714117416058</v>
      </c>
      <c r="FS17" s="45">
        <v>93.134762077733399</v>
      </c>
      <c r="FT17" s="45">
        <v>76.282051282051285</v>
      </c>
      <c r="FU17" s="45">
        <v>52.298850574712638</v>
      </c>
      <c r="FV17" s="45">
        <v>88.141900272885138</v>
      </c>
      <c r="FW17" s="26">
        <v>79.391891891891902</v>
      </c>
      <c r="FX17" s="11"/>
      <c r="FY17" s="16"/>
      <c r="FZ17" s="126"/>
      <c r="GA17" s="22"/>
      <c r="GB17" s="45"/>
      <c r="GC17" s="45"/>
      <c r="GD17" s="45"/>
      <c r="GE17" s="45"/>
      <c r="GF17" s="45"/>
      <c r="GG17" s="26"/>
      <c r="GH17" s="11"/>
      <c r="GI17" s="16"/>
      <c r="GJ17" s="126" t="s">
        <v>244</v>
      </c>
      <c r="GK17" s="22">
        <v>1</v>
      </c>
      <c r="GL17" s="45">
        <v>84.514487079091623</v>
      </c>
      <c r="GM17" s="45">
        <v>92.480929894660363</v>
      </c>
      <c r="GN17" s="45">
        <v>75.201698513800437</v>
      </c>
      <c r="GO17" s="45">
        <v>50.531914893617028</v>
      </c>
      <c r="GP17" s="45">
        <v>87.450396825396822</v>
      </c>
      <c r="GQ17" s="26">
        <v>78.378378378378372</v>
      </c>
      <c r="GR17" s="11"/>
      <c r="GS17" s="16"/>
      <c r="GT17" s="126"/>
      <c r="GU17" s="22"/>
      <c r="GV17" s="45"/>
      <c r="GW17" s="45"/>
      <c r="GX17" s="45"/>
      <c r="GY17" s="45"/>
      <c r="GZ17" s="45"/>
      <c r="HA17" s="26"/>
      <c r="HB17" s="11"/>
      <c r="HC17" s="16"/>
      <c r="HD17" s="126" t="s">
        <v>349</v>
      </c>
      <c r="HE17" s="422">
        <v>0.5</v>
      </c>
      <c r="HF17" s="45"/>
      <c r="HG17" s="45"/>
      <c r="HH17" s="45"/>
      <c r="HI17" s="45"/>
      <c r="HJ17" s="45"/>
      <c r="HK17" s="26">
        <f>100-HK16</f>
        <v>7.8125</v>
      </c>
      <c r="HL17" s="11"/>
      <c r="HM17" s="16"/>
      <c r="HN17" s="126" t="s">
        <v>244</v>
      </c>
      <c r="HO17" s="22">
        <v>1</v>
      </c>
      <c r="HP17" s="45">
        <v>84.367726920093091</v>
      </c>
      <c r="HQ17" s="45">
        <v>92.77152197602615</v>
      </c>
      <c r="HR17" s="45">
        <v>74.739908447773615</v>
      </c>
      <c r="HS17" s="45">
        <v>53.738317757009348</v>
      </c>
      <c r="HT17" s="45">
        <v>87.608426270136306</v>
      </c>
      <c r="HU17" s="26">
        <v>77.177508269018745</v>
      </c>
      <c r="HV17" s="11"/>
      <c r="HW17" s="16"/>
      <c r="HX17" s="126"/>
      <c r="HY17" s="22"/>
      <c r="HZ17" s="45"/>
      <c r="IA17" s="45"/>
      <c r="IB17" s="45"/>
      <c r="IC17" s="45"/>
      <c r="ID17" s="45"/>
      <c r="IE17" s="26"/>
      <c r="IF17" s="11"/>
      <c r="IG17" s="16"/>
      <c r="IH17" s="126" t="s">
        <v>361</v>
      </c>
      <c r="II17" s="22">
        <v>1</v>
      </c>
      <c r="IJ17" s="45">
        <v>85.888572590483932</v>
      </c>
      <c r="IK17" s="45"/>
      <c r="IL17" s="45"/>
      <c r="IM17" s="45"/>
      <c r="IN17" s="45">
        <v>87.804272230501738</v>
      </c>
      <c r="IO17" s="26">
        <v>77.242152466367713</v>
      </c>
      <c r="IP17" s="11"/>
      <c r="IQ17" s="16"/>
    </row>
    <row xmlns:x14ac="http://schemas.microsoft.com/office/spreadsheetml/2009/9/ac" r="18" s="2" customFormat="true" x14ac:dyDescent="0.25">
      <c r="A18" s="400" t="str">
        <f ca="true">IF(ISBLANK('Data Summary'!A20),"",'Data Summary'!A20)</f>
        <v>CRI_2016_UIS</v>
      </c>
      <c r="B18" s="126"/>
      <c r="C18" s="22"/>
      <c r="D18" s="7"/>
      <c r="E18" s="7"/>
      <c r="F18" s="7"/>
      <c r="G18" s="7"/>
      <c r="H18" s="7"/>
      <c r="I18" s="26"/>
      <c r="J18" s="11"/>
      <c r="K18" s="16"/>
      <c r="L18" s="126"/>
      <c r="M18" s="22"/>
      <c r="N18" s="7"/>
      <c r="O18" s="7"/>
      <c r="P18" s="7"/>
      <c r="Q18" s="7"/>
      <c r="R18" s="7"/>
      <c r="S18" s="26"/>
      <c r="T18" s="11"/>
      <c r="U18" s="16"/>
      <c r="V18" s="126"/>
      <c r="W18" s="22"/>
      <c r="X18" s="7"/>
      <c r="Y18" s="7"/>
      <c r="Z18" s="7"/>
      <c r="AA18" s="7"/>
      <c r="AB18" s="7"/>
      <c r="AC18" s="26"/>
      <c r="AD18" s="11"/>
      <c r="AE18" s="16"/>
      <c r="AF18" s="126"/>
      <c r="AG18" s="22"/>
      <c r="AH18" s="7"/>
      <c r="AI18" s="7"/>
      <c r="AJ18" s="7"/>
      <c r="AK18" s="7"/>
      <c r="AL18" s="7"/>
      <c r="AM18" s="26"/>
      <c r="AN18" s="11"/>
      <c r="AO18" s="16"/>
      <c r="AP18" s="126"/>
      <c r="AQ18" s="22"/>
      <c r="AR18" s="7"/>
      <c r="AS18" s="7"/>
      <c r="AT18" s="7"/>
      <c r="AU18" s="7"/>
      <c r="AV18" s="7"/>
      <c r="AW18" s="26"/>
      <c r="AX18" s="11"/>
      <c r="AY18" s="16"/>
      <c r="AZ18" s="126"/>
      <c r="BA18" s="22"/>
      <c r="BB18" s="7"/>
      <c r="BC18" s="7"/>
      <c r="BD18" s="7"/>
      <c r="BE18" s="7"/>
      <c r="BF18" s="7"/>
      <c r="BG18" s="26"/>
      <c r="BH18" s="11"/>
      <c r="BI18" s="16"/>
      <c r="BJ18" s="126"/>
      <c r="BK18" s="22"/>
      <c r="BL18" s="7"/>
      <c r="BM18" s="7"/>
      <c r="BN18" s="7"/>
      <c r="BO18" s="7"/>
      <c r="BP18" s="7"/>
      <c r="BQ18" s="26"/>
      <c r="BR18" s="11"/>
      <c r="BS18" s="16"/>
      <c r="BT18" s="126"/>
      <c r="BU18" s="22"/>
      <c r="BV18" s="7"/>
      <c r="BW18" s="7"/>
      <c r="BX18" s="7"/>
      <c r="BY18" s="7"/>
      <c r="BZ18" s="7"/>
      <c r="CA18" s="26"/>
      <c r="CB18" s="11"/>
      <c r="CC18" s="16"/>
      <c r="CD18" s="126"/>
      <c r="CE18" s="22"/>
      <c r="CF18" s="7"/>
      <c r="CG18" s="7"/>
      <c r="CH18" s="7"/>
      <c r="CI18" s="7"/>
      <c r="CJ18" s="7"/>
      <c r="CK18" s="26"/>
      <c r="CL18" s="11"/>
      <c r="CM18" s="16"/>
      <c r="CN18" s="126"/>
      <c r="CO18" s="22"/>
      <c r="CP18" s="7"/>
      <c r="CQ18" s="7"/>
      <c r="CR18" s="7"/>
      <c r="CS18" s="7"/>
      <c r="CT18" s="7"/>
      <c r="CU18" s="26"/>
      <c r="CV18" s="11"/>
      <c r="CW18" s="16"/>
      <c r="CX18" s="126"/>
      <c r="CY18" s="22"/>
      <c r="CZ18" s="7"/>
      <c r="DA18" s="7"/>
      <c r="DB18" s="7"/>
      <c r="DC18" s="7"/>
      <c r="DD18" s="7"/>
      <c r="DE18" s="26"/>
      <c r="DF18" s="11"/>
      <c r="DG18" s="16"/>
      <c r="DH18" s="126" t="s">
        <v>245</v>
      </c>
      <c r="DI18" s="22">
        <v>0.5</v>
      </c>
      <c r="DJ18" s="7">
        <v>2.3278753205760503</v>
      </c>
      <c r="DK18" s="7">
        <v>3.483309143686502</v>
      </c>
      <c r="DL18" s="7">
        <v>0.95114569822741024</v>
      </c>
      <c r="DM18" s="7"/>
      <c r="DN18" s="7">
        <v>2.825979176995538</v>
      </c>
      <c r="DO18" s="26">
        <v>0.46565774155995343</v>
      </c>
      <c r="DP18" s="11"/>
      <c r="DQ18" s="16"/>
      <c r="DR18" s="126" t="s">
        <v>245</v>
      </c>
      <c r="DS18" s="22">
        <v>0.5</v>
      </c>
      <c r="DT18" s="7">
        <v>1.8117369042930285</v>
      </c>
      <c r="DU18" s="7">
        <v>2.8230184581976117</v>
      </c>
      <c r="DV18" s="7">
        <v>0.60475161987041037</v>
      </c>
      <c r="DW18" s="7"/>
      <c r="DX18" s="7">
        <v>2.2029702970297027</v>
      </c>
      <c r="DY18" s="26">
        <v>0.34602076124567477</v>
      </c>
      <c r="DZ18" s="11"/>
      <c r="EA18" s="16"/>
      <c r="EB18" s="126" t="s">
        <v>245</v>
      </c>
      <c r="EC18" s="22">
        <v>0.5</v>
      </c>
      <c r="ED18" s="7">
        <v>1.6280894468418987</v>
      </c>
      <c r="EE18" s="7">
        <v>2.3895727733526431</v>
      </c>
      <c r="EF18" s="7">
        <v>0.72773972602739723</v>
      </c>
      <c r="EG18" s="7"/>
      <c r="EH18" s="7">
        <v>1.9515810276679839</v>
      </c>
      <c r="EI18" s="26">
        <v>0.45402951191827468</v>
      </c>
      <c r="EJ18" s="11"/>
      <c r="EK18" s="16"/>
      <c r="EL18" s="126"/>
      <c r="EM18" s="22"/>
      <c r="EN18" s="7"/>
      <c r="EO18" s="7"/>
      <c r="EP18" s="7"/>
      <c r="EQ18" s="7"/>
      <c r="ER18" s="7"/>
      <c r="ES18" s="26"/>
      <c r="ET18" s="11"/>
      <c r="EU18" s="16"/>
      <c r="EV18" s="126" t="s">
        <v>245</v>
      </c>
      <c r="EW18" s="22">
        <v>0.5</v>
      </c>
      <c r="EX18" s="7">
        <v>1.2853470437017995</v>
      </c>
      <c r="EY18" s="7">
        <v>1.8915969443433975</v>
      </c>
      <c r="EZ18" s="7">
        <v>0.56325823223570193</v>
      </c>
      <c r="FA18" s="7"/>
      <c r="FB18" s="7">
        <v>1.5132721409079632</v>
      </c>
      <c r="FC18" s="26">
        <v>0.45402951191827468</v>
      </c>
      <c r="FD18" s="11"/>
      <c r="FE18" s="16"/>
      <c r="FF18" s="126"/>
      <c r="FG18" s="22"/>
      <c r="FH18" s="7"/>
      <c r="FI18" s="7"/>
      <c r="FJ18" s="7"/>
      <c r="FK18" s="7"/>
      <c r="FL18" s="7"/>
      <c r="FM18" s="26"/>
      <c r="FN18" s="11"/>
      <c r="FO18" s="16"/>
      <c r="FP18" s="126" t="s">
        <v>245</v>
      </c>
      <c r="FQ18" s="22">
        <v>0.5</v>
      </c>
      <c r="FR18" s="7">
        <v>1.3155311211466718</v>
      </c>
      <c r="FS18" s="7">
        <v>1.925172539048311</v>
      </c>
      <c r="FT18" s="7">
        <v>0.59829059829059827</v>
      </c>
      <c r="FU18" s="7"/>
      <c r="FV18" s="7">
        <v>1.538079880922848</v>
      </c>
      <c r="FW18" s="26">
        <v>0.56306306306306309</v>
      </c>
      <c r="FX18" s="11"/>
      <c r="FY18" s="16"/>
      <c r="FZ18" s="126"/>
      <c r="GA18" s="22"/>
      <c r="GB18" s="7"/>
      <c r="GC18" s="7"/>
      <c r="GD18" s="7"/>
      <c r="GE18" s="7"/>
      <c r="GF18" s="7"/>
      <c r="GG18" s="26"/>
      <c r="GH18" s="11"/>
      <c r="GI18" s="16"/>
      <c r="GJ18" s="126" t="s">
        <v>308</v>
      </c>
      <c r="GK18" s="22">
        <v>0.5</v>
      </c>
      <c r="GL18" s="7">
        <v>1.1158966327329678</v>
      </c>
      <c r="GM18" s="7">
        <v>1.634580457682528</v>
      </c>
      <c r="GN18" s="7">
        <v>0.50955414012738853</v>
      </c>
      <c r="GO18" s="7"/>
      <c r="GP18" s="7">
        <v>1.3392857142857142</v>
      </c>
      <c r="GQ18" s="26">
        <v>0.33783783783783783</v>
      </c>
      <c r="GR18" s="11"/>
      <c r="GS18" s="16"/>
      <c r="GT18" s="126"/>
      <c r="GU18" s="22"/>
      <c r="GV18" s="7"/>
      <c r="GW18" s="7"/>
      <c r="GX18" s="7"/>
      <c r="GY18" s="7"/>
      <c r="GZ18" s="7"/>
      <c r="HA18" s="26"/>
      <c r="HB18" s="11"/>
      <c r="HC18" s="16"/>
      <c r="HD18" s="126"/>
      <c r="HE18" s="22"/>
      <c r="HF18" s="7"/>
      <c r="HG18" s="7"/>
      <c r="HH18" s="7"/>
      <c r="HI18" s="7"/>
      <c r="HJ18" s="7"/>
      <c r="HK18" s="26"/>
      <c r="HL18" s="11"/>
      <c r="HM18" s="16"/>
      <c r="HN18" s="126" t="s">
        <v>308</v>
      </c>
      <c r="HO18" s="22">
        <v>0.5</v>
      </c>
      <c r="HP18" s="7">
        <v>0.85337470907680368</v>
      </c>
      <c r="HQ18" s="7">
        <v>1.1986923356338541</v>
      </c>
      <c r="HR18" s="7">
        <v>0.45776113191843532</v>
      </c>
      <c r="HS18" s="7"/>
      <c r="HT18" s="7">
        <v>1.0408921933085502</v>
      </c>
      <c r="HU18" s="26">
        <v>0.22050716648291069</v>
      </c>
      <c r="HV18" s="11"/>
      <c r="HW18" s="16"/>
      <c r="HX18" s="126"/>
      <c r="HY18" s="22"/>
      <c r="HZ18" s="7"/>
      <c r="IA18" s="7"/>
      <c r="IB18" s="7"/>
      <c r="IC18" s="7"/>
      <c r="ID18" s="7"/>
      <c r="IE18" s="26"/>
      <c r="IF18" s="11"/>
      <c r="IG18" s="16"/>
      <c r="IH18" s="126" t="s">
        <v>362</v>
      </c>
      <c r="II18" s="22">
        <v>1</v>
      </c>
      <c r="IJ18" s="7">
        <v>1.9926799511996744</v>
      </c>
      <c r="IK18" s="7"/>
      <c r="IL18" s="7"/>
      <c r="IM18" s="7"/>
      <c r="IN18" s="7">
        <v>1.5399900645802287</v>
      </c>
      <c r="IO18" s="26">
        <v>4.0358744394618835</v>
      </c>
      <c r="IP18" s="11"/>
      <c r="IQ18" s="16"/>
    </row>
    <row xmlns:x14ac="http://schemas.microsoft.com/office/spreadsheetml/2009/9/ac" r="19" s="2" customFormat="true" x14ac:dyDescent="0.25">
      <c r="A19" s="400" t="str">
        <f ca="true">IF(ISBLANK('Data Summary'!A21),"",'Data Summary'!A21)</f>
        <v>CRI_2017_EMIS</v>
      </c>
      <c r="B19" s="126"/>
      <c r="C19" s="22"/>
      <c r="D19" s="7"/>
      <c r="E19" s="7"/>
      <c r="F19" s="67"/>
      <c r="G19" s="7"/>
      <c r="H19" s="7"/>
      <c r="I19" s="26"/>
      <c r="J19" s="11"/>
      <c r="K19" s="16"/>
      <c r="L19" s="126"/>
      <c r="M19" s="22"/>
      <c r="N19" s="7"/>
      <c r="O19" s="7"/>
      <c r="P19" s="7"/>
      <c r="Q19" s="7"/>
      <c r="R19" s="7"/>
      <c r="S19" s="26"/>
      <c r="T19" s="11"/>
      <c r="U19" s="16"/>
      <c r="V19" s="126"/>
      <c r="W19" s="22"/>
      <c r="X19" s="7"/>
      <c r="Y19" s="7"/>
      <c r="Z19" s="67"/>
      <c r="AA19" s="7"/>
      <c r="AB19" s="7"/>
      <c r="AC19" s="26"/>
      <c r="AD19" s="11"/>
      <c r="AE19" s="16"/>
      <c r="AF19" s="126"/>
      <c r="AG19" s="22"/>
      <c r="AH19" s="7"/>
      <c r="AI19" s="7"/>
      <c r="AJ19" s="67"/>
      <c r="AK19" s="7"/>
      <c r="AL19" s="7"/>
      <c r="AM19" s="26"/>
      <c r="AN19" s="11"/>
      <c r="AO19" s="16"/>
      <c r="AP19" s="126"/>
      <c r="AQ19" s="22"/>
      <c r="AR19" s="7"/>
      <c r="AS19" s="7"/>
      <c r="AT19" s="67"/>
      <c r="AU19" s="7"/>
      <c r="AV19" s="7"/>
      <c r="AW19" s="26"/>
      <c r="AX19" s="11"/>
      <c r="AY19" s="16"/>
      <c r="AZ19" s="126"/>
      <c r="BA19" s="22"/>
      <c r="BB19" s="7"/>
      <c r="BC19" s="7"/>
      <c r="BD19" s="67"/>
      <c r="BE19" s="7"/>
      <c r="BF19" s="7"/>
      <c r="BG19" s="26"/>
      <c r="BH19" s="11"/>
      <c r="BI19" s="16"/>
      <c r="BJ19" s="126"/>
      <c r="BK19" s="22"/>
      <c r="BL19" s="7"/>
      <c r="BM19" s="7"/>
      <c r="BN19" s="67"/>
      <c r="BO19" s="7"/>
      <c r="BP19" s="7"/>
      <c r="BQ19" s="26"/>
      <c r="BR19" s="11"/>
      <c r="BS19" s="16"/>
      <c r="BT19" s="126"/>
      <c r="BU19" s="22"/>
      <c r="BV19" s="7"/>
      <c r="BW19" s="7"/>
      <c r="BX19" s="67"/>
      <c r="BY19" s="7"/>
      <c r="BZ19" s="7"/>
      <c r="CA19" s="26"/>
      <c r="CB19" s="11"/>
      <c r="CC19" s="16"/>
      <c r="CD19" s="126"/>
      <c r="CE19" s="22"/>
      <c r="CF19" s="7"/>
      <c r="CG19" s="7"/>
      <c r="CH19" s="67"/>
      <c r="CI19" s="7"/>
      <c r="CJ19" s="7"/>
      <c r="CK19" s="26"/>
      <c r="CL19" s="11"/>
      <c r="CM19" s="16"/>
      <c r="CN19" s="126"/>
      <c r="CO19" s="22"/>
      <c r="CP19" s="7"/>
      <c r="CQ19" s="7"/>
      <c r="CR19" s="67"/>
      <c r="CS19" s="7"/>
      <c r="CT19" s="7"/>
      <c r="CU19" s="26"/>
      <c r="CV19" s="11"/>
      <c r="CW19" s="16"/>
      <c r="CX19" s="126"/>
      <c r="CY19" s="22"/>
      <c r="CZ19" s="7"/>
      <c r="DA19" s="7"/>
      <c r="DB19" s="67"/>
      <c r="DC19" s="7"/>
      <c r="DD19" s="7"/>
      <c r="DE19" s="26"/>
      <c r="DF19" s="11"/>
      <c r="DG19" s="16"/>
      <c r="DH19" s="126" t="s">
        <v>246</v>
      </c>
      <c r="DI19" s="22">
        <v>0</v>
      </c>
      <c r="DJ19" s="7">
        <v>0.21700532649437759</v>
      </c>
      <c r="DK19" s="7">
        <v>0.29027576197387517</v>
      </c>
      <c r="DL19" s="67">
        <v>0.1297016861219196</v>
      </c>
      <c r="DM19" s="7"/>
      <c r="DN19" s="7">
        <v>0.22310361923648983</v>
      </c>
      <c r="DO19" s="26">
        <v>0.23282887077997672</v>
      </c>
      <c r="DP19" s="11"/>
      <c r="DQ19" s="16"/>
      <c r="DR19" s="126" t="s">
        <v>247</v>
      </c>
      <c r="DS19" s="22">
        <v>0</v>
      </c>
      <c r="DT19" s="7">
        <v>0.21662071681764475</v>
      </c>
      <c r="DU19" s="7">
        <v>0.21715526601520088</v>
      </c>
      <c r="DV19" s="67">
        <v>0.21598272138228941</v>
      </c>
      <c r="DW19" s="7">
        <v>0.58479532163742687</v>
      </c>
      <c r="DX19" s="7">
        <v>0.22277227722772275</v>
      </c>
      <c r="DY19" s="26">
        <v>0.11534025374855825</v>
      </c>
      <c r="DZ19" s="11"/>
      <c r="EA19" s="16"/>
      <c r="EB19" s="126" t="s">
        <v>247</v>
      </c>
      <c r="EC19" s="22">
        <v>0</v>
      </c>
      <c r="ED19" s="7">
        <v>0.25500196155355043</v>
      </c>
      <c r="EE19" s="7">
        <v>0.28964518464880518</v>
      </c>
      <c r="EF19" s="67">
        <v>0.21404109589041095</v>
      </c>
      <c r="EG19" s="7">
        <v>0.59171597633136097</v>
      </c>
      <c r="EH19" s="7">
        <v>0.27173913043478259</v>
      </c>
      <c r="EI19" s="26">
        <v>0.11350737797956867</v>
      </c>
      <c r="EJ19" s="11"/>
      <c r="EK19" s="16"/>
      <c r="EL19" s="126"/>
      <c r="EM19" s="22"/>
      <c r="EN19" s="7"/>
      <c r="EO19" s="7"/>
      <c r="EP19" s="67"/>
      <c r="EQ19" s="7"/>
      <c r="ER19" s="7"/>
      <c r="ES19" s="26"/>
      <c r="ET19" s="11"/>
      <c r="EU19" s="16"/>
      <c r="EV19" s="126" t="s">
        <v>247</v>
      </c>
      <c r="EW19" s="22">
        <v>0</v>
      </c>
      <c r="EX19" s="7">
        <v>0.19774569903104611</v>
      </c>
      <c r="EY19" s="7">
        <v>0.14550745725718442</v>
      </c>
      <c r="EZ19" s="67">
        <v>0.25996533795493937</v>
      </c>
      <c r="FA19" s="7"/>
      <c r="FB19" s="7">
        <v>0.24807740014884647</v>
      </c>
      <c r="FC19" s="26"/>
      <c r="FD19" s="11"/>
      <c r="FE19" s="16"/>
      <c r="FF19" s="126"/>
      <c r="FG19" s="22"/>
      <c r="FH19" s="7"/>
      <c r="FI19" s="7"/>
      <c r="FJ19" s="67"/>
      <c r="FK19" s="7"/>
      <c r="FL19" s="7"/>
      <c r="FM19" s="26"/>
      <c r="FN19" s="11"/>
      <c r="FO19" s="16"/>
      <c r="FP19" s="126" t="s">
        <v>247</v>
      </c>
      <c r="FQ19" s="22">
        <v>0</v>
      </c>
      <c r="FR19" s="7">
        <v>0.21598272138228941</v>
      </c>
      <c r="FS19" s="7">
        <v>0.21794406102433708</v>
      </c>
      <c r="FT19" s="67">
        <v>0.21367521367521367</v>
      </c>
      <c r="FU19" s="7"/>
      <c r="FV19" s="7">
        <v>0.24807740014884647</v>
      </c>
      <c r="FW19" s="26">
        <v>0.11261261261261261</v>
      </c>
      <c r="FX19" s="11"/>
      <c r="FY19" s="16"/>
      <c r="FZ19" s="126"/>
      <c r="GA19" s="22"/>
      <c r="GB19" s="7"/>
      <c r="GC19" s="7"/>
      <c r="GD19" s="67"/>
      <c r="GE19" s="7"/>
      <c r="GF19" s="7"/>
      <c r="GG19" s="26"/>
      <c r="GH19" s="11"/>
      <c r="GI19" s="16"/>
      <c r="GJ19" s="126" t="s">
        <v>309</v>
      </c>
      <c r="GK19" s="22">
        <v>0</v>
      </c>
      <c r="GL19" s="7">
        <v>0.23492560689115113</v>
      </c>
      <c r="GM19" s="7">
        <v>0.21794406102433711</v>
      </c>
      <c r="GN19" s="67">
        <v>0.25477707006369427</v>
      </c>
      <c r="GO19" s="7">
        <v>0</v>
      </c>
      <c r="GP19" s="7">
        <v>0.2232142857142857</v>
      </c>
      <c r="GQ19" s="26">
        <v>0.33783783783783783</v>
      </c>
      <c r="GR19" s="11"/>
      <c r="GS19" s="16"/>
      <c r="GT19" s="126"/>
      <c r="GU19" s="22"/>
      <c r="GV19" s="7"/>
      <c r="GW19" s="7"/>
      <c r="GX19" s="67"/>
      <c r="GY19" s="7"/>
      <c r="GZ19" s="7"/>
      <c r="HA19" s="26"/>
      <c r="HB19" s="11"/>
      <c r="HC19" s="16"/>
      <c r="HD19" s="126"/>
      <c r="HE19" s="22"/>
      <c r="HF19" s="7"/>
      <c r="HG19" s="7"/>
      <c r="HH19" s="67"/>
      <c r="HI19" s="7"/>
      <c r="HJ19" s="7"/>
      <c r="HK19" s="26"/>
      <c r="HL19" s="11"/>
      <c r="HM19" s="16"/>
      <c r="HN19" s="126" t="s">
        <v>309</v>
      </c>
      <c r="HO19" s="22">
        <v>0</v>
      </c>
      <c r="HP19" s="7">
        <v>0.1551590380139643</v>
      </c>
      <c r="HQ19" s="7">
        <v>0.1452960406828914</v>
      </c>
      <c r="HR19" s="67">
        <v>0.16645859342488556</v>
      </c>
      <c r="HS19" s="7">
        <v>0</v>
      </c>
      <c r="HT19" s="7">
        <v>0.17348203221809169</v>
      </c>
      <c r="HU19" s="26">
        <v>0.11025358324145534</v>
      </c>
      <c r="HV19" s="11"/>
      <c r="HW19" s="16"/>
      <c r="HX19" s="126"/>
      <c r="HY19" s="22"/>
      <c r="HZ19" s="7"/>
      <c r="IA19" s="7"/>
      <c r="IB19" s="67"/>
      <c r="IC19" s="7"/>
      <c r="ID19" s="7"/>
      <c r="IE19" s="26"/>
      <c r="IF19" s="11"/>
      <c r="IG19" s="16"/>
      <c r="IH19" s="126" t="s">
        <v>363</v>
      </c>
      <c r="II19" s="22">
        <v>0</v>
      </c>
      <c r="IJ19" s="7">
        <v>0.24400162667751116</v>
      </c>
      <c r="IK19" s="7"/>
      <c r="IL19" s="67"/>
      <c r="IM19" s="7"/>
      <c r="IN19" s="7">
        <v>0.27322404371584702</v>
      </c>
      <c r="IO19" s="26">
        <v>0.11210762331838565</v>
      </c>
      <c r="IP19" s="11"/>
      <c r="IQ19" s="16"/>
    </row>
    <row xmlns:x14ac="http://schemas.microsoft.com/office/spreadsheetml/2009/9/ac" r="20" s="2" customFormat="true" x14ac:dyDescent="0.25">
      <c r="A20" s="400" t="str">
        <f ca="true">IF(ISBLANK('Data Summary'!A22),"",'Data Summary'!A22)</f>
        <v>CRI_2017_UIS</v>
      </c>
      <c r="B20" s="126"/>
      <c r="C20" s="21"/>
      <c r="D20" s="7"/>
      <c r="E20" s="67"/>
      <c r="F20" s="67"/>
      <c r="G20" s="7"/>
      <c r="H20" s="7"/>
      <c r="I20" s="26"/>
      <c r="J20" s="11"/>
      <c r="K20" s="16"/>
      <c r="L20" s="126"/>
      <c r="M20" s="21"/>
      <c r="N20" s="7"/>
      <c r="O20" s="67"/>
      <c r="P20" s="67"/>
      <c r="Q20" s="7"/>
      <c r="R20" s="7"/>
      <c r="S20" s="26"/>
      <c r="T20" s="11"/>
      <c r="U20" s="16"/>
      <c r="V20" s="126"/>
      <c r="W20" s="21"/>
      <c r="X20" s="7"/>
      <c r="Y20" s="67"/>
      <c r="Z20" s="67"/>
      <c r="AA20" s="7"/>
      <c r="AB20" s="7"/>
      <c r="AC20" s="26"/>
      <c r="AD20" s="11"/>
      <c r="AE20" s="16"/>
      <c r="AF20" s="126"/>
      <c r="AG20" s="21"/>
      <c r="AH20" s="7"/>
      <c r="AI20" s="67"/>
      <c r="AJ20" s="67"/>
      <c r="AK20" s="7"/>
      <c r="AL20" s="7"/>
      <c r="AM20" s="26"/>
      <c r="AN20" s="11"/>
      <c r="AO20" s="16"/>
      <c r="AP20" s="126"/>
      <c r="AQ20" s="21"/>
      <c r="AR20" s="7"/>
      <c r="AS20" s="67"/>
      <c r="AT20" s="67"/>
      <c r="AU20" s="7"/>
      <c r="AV20" s="7"/>
      <c r="AW20" s="26"/>
      <c r="AX20" s="11"/>
      <c r="AY20" s="16"/>
      <c r="AZ20" s="126"/>
      <c r="BA20" s="21"/>
      <c r="BB20" s="7"/>
      <c r="BC20" s="67"/>
      <c r="BD20" s="67"/>
      <c r="BE20" s="7"/>
      <c r="BF20" s="7"/>
      <c r="BG20" s="26"/>
      <c r="BH20" s="11"/>
      <c r="BI20" s="16"/>
      <c r="BJ20" s="126"/>
      <c r="BK20" s="21"/>
      <c r="BL20" s="7"/>
      <c r="BM20" s="67"/>
      <c r="BN20" s="67"/>
      <c r="BO20" s="7"/>
      <c r="BP20" s="7"/>
      <c r="BQ20" s="26"/>
      <c r="BR20" s="11"/>
      <c r="BS20" s="16"/>
      <c r="BT20" s="126"/>
      <c r="BU20" s="21"/>
      <c r="BV20" s="7"/>
      <c r="BW20" s="67"/>
      <c r="BX20" s="67"/>
      <c r="BY20" s="7"/>
      <c r="BZ20" s="7"/>
      <c r="CA20" s="26"/>
      <c r="CB20" s="11"/>
      <c r="CC20" s="16"/>
      <c r="CD20" s="126"/>
      <c r="CE20" s="21"/>
      <c r="CF20" s="7"/>
      <c r="CG20" s="67"/>
      <c r="CH20" s="67"/>
      <c r="CI20" s="7"/>
      <c r="CJ20" s="7"/>
      <c r="CK20" s="26"/>
      <c r="CL20" s="11"/>
      <c r="CM20" s="16"/>
      <c r="CN20" s="126"/>
      <c r="CO20" s="21"/>
      <c r="CP20" s="7"/>
      <c r="CQ20" s="67"/>
      <c r="CR20" s="67"/>
      <c r="CS20" s="7"/>
      <c r="CT20" s="7"/>
      <c r="CU20" s="26"/>
      <c r="CV20" s="11"/>
      <c r="CW20" s="16"/>
      <c r="CX20" s="126"/>
      <c r="CY20" s="21"/>
      <c r="CZ20" s="7"/>
      <c r="DA20" s="67"/>
      <c r="DB20" s="67"/>
      <c r="DC20" s="7"/>
      <c r="DD20" s="7"/>
      <c r="DE20" s="26"/>
      <c r="DF20" s="11"/>
      <c r="DG20" s="16"/>
      <c r="DH20" s="126" t="s">
        <v>247</v>
      </c>
      <c r="DI20" s="21">
        <v>0</v>
      </c>
      <c r="DJ20" s="7">
        <v>3.945551390806866E-2</v>
      </c>
      <c r="DK20" s="67">
        <v>0</v>
      </c>
      <c r="DL20" s="67">
        <v>8.6467790747946388E-2</v>
      </c>
      <c r="DM20" s="7">
        <v>1.1363636363636365</v>
      </c>
      <c r="DN20" s="7"/>
      <c r="DO20" s="26"/>
      <c r="DP20" s="11"/>
      <c r="DQ20" s="16"/>
      <c r="DR20" s="126"/>
      <c r="DS20" s="21"/>
      <c r="DT20" s="7"/>
      <c r="DU20" s="67"/>
      <c r="DV20" s="67"/>
      <c r="DW20" s="7"/>
      <c r="DX20" s="7"/>
      <c r="DY20" s="26"/>
      <c r="DZ20" s="11"/>
      <c r="EA20" s="16"/>
      <c r="EB20" s="126"/>
      <c r="EC20" s="21"/>
      <c r="ED20" s="7"/>
      <c r="EE20" s="67"/>
      <c r="EF20" s="67"/>
      <c r="EG20" s="7"/>
      <c r="EH20" s="7"/>
      <c r="EI20" s="26"/>
      <c r="EJ20" s="11"/>
      <c r="EK20" s="16"/>
      <c r="EL20" s="126"/>
      <c r="EM20" s="21"/>
      <c r="EN20" s="7"/>
      <c r="EO20" s="67"/>
      <c r="EP20" s="67"/>
      <c r="EQ20" s="7"/>
      <c r="ER20" s="7"/>
      <c r="ES20" s="26"/>
      <c r="ET20" s="11"/>
      <c r="EU20" s="16"/>
      <c r="EV20" s="126"/>
      <c r="EW20" s="21"/>
      <c r="EX20" s="7"/>
      <c r="EY20" s="67"/>
      <c r="EZ20" s="67"/>
      <c r="FA20" s="7"/>
      <c r="FB20" s="7"/>
      <c r="FC20" s="26"/>
      <c r="FD20" s="11"/>
      <c r="FE20" s="16"/>
      <c r="FF20" s="126"/>
      <c r="FG20" s="21"/>
      <c r="FH20" s="7"/>
      <c r="FI20" s="67"/>
      <c r="FJ20" s="67"/>
      <c r="FK20" s="7"/>
      <c r="FL20" s="7"/>
      <c r="FM20" s="26"/>
      <c r="FN20" s="11"/>
      <c r="FO20" s="16"/>
      <c r="FP20" s="126"/>
      <c r="FQ20" s="21"/>
      <c r="FR20" s="7"/>
      <c r="FS20" s="67"/>
      <c r="FT20" s="67"/>
      <c r="FU20" s="7"/>
      <c r="FV20" s="7"/>
      <c r="FW20" s="26"/>
      <c r="FX20" s="11"/>
      <c r="FY20" s="16"/>
      <c r="FZ20" s="126"/>
      <c r="GA20" s="21"/>
      <c r="GB20" s="7"/>
      <c r="GC20" s="67"/>
      <c r="GD20" s="67"/>
      <c r="GE20" s="7"/>
      <c r="GF20" s="7"/>
      <c r="GG20" s="26"/>
      <c r="GH20" s="11"/>
      <c r="GI20" s="16"/>
      <c r="GJ20" s="126" t="s">
        <v>246</v>
      </c>
      <c r="GK20" s="21">
        <v>0</v>
      </c>
      <c r="GL20" s="7">
        <v>0</v>
      </c>
      <c r="GM20" s="67">
        <v>0</v>
      </c>
      <c r="GN20" s="67">
        <v>0</v>
      </c>
      <c r="GO20" s="7"/>
      <c r="GP20" s="7">
        <v>0</v>
      </c>
      <c r="GQ20" s="26">
        <v>0</v>
      </c>
      <c r="GR20" s="11"/>
      <c r="GS20" s="16"/>
      <c r="GT20" s="126"/>
      <c r="GU20" s="21"/>
      <c r="GV20" s="7"/>
      <c r="GW20" s="67"/>
      <c r="GX20" s="67"/>
      <c r="GY20" s="7"/>
      <c r="GZ20" s="7"/>
      <c r="HA20" s="26"/>
      <c r="HB20" s="11"/>
      <c r="HC20" s="16"/>
      <c r="HD20" s="126"/>
      <c r="HE20" s="21"/>
      <c r="HF20" s="7"/>
      <c r="HG20" s="67"/>
      <c r="HH20" s="67"/>
      <c r="HI20" s="7"/>
      <c r="HJ20" s="7"/>
      <c r="HK20" s="26"/>
      <c r="HL20" s="11"/>
      <c r="HM20" s="16"/>
      <c r="HN20" s="126" t="s">
        <v>246</v>
      </c>
      <c r="HO20" s="21">
        <v>0</v>
      </c>
      <c r="HP20" s="7">
        <v>0</v>
      </c>
      <c r="HQ20" s="67">
        <v>0</v>
      </c>
      <c r="HR20" s="67">
        <v>0</v>
      </c>
      <c r="HS20" s="7"/>
      <c r="HT20" s="7">
        <v>0</v>
      </c>
      <c r="HU20" s="26">
        <v>0</v>
      </c>
      <c r="HV20" s="11"/>
      <c r="HW20" s="16"/>
      <c r="HX20" s="126"/>
      <c r="HY20" s="21"/>
      <c r="HZ20" s="7"/>
      <c r="IA20" s="67"/>
      <c r="IB20" s="67"/>
      <c r="IC20" s="7"/>
      <c r="ID20" s="7"/>
      <c r="IE20" s="26"/>
      <c r="IF20" s="11"/>
      <c r="IG20" s="16"/>
      <c r="IH20" s="126" t="s">
        <v>364</v>
      </c>
      <c r="II20" s="21">
        <v>0.5</v>
      </c>
      <c r="IJ20" s="7">
        <v>0.81333875559170388</v>
      </c>
      <c r="IK20" s="67"/>
      <c r="IL20" s="67"/>
      <c r="IM20" s="7"/>
      <c r="IN20" s="7">
        <v>0.9687034277198211</v>
      </c>
      <c r="IO20" s="26">
        <v>0.11210762331838565</v>
      </c>
      <c r="IP20" s="11"/>
      <c r="IQ20" s="16"/>
    </row>
    <row xmlns:x14ac="http://schemas.microsoft.com/office/spreadsheetml/2009/9/ac" r="21" s="2" customFormat="true" x14ac:dyDescent="0.25">
      <c r="A21" s="400" t="str">
        <f ca="true">IF(ISBLANK('Data Summary'!A23),"",'Data Summary'!A23)</f>
        <v>CRI_2018_EMIS</v>
      </c>
      <c r="B21" s="126"/>
      <c r="C21" s="21"/>
      <c r="D21" s="67"/>
      <c r="E21" s="67"/>
      <c r="F21" s="67"/>
      <c r="G21" s="67"/>
      <c r="H21" s="67"/>
      <c r="I21" s="68"/>
      <c r="J21" s="11"/>
      <c r="K21" s="16"/>
      <c r="L21" s="126"/>
      <c r="M21" s="21"/>
      <c r="N21" s="67"/>
      <c r="O21" s="67"/>
      <c r="P21" s="67"/>
      <c r="Q21" s="67"/>
      <c r="R21" s="67"/>
      <c r="S21" s="68"/>
      <c r="T21" s="11"/>
      <c r="U21" s="16"/>
      <c r="V21" s="126"/>
      <c r="W21" s="21"/>
      <c r="X21" s="67"/>
      <c r="Y21" s="67"/>
      <c r="Z21" s="67"/>
      <c r="AA21" s="67"/>
      <c r="AB21" s="67"/>
      <c r="AC21" s="68"/>
      <c r="AD21" s="11"/>
      <c r="AE21" s="16"/>
      <c r="AF21" s="126"/>
      <c r="AG21" s="21"/>
      <c r="AH21" s="67"/>
      <c r="AI21" s="67"/>
      <c r="AJ21" s="67"/>
      <c r="AK21" s="67"/>
      <c r="AL21" s="67"/>
      <c r="AM21" s="68"/>
      <c r="AN21" s="11"/>
      <c r="AO21" s="16"/>
      <c r="AP21" s="126"/>
      <c r="AQ21" s="21"/>
      <c r="AR21" s="67"/>
      <c r="AS21" s="67"/>
      <c r="AT21" s="67"/>
      <c r="AU21" s="67"/>
      <c r="AV21" s="67"/>
      <c r="AW21" s="68"/>
      <c r="AX21" s="11"/>
      <c r="AY21" s="16"/>
      <c r="AZ21" s="126"/>
      <c r="BA21" s="21"/>
      <c r="BB21" s="67"/>
      <c r="BC21" s="67"/>
      <c r="BD21" s="67"/>
      <c r="BE21" s="67"/>
      <c r="BF21" s="67"/>
      <c r="BG21" s="68"/>
      <c r="BH21" s="11"/>
      <c r="BI21" s="16"/>
      <c r="BJ21" s="126"/>
      <c r="BK21" s="21"/>
      <c r="BL21" s="67"/>
      <c r="BM21" s="67"/>
      <c r="BN21" s="67"/>
      <c r="BO21" s="67"/>
      <c r="BP21" s="67"/>
      <c r="BQ21" s="68"/>
      <c r="BR21" s="11"/>
      <c r="BS21" s="16"/>
      <c r="BT21" s="126"/>
      <c r="BU21" s="21"/>
      <c r="BV21" s="67"/>
      <c r="BW21" s="67"/>
      <c r="BX21" s="67"/>
      <c r="BY21" s="67"/>
      <c r="BZ21" s="67"/>
      <c r="CA21" s="68"/>
      <c r="CB21" s="11"/>
      <c r="CC21" s="16"/>
      <c r="CD21" s="126"/>
      <c r="CE21" s="21"/>
      <c r="CF21" s="67"/>
      <c r="CG21" s="67"/>
      <c r="CH21" s="67"/>
      <c r="CI21" s="67"/>
      <c r="CJ21" s="67"/>
      <c r="CK21" s="68"/>
      <c r="CL21" s="11"/>
      <c r="CM21" s="16"/>
      <c r="CN21" s="126"/>
      <c r="CO21" s="21"/>
      <c r="CP21" s="67"/>
      <c r="CQ21" s="67"/>
      <c r="CR21" s="67"/>
      <c r="CS21" s="67"/>
      <c r="CT21" s="67"/>
      <c r="CU21" s="68"/>
      <c r="CV21" s="11"/>
      <c r="CW21" s="16"/>
      <c r="CX21" s="126"/>
      <c r="CY21" s="21"/>
      <c r="CZ21" s="67"/>
      <c r="DA21" s="67"/>
      <c r="DB21" s="67"/>
      <c r="DC21" s="67"/>
      <c r="DD21" s="67"/>
      <c r="DE21" s="68"/>
      <c r="DF21" s="11"/>
      <c r="DG21" s="16"/>
      <c r="DH21" s="126"/>
      <c r="DI21" s="21"/>
      <c r="DJ21" s="67"/>
      <c r="DK21" s="67"/>
      <c r="DL21" s="67"/>
      <c r="DM21" s="67"/>
      <c r="DN21" s="67"/>
      <c r="DO21" s="68"/>
      <c r="DP21" s="11"/>
      <c r="DQ21" s="16"/>
      <c r="DR21" s="126"/>
      <c r="DS21" s="21"/>
      <c r="DT21" s="67"/>
      <c r="DU21" s="67"/>
      <c r="DV21" s="67"/>
      <c r="DW21" s="67"/>
      <c r="DX21" s="67"/>
      <c r="DY21" s="68"/>
      <c r="DZ21" s="11"/>
      <c r="EA21" s="16"/>
      <c r="EB21" s="126"/>
      <c r="EC21" s="21"/>
      <c r="ED21" s="67"/>
      <c r="EE21" s="67"/>
      <c r="EF21" s="67"/>
      <c r="EG21" s="67"/>
      <c r="EH21" s="67"/>
      <c r="EI21" s="68"/>
      <c r="EJ21" s="11"/>
      <c r="EK21" s="16"/>
      <c r="EL21" s="126"/>
      <c r="EM21" s="21"/>
      <c r="EN21" s="67"/>
      <c r="EO21" s="67"/>
      <c r="EP21" s="67"/>
      <c r="EQ21" s="67"/>
      <c r="ER21" s="67"/>
      <c r="ES21" s="68"/>
      <c r="ET21" s="11"/>
      <c r="EU21" s="16"/>
      <c r="EV21" s="126"/>
      <c r="EW21" s="21"/>
      <c r="EX21" s="67"/>
      <c r="EY21" s="67"/>
      <c r="EZ21" s="67"/>
      <c r="FA21" s="67"/>
      <c r="FB21" s="67"/>
      <c r="FC21" s="68"/>
      <c r="FD21" s="11"/>
      <c r="FE21" s="16"/>
      <c r="FF21" s="126"/>
      <c r="FG21" s="21"/>
      <c r="FH21" s="67"/>
      <c r="FI21" s="67"/>
      <c r="FJ21" s="67"/>
      <c r="FK21" s="67"/>
      <c r="FL21" s="67"/>
      <c r="FM21" s="68"/>
      <c r="FN21" s="11"/>
      <c r="FO21" s="16"/>
      <c r="FP21" s="126"/>
      <c r="FQ21" s="21"/>
      <c r="FR21" s="67"/>
      <c r="FS21" s="67"/>
      <c r="FT21" s="67"/>
      <c r="FU21" s="67"/>
      <c r="FV21" s="67"/>
      <c r="FW21" s="68"/>
      <c r="FX21" s="11"/>
      <c r="FY21" s="16"/>
      <c r="FZ21" s="126"/>
      <c r="GA21" s="21"/>
      <c r="GB21" s="67"/>
      <c r="GC21" s="67"/>
      <c r="GD21" s="67"/>
      <c r="GE21" s="67"/>
      <c r="GF21" s="67"/>
      <c r="GG21" s="68"/>
      <c r="GH21" s="11"/>
      <c r="GI21" s="16"/>
      <c r="GJ21" s="126"/>
      <c r="GK21" s="21"/>
      <c r="GL21" s="67"/>
      <c r="GM21" s="67"/>
      <c r="GN21" s="67"/>
      <c r="GO21" s="67"/>
      <c r="GP21" s="67"/>
      <c r="GQ21" s="68"/>
      <c r="GR21" s="11"/>
      <c r="GS21" s="16"/>
      <c r="GT21" s="126"/>
      <c r="GU21" s="21"/>
      <c r="GV21" s="67"/>
      <c r="GW21" s="67"/>
      <c r="GX21" s="67"/>
      <c r="GY21" s="67"/>
      <c r="GZ21" s="67"/>
      <c r="HA21" s="68"/>
      <c r="HB21" s="11"/>
      <c r="HC21" s="16"/>
      <c r="HD21" s="126"/>
      <c r="HE21" s="21"/>
      <c r="HF21" s="67"/>
      <c r="HG21" s="67"/>
      <c r="HH21" s="67"/>
      <c r="HI21" s="67"/>
      <c r="HJ21" s="67"/>
      <c r="HK21" s="68"/>
      <c r="HL21" s="11"/>
      <c r="HM21" s="16"/>
      <c r="HN21" s="126"/>
      <c r="HO21" s="21"/>
      <c r="HP21" s="67"/>
      <c r="HQ21" s="67"/>
      <c r="HR21" s="67"/>
      <c r="HS21" s="67"/>
      <c r="HT21" s="67"/>
      <c r="HU21" s="68"/>
      <c r="HV21" s="11"/>
      <c r="HW21" s="16"/>
      <c r="HX21" s="126"/>
      <c r="HY21" s="21"/>
      <c r="HZ21" s="67"/>
      <c r="IA21" s="67"/>
      <c r="IB21" s="67"/>
      <c r="IC21" s="67"/>
      <c r="ID21" s="67"/>
      <c r="IE21" s="68"/>
      <c r="IF21" s="11"/>
      <c r="IG21" s="16"/>
      <c r="IH21" s="126"/>
      <c r="II21" s="21"/>
      <c r="IJ21" s="67"/>
      <c r="IK21" s="67"/>
      <c r="IL21" s="67"/>
      <c r="IM21" s="67"/>
      <c r="IN21" s="67"/>
      <c r="IO21" s="68"/>
      <c r="IP21" s="11"/>
      <c r="IQ21" s="16"/>
    </row>
    <row xmlns:x14ac="http://schemas.microsoft.com/office/spreadsheetml/2009/9/ac" r="22" s="2" customFormat="true" x14ac:dyDescent="0.25">
      <c r="A22" s="400" t="str">
        <f ca="true">IF(ISBLANK('Data Summary'!A24),"",'Data Summary'!A24)</f>
        <v>CRI_2018_UIS</v>
      </c>
      <c r="B22" s="126"/>
      <c r="C22" s="21"/>
      <c r="D22" s="67"/>
      <c r="E22" s="67"/>
      <c r="F22" s="67"/>
      <c r="G22" s="67"/>
      <c r="H22" s="67"/>
      <c r="I22" s="68"/>
      <c r="J22" s="11"/>
      <c r="K22" s="16"/>
      <c r="L22" s="126"/>
      <c r="M22" s="21"/>
      <c r="N22" s="67"/>
      <c r="O22" s="67"/>
      <c r="P22" s="67"/>
      <c r="Q22" s="67"/>
      <c r="R22" s="67"/>
      <c r="S22" s="68"/>
      <c r="T22" s="11"/>
      <c r="U22" s="16"/>
      <c r="V22" s="126"/>
      <c r="W22" s="21"/>
      <c r="X22" s="67"/>
      <c r="Y22" s="67"/>
      <c r="Z22" s="67"/>
      <c r="AA22" s="67"/>
      <c r="AB22" s="67"/>
      <c r="AC22" s="68"/>
      <c r="AD22" s="11"/>
      <c r="AE22" s="16"/>
      <c r="AF22" s="126"/>
      <c r="AG22" s="21"/>
      <c r="AH22" s="67"/>
      <c r="AI22" s="67"/>
      <c r="AJ22" s="67"/>
      <c r="AK22" s="67"/>
      <c r="AL22" s="67"/>
      <c r="AM22" s="68"/>
      <c r="AN22" s="11"/>
      <c r="AO22" s="16"/>
      <c r="AP22" s="126"/>
      <c r="AQ22" s="21"/>
      <c r="AR22" s="67"/>
      <c r="AS22" s="67"/>
      <c r="AT22" s="67"/>
      <c r="AU22" s="67"/>
      <c r="AV22" s="67"/>
      <c r="AW22" s="68"/>
      <c r="AX22" s="11"/>
      <c r="AY22" s="16"/>
      <c r="AZ22" s="126"/>
      <c r="BA22" s="21"/>
      <c r="BB22" s="67"/>
      <c r="BC22" s="67"/>
      <c r="BD22" s="67"/>
      <c r="BE22" s="67"/>
      <c r="BF22" s="67"/>
      <c r="BG22" s="68"/>
      <c r="BH22" s="11"/>
      <c r="BI22" s="16"/>
      <c r="BJ22" s="126"/>
      <c r="BK22" s="21"/>
      <c r="BL22" s="67"/>
      <c r="BM22" s="67"/>
      <c r="BN22" s="67"/>
      <c r="BO22" s="67"/>
      <c r="BP22" s="67"/>
      <c r="BQ22" s="68"/>
      <c r="BR22" s="11"/>
      <c r="BS22" s="16"/>
      <c r="BT22" s="126"/>
      <c r="BU22" s="21"/>
      <c r="BV22" s="67"/>
      <c r="BW22" s="67"/>
      <c r="BX22" s="67"/>
      <c r="BY22" s="67"/>
      <c r="BZ22" s="67"/>
      <c r="CA22" s="68"/>
      <c r="CB22" s="11"/>
      <c r="CC22" s="16"/>
      <c r="CD22" s="126"/>
      <c r="CE22" s="21"/>
      <c r="CF22" s="67"/>
      <c r="CG22" s="67"/>
      <c r="CH22" s="67"/>
      <c r="CI22" s="67"/>
      <c r="CJ22" s="67"/>
      <c r="CK22" s="68"/>
      <c r="CL22" s="11"/>
      <c r="CM22" s="16"/>
      <c r="CN22" s="126"/>
      <c r="CO22" s="21"/>
      <c r="CP22" s="67"/>
      <c r="CQ22" s="67"/>
      <c r="CR22" s="67"/>
      <c r="CS22" s="67"/>
      <c r="CT22" s="67"/>
      <c r="CU22" s="68"/>
      <c r="CV22" s="11"/>
      <c r="CW22" s="16"/>
      <c r="CX22" s="126"/>
      <c r="CY22" s="21"/>
      <c r="CZ22" s="67"/>
      <c r="DA22" s="67"/>
      <c r="DB22" s="67"/>
      <c r="DC22" s="67"/>
      <c r="DD22" s="67"/>
      <c r="DE22" s="68"/>
      <c r="DF22" s="11"/>
      <c r="DG22" s="16"/>
      <c r="DH22" s="126"/>
      <c r="DI22" s="21"/>
      <c r="DJ22" s="67"/>
      <c r="DK22" s="67"/>
      <c r="DL22" s="67"/>
      <c r="DM22" s="67"/>
      <c r="DN22" s="67"/>
      <c r="DO22" s="68"/>
      <c r="DP22" s="11"/>
      <c r="DQ22" s="16"/>
      <c r="DR22" s="126"/>
      <c r="DS22" s="21"/>
      <c r="DT22" s="67"/>
      <c r="DU22" s="67"/>
      <c r="DV22" s="67"/>
      <c r="DW22" s="67"/>
      <c r="DX22" s="67"/>
      <c r="DY22" s="68"/>
      <c r="DZ22" s="11"/>
      <c r="EA22" s="16"/>
      <c r="EB22" s="126"/>
      <c r="EC22" s="21"/>
      <c r="ED22" s="67"/>
      <c r="EE22" s="67"/>
      <c r="EF22" s="67"/>
      <c r="EG22" s="67"/>
      <c r="EH22" s="67"/>
      <c r="EI22" s="68"/>
      <c r="EJ22" s="11"/>
      <c r="EK22" s="16"/>
      <c r="EL22" s="126"/>
      <c r="EM22" s="21"/>
      <c r="EN22" s="67"/>
      <c r="EO22" s="67"/>
      <c r="EP22" s="67"/>
      <c r="EQ22" s="67"/>
      <c r="ER22" s="67"/>
      <c r="ES22" s="68"/>
      <c r="ET22" s="11"/>
      <c r="EU22" s="16"/>
      <c r="EV22" s="126"/>
      <c r="EW22" s="21"/>
      <c r="EX22" s="67"/>
      <c r="EY22" s="67"/>
      <c r="EZ22" s="67"/>
      <c r="FA22" s="67"/>
      <c r="FB22" s="67"/>
      <c r="FC22" s="68"/>
      <c r="FD22" s="11"/>
      <c r="FE22" s="16"/>
      <c r="FF22" s="126"/>
      <c r="FG22" s="21"/>
      <c r="FH22" s="67"/>
      <c r="FI22" s="67"/>
      <c r="FJ22" s="67"/>
      <c r="FK22" s="67"/>
      <c r="FL22" s="67"/>
      <c r="FM22" s="68"/>
      <c r="FN22" s="11"/>
      <c r="FO22" s="16"/>
      <c r="FP22" s="126"/>
      <c r="FQ22" s="21"/>
      <c r="FR22" s="67"/>
      <c r="FS22" s="67"/>
      <c r="FT22" s="67"/>
      <c r="FU22" s="67"/>
      <c r="FV22" s="67"/>
      <c r="FW22" s="68"/>
      <c r="FX22" s="11"/>
      <c r="FY22" s="16"/>
      <c r="FZ22" s="126"/>
      <c r="GA22" s="21"/>
      <c r="GB22" s="67"/>
      <c r="GC22" s="67"/>
      <c r="GD22" s="67"/>
      <c r="GE22" s="67"/>
      <c r="GF22" s="67"/>
      <c r="GG22" s="68"/>
      <c r="GH22" s="11"/>
      <c r="GI22" s="16"/>
      <c r="GJ22" s="126"/>
      <c r="GK22" s="21"/>
      <c r="GL22" s="67"/>
      <c r="GM22" s="67"/>
      <c r="GN22" s="67"/>
      <c r="GO22" s="67"/>
      <c r="GP22" s="67"/>
      <c r="GQ22" s="68"/>
      <c r="GR22" s="11"/>
      <c r="GS22" s="16"/>
      <c r="GT22" s="126"/>
      <c r="GU22" s="21"/>
      <c r="GV22" s="67"/>
      <c r="GW22" s="67"/>
      <c r="GX22" s="67"/>
      <c r="GY22" s="67"/>
      <c r="GZ22" s="67"/>
      <c r="HA22" s="68"/>
      <c r="HB22" s="11"/>
      <c r="HC22" s="16"/>
      <c r="HD22" s="126"/>
      <c r="HE22" s="21"/>
      <c r="HF22" s="67"/>
      <c r="HG22" s="67"/>
      <c r="HH22" s="67"/>
      <c r="HI22" s="67"/>
      <c r="HJ22" s="67"/>
      <c r="HK22" s="68"/>
      <c r="HL22" s="11"/>
      <c r="HM22" s="16"/>
      <c r="HN22" s="126"/>
      <c r="HO22" s="21"/>
      <c r="HP22" s="67"/>
      <c r="HQ22" s="67"/>
      <c r="HR22" s="67"/>
      <c r="HS22" s="67"/>
      <c r="HT22" s="67"/>
      <c r="HU22" s="68"/>
      <c r="HV22" s="11"/>
      <c r="HW22" s="16"/>
      <c r="HX22" s="126"/>
      <c r="HY22" s="21"/>
      <c r="HZ22" s="67"/>
      <c r="IA22" s="67"/>
      <c r="IB22" s="67"/>
      <c r="IC22" s="67"/>
      <c r="ID22" s="67"/>
      <c r="IE22" s="68"/>
      <c r="IF22" s="11"/>
      <c r="IG22" s="16"/>
      <c r="IH22" s="126"/>
      <c r="II22" s="21"/>
      <c r="IJ22" s="67"/>
      <c r="IK22" s="67"/>
      <c r="IL22" s="67"/>
      <c r="IM22" s="67"/>
      <c r="IN22" s="67"/>
      <c r="IO22" s="68"/>
      <c r="IP22" s="11"/>
      <c r="IQ22" s="16"/>
    </row>
    <row xmlns:x14ac="http://schemas.microsoft.com/office/spreadsheetml/2009/9/ac" r="23" s="2" customFormat="true" x14ac:dyDescent="0.25">
      <c r="A23" s="400" t="str">
        <f ca="true">IF(ISBLANK('Data Summary'!A25),"",'Data Summary'!A25)</f>
        <v>CRI_2019_EMIS</v>
      </c>
      <c r="B23" s="126"/>
      <c r="C23" s="21"/>
      <c r="D23" s="67"/>
      <c r="E23" s="67"/>
      <c r="F23" s="67"/>
      <c r="G23" s="67"/>
      <c r="H23" s="67"/>
      <c r="I23" s="68"/>
      <c r="J23" s="11"/>
      <c r="K23" s="16"/>
      <c r="L23" s="126"/>
      <c r="M23" s="21"/>
      <c r="N23" s="67"/>
      <c r="O23" s="67"/>
      <c r="P23" s="67"/>
      <c r="Q23" s="67"/>
      <c r="R23" s="67"/>
      <c r="S23" s="68"/>
      <c r="T23" s="11"/>
      <c r="U23" s="16"/>
      <c r="V23" s="126"/>
      <c r="W23" s="21"/>
      <c r="X23" s="67"/>
      <c r="Y23" s="67"/>
      <c r="Z23" s="67"/>
      <c r="AA23" s="67"/>
      <c r="AB23" s="67"/>
      <c r="AC23" s="68"/>
      <c r="AD23" s="11"/>
      <c r="AE23" s="16"/>
      <c r="AF23" s="126"/>
      <c r="AG23" s="21"/>
      <c r="AH23" s="67"/>
      <c r="AI23" s="67"/>
      <c r="AJ23" s="67"/>
      <c r="AK23" s="67"/>
      <c r="AL23" s="67"/>
      <c r="AM23" s="68"/>
      <c r="AN23" s="11"/>
      <c r="AO23" s="16"/>
      <c r="AP23" s="126"/>
      <c r="AQ23" s="21"/>
      <c r="AR23" s="67"/>
      <c r="AS23" s="67"/>
      <c r="AT23" s="67"/>
      <c r="AU23" s="67"/>
      <c r="AV23" s="67"/>
      <c r="AW23" s="68"/>
      <c r="AX23" s="11"/>
      <c r="AY23" s="16"/>
      <c r="AZ23" s="126"/>
      <c r="BA23" s="21"/>
      <c r="BB23" s="67"/>
      <c r="BC23" s="67"/>
      <c r="BD23" s="67"/>
      <c r="BE23" s="67"/>
      <c r="BF23" s="67"/>
      <c r="BG23" s="68"/>
      <c r="BH23" s="11"/>
      <c r="BI23" s="16"/>
      <c r="BJ23" s="126"/>
      <c r="BK23" s="21"/>
      <c r="BL23" s="67"/>
      <c r="BM23" s="67"/>
      <c r="BN23" s="67"/>
      <c r="BO23" s="67"/>
      <c r="BP23" s="67"/>
      <c r="BQ23" s="68"/>
      <c r="BR23" s="11"/>
      <c r="BS23" s="16"/>
      <c r="BT23" s="126"/>
      <c r="BU23" s="21"/>
      <c r="BV23" s="67"/>
      <c r="BW23" s="67"/>
      <c r="BX23" s="67"/>
      <c r="BY23" s="67"/>
      <c r="BZ23" s="67"/>
      <c r="CA23" s="68"/>
      <c r="CB23" s="11"/>
      <c r="CC23" s="16"/>
      <c r="CD23" s="126"/>
      <c r="CE23" s="21"/>
      <c r="CF23" s="67"/>
      <c r="CG23" s="67"/>
      <c r="CH23" s="67"/>
      <c r="CI23" s="67"/>
      <c r="CJ23" s="67"/>
      <c r="CK23" s="68"/>
      <c r="CL23" s="11"/>
      <c r="CM23" s="16"/>
      <c r="CN23" s="126"/>
      <c r="CO23" s="21"/>
      <c r="CP23" s="67"/>
      <c r="CQ23" s="67"/>
      <c r="CR23" s="67"/>
      <c r="CS23" s="67"/>
      <c r="CT23" s="67"/>
      <c r="CU23" s="68"/>
      <c r="CV23" s="11"/>
      <c r="CW23" s="16"/>
      <c r="CX23" s="126"/>
      <c r="CY23" s="21"/>
      <c r="CZ23" s="67"/>
      <c r="DA23" s="67"/>
      <c r="DB23" s="67"/>
      <c r="DC23" s="67"/>
      <c r="DD23" s="67"/>
      <c r="DE23" s="68"/>
      <c r="DF23" s="11"/>
      <c r="DG23" s="16"/>
      <c r="DH23" s="126"/>
      <c r="DI23" s="21"/>
      <c r="DJ23" s="67"/>
      <c r="DK23" s="67"/>
      <c r="DL23" s="67"/>
      <c r="DM23" s="67"/>
      <c r="DN23" s="67"/>
      <c r="DO23" s="68"/>
      <c r="DP23" s="11"/>
      <c r="DQ23" s="16"/>
      <c r="DR23" s="126"/>
      <c r="DS23" s="21"/>
      <c r="DT23" s="67"/>
      <c r="DU23" s="67"/>
      <c r="DV23" s="67"/>
      <c r="DW23" s="67"/>
      <c r="DX23" s="67"/>
      <c r="DY23" s="68"/>
      <c r="DZ23" s="11"/>
      <c r="EA23" s="16"/>
      <c r="EB23" s="126"/>
      <c r="EC23" s="21"/>
      <c r="ED23" s="67"/>
      <c r="EE23" s="67"/>
      <c r="EF23" s="67"/>
      <c r="EG23" s="67"/>
      <c r="EH23" s="67"/>
      <c r="EI23" s="68"/>
      <c r="EJ23" s="11"/>
      <c r="EK23" s="16"/>
      <c r="EL23" s="126"/>
      <c r="EM23" s="21"/>
      <c r="EN23" s="67"/>
      <c r="EO23" s="67"/>
      <c r="EP23" s="67"/>
      <c r="EQ23" s="67"/>
      <c r="ER23" s="67"/>
      <c r="ES23" s="68"/>
      <c r="ET23" s="11"/>
      <c r="EU23" s="16"/>
      <c r="EV23" s="126"/>
      <c r="EW23" s="21"/>
      <c r="EX23" s="67"/>
      <c r="EY23" s="67"/>
      <c r="EZ23" s="67"/>
      <c r="FA23" s="67"/>
      <c r="FB23" s="67"/>
      <c r="FC23" s="68"/>
      <c r="FD23" s="11"/>
      <c r="FE23" s="16"/>
      <c r="FF23" s="126"/>
      <c r="FG23" s="21"/>
      <c r="FH23" s="67"/>
      <c r="FI23" s="67"/>
      <c r="FJ23" s="67"/>
      <c r="FK23" s="67"/>
      <c r="FL23" s="67"/>
      <c r="FM23" s="68"/>
      <c r="FN23" s="11"/>
      <c r="FO23" s="16"/>
      <c r="FP23" s="126"/>
      <c r="FQ23" s="21"/>
      <c r="FR23" s="67"/>
      <c r="FS23" s="67"/>
      <c r="FT23" s="67"/>
      <c r="FU23" s="67"/>
      <c r="FV23" s="67"/>
      <c r="FW23" s="68"/>
      <c r="FX23" s="11"/>
      <c r="FY23" s="16"/>
      <c r="FZ23" s="126"/>
      <c r="GA23" s="21"/>
      <c r="GB23" s="67"/>
      <c r="GC23" s="67"/>
      <c r="GD23" s="67"/>
      <c r="GE23" s="67"/>
      <c r="GF23" s="67"/>
      <c r="GG23" s="68"/>
      <c r="GH23" s="11"/>
      <c r="GI23" s="16"/>
      <c r="GJ23" s="126"/>
      <c r="GK23" s="21"/>
      <c r="GL23" s="67"/>
      <c r="GM23" s="67"/>
      <c r="GN23" s="67"/>
      <c r="GO23" s="67"/>
      <c r="GP23" s="67"/>
      <c r="GQ23" s="68"/>
      <c r="GR23" s="11"/>
      <c r="GS23" s="16"/>
      <c r="GT23" s="126"/>
      <c r="GU23" s="21"/>
      <c r="GV23" s="67"/>
      <c r="GW23" s="67"/>
      <c r="GX23" s="67"/>
      <c r="GY23" s="67"/>
      <c r="GZ23" s="67"/>
      <c r="HA23" s="68"/>
      <c r="HB23" s="11"/>
      <c r="HC23" s="16"/>
      <c r="HD23" s="126"/>
      <c r="HE23" s="21"/>
      <c r="HF23" s="67"/>
      <c r="HG23" s="67"/>
      <c r="HH23" s="67"/>
      <c r="HI23" s="67"/>
      <c r="HJ23" s="67"/>
      <c r="HK23" s="68"/>
      <c r="HL23" s="11"/>
      <c r="HM23" s="16"/>
      <c r="HN23" s="126"/>
      <c r="HO23" s="21"/>
      <c r="HP23" s="67"/>
      <c r="HQ23" s="67"/>
      <c r="HR23" s="67"/>
      <c r="HS23" s="67"/>
      <c r="HT23" s="67"/>
      <c r="HU23" s="68"/>
      <c r="HV23" s="11"/>
      <c r="HW23" s="16"/>
      <c r="HX23" s="126"/>
      <c r="HY23" s="21"/>
      <c r="HZ23" s="67"/>
      <c r="IA23" s="67"/>
      <c r="IB23" s="67"/>
      <c r="IC23" s="67"/>
      <c r="ID23" s="67"/>
      <c r="IE23" s="68"/>
      <c r="IF23" s="11"/>
      <c r="IG23" s="16"/>
      <c r="IH23" s="126"/>
      <c r="II23" s="21"/>
      <c r="IJ23" s="67"/>
      <c r="IK23" s="67"/>
      <c r="IL23" s="67"/>
      <c r="IM23" s="67"/>
      <c r="IN23" s="67"/>
      <c r="IO23" s="68"/>
      <c r="IP23" s="11"/>
      <c r="IQ23" s="16"/>
    </row>
    <row xmlns:x14ac="http://schemas.microsoft.com/office/spreadsheetml/2009/9/ac" r="24" s="2" customFormat="true" x14ac:dyDescent="0.25">
      <c r="A24" s="400" t="str">
        <f ca="true">IF(ISBLANK('Data Summary'!A26),"",'Data Summary'!A26)</f>
        <v>CRI_2019_UIS</v>
      </c>
      <c r="B24" s="126"/>
      <c r="C24" s="21"/>
      <c r="D24" s="67"/>
      <c r="E24" s="67"/>
      <c r="F24" s="67"/>
      <c r="G24" s="67"/>
      <c r="H24" s="67"/>
      <c r="I24" s="68"/>
      <c r="J24" s="11"/>
      <c r="K24" s="16"/>
      <c r="L24" s="126"/>
      <c r="M24" s="21"/>
      <c r="N24" s="67"/>
      <c r="O24" s="67"/>
      <c r="P24" s="67"/>
      <c r="Q24" s="67"/>
      <c r="R24" s="67"/>
      <c r="S24" s="68"/>
      <c r="T24" s="11"/>
      <c r="U24" s="16"/>
      <c r="V24" s="126"/>
      <c r="W24" s="21"/>
      <c r="X24" s="67"/>
      <c r="Y24" s="67"/>
      <c r="Z24" s="67"/>
      <c r="AA24" s="67"/>
      <c r="AB24" s="67"/>
      <c r="AC24" s="68"/>
      <c r="AD24" s="11"/>
      <c r="AE24" s="16"/>
      <c r="AF24" s="126"/>
      <c r="AG24" s="21"/>
      <c r="AH24" s="67"/>
      <c r="AI24" s="67"/>
      <c r="AJ24" s="67"/>
      <c r="AK24" s="67"/>
      <c r="AL24" s="67"/>
      <c r="AM24" s="68"/>
      <c r="AN24" s="11"/>
      <c r="AO24" s="16"/>
      <c r="AP24" s="126"/>
      <c r="AQ24" s="21"/>
      <c r="AR24" s="67"/>
      <c r="AS24" s="67"/>
      <c r="AT24" s="67"/>
      <c r="AU24" s="67"/>
      <c r="AV24" s="67"/>
      <c r="AW24" s="68"/>
      <c r="AX24" s="11"/>
      <c r="AY24" s="16"/>
      <c r="AZ24" s="126"/>
      <c r="BA24" s="21"/>
      <c r="BB24" s="67"/>
      <c r="BC24" s="67"/>
      <c r="BD24" s="67"/>
      <c r="BE24" s="67"/>
      <c r="BF24" s="67"/>
      <c r="BG24" s="68"/>
      <c r="BH24" s="11"/>
      <c r="BI24" s="16"/>
      <c r="BJ24" s="126"/>
      <c r="BK24" s="21"/>
      <c r="BL24" s="67"/>
      <c r="BM24" s="67"/>
      <c r="BN24" s="67"/>
      <c r="BO24" s="67"/>
      <c r="BP24" s="67"/>
      <c r="BQ24" s="68"/>
      <c r="BR24" s="11"/>
      <c r="BS24" s="16"/>
      <c r="BT24" s="126"/>
      <c r="BU24" s="21"/>
      <c r="BV24" s="67"/>
      <c r="BW24" s="67"/>
      <c r="BX24" s="67"/>
      <c r="BY24" s="67"/>
      <c r="BZ24" s="67"/>
      <c r="CA24" s="68"/>
      <c r="CB24" s="11"/>
      <c r="CC24" s="16"/>
      <c r="CD24" s="126"/>
      <c r="CE24" s="21"/>
      <c r="CF24" s="67"/>
      <c r="CG24" s="67"/>
      <c r="CH24" s="67"/>
      <c r="CI24" s="67"/>
      <c r="CJ24" s="67"/>
      <c r="CK24" s="68"/>
      <c r="CL24" s="11"/>
      <c r="CM24" s="16"/>
      <c r="CN24" s="126"/>
      <c r="CO24" s="21"/>
      <c r="CP24" s="67"/>
      <c r="CQ24" s="67"/>
      <c r="CR24" s="67"/>
      <c r="CS24" s="67"/>
      <c r="CT24" s="67"/>
      <c r="CU24" s="68"/>
      <c r="CV24" s="11"/>
      <c r="CW24" s="16"/>
      <c r="CX24" s="126"/>
      <c r="CY24" s="21"/>
      <c r="CZ24" s="67"/>
      <c r="DA24" s="67"/>
      <c r="DB24" s="67"/>
      <c r="DC24" s="67"/>
      <c r="DD24" s="67"/>
      <c r="DE24" s="68"/>
      <c r="DF24" s="11"/>
      <c r="DG24" s="16"/>
      <c r="DH24" s="126"/>
      <c r="DI24" s="21"/>
      <c r="DJ24" s="67"/>
      <c r="DK24" s="67"/>
      <c r="DL24" s="67"/>
      <c r="DM24" s="67"/>
      <c r="DN24" s="67"/>
      <c r="DO24" s="68"/>
      <c r="DP24" s="11"/>
      <c r="DQ24" s="16"/>
      <c r="DR24" s="126"/>
      <c r="DS24" s="21"/>
      <c r="DT24" s="67"/>
      <c r="DU24" s="67"/>
      <c r="DV24" s="67"/>
      <c r="DW24" s="67"/>
      <c r="DX24" s="67"/>
      <c r="DY24" s="68"/>
      <c r="DZ24" s="11"/>
      <c r="EA24" s="16"/>
      <c r="EB24" s="126"/>
      <c r="EC24" s="21"/>
      <c r="ED24" s="67"/>
      <c r="EE24" s="67"/>
      <c r="EF24" s="67"/>
      <c r="EG24" s="67"/>
      <c r="EH24" s="67"/>
      <c r="EI24" s="68"/>
      <c r="EJ24" s="11"/>
      <c r="EK24" s="16"/>
      <c r="EL24" s="126"/>
      <c r="EM24" s="21"/>
      <c r="EN24" s="67"/>
      <c r="EO24" s="67"/>
      <c r="EP24" s="67"/>
      <c r="EQ24" s="67"/>
      <c r="ER24" s="67"/>
      <c r="ES24" s="68"/>
      <c r="ET24" s="11"/>
      <c r="EU24" s="16"/>
      <c r="EV24" s="126"/>
      <c r="EW24" s="21"/>
      <c r="EX24" s="67"/>
      <c r="EY24" s="67"/>
      <c r="EZ24" s="67"/>
      <c r="FA24" s="67"/>
      <c r="FB24" s="67"/>
      <c r="FC24" s="68"/>
      <c r="FD24" s="11"/>
      <c r="FE24" s="16"/>
      <c r="FF24" s="126"/>
      <c r="FG24" s="21"/>
      <c r="FH24" s="67"/>
      <c r="FI24" s="67"/>
      <c r="FJ24" s="67"/>
      <c r="FK24" s="67"/>
      <c r="FL24" s="67"/>
      <c r="FM24" s="68"/>
      <c r="FN24" s="11"/>
      <c r="FO24" s="16"/>
      <c r="FP24" s="126"/>
      <c r="FQ24" s="21"/>
      <c r="FR24" s="67"/>
      <c r="FS24" s="67"/>
      <c r="FT24" s="67"/>
      <c r="FU24" s="67"/>
      <c r="FV24" s="67"/>
      <c r="FW24" s="68"/>
      <c r="FX24" s="11"/>
      <c r="FY24" s="16"/>
      <c r="FZ24" s="126"/>
      <c r="GA24" s="21"/>
      <c r="GB24" s="67"/>
      <c r="GC24" s="67"/>
      <c r="GD24" s="67"/>
      <c r="GE24" s="67"/>
      <c r="GF24" s="67"/>
      <c r="GG24" s="68"/>
      <c r="GH24" s="11"/>
      <c r="GI24" s="16"/>
      <c r="GJ24" s="126"/>
      <c r="GK24" s="21"/>
      <c r="GL24" s="67"/>
      <c r="GM24" s="67"/>
      <c r="GN24" s="67"/>
      <c r="GO24" s="67"/>
      <c r="GP24" s="67"/>
      <c r="GQ24" s="68"/>
      <c r="GR24" s="11"/>
      <c r="GS24" s="16"/>
      <c r="GT24" s="126"/>
      <c r="GU24" s="21"/>
      <c r="GV24" s="67"/>
      <c r="GW24" s="67"/>
      <c r="GX24" s="67"/>
      <c r="GY24" s="67"/>
      <c r="GZ24" s="67"/>
      <c r="HA24" s="68"/>
      <c r="HB24" s="11"/>
      <c r="HC24" s="16"/>
      <c r="HD24" s="126"/>
      <c r="HE24" s="21"/>
      <c r="HF24" s="67"/>
      <c r="HG24" s="67"/>
      <c r="HH24" s="67"/>
      <c r="HI24" s="67"/>
      <c r="HJ24" s="67"/>
      <c r="HK24" s="68"/>
      <c r="HL24" s="11"/>
      <c r="HM24" s="16"/>
      <c r="HN24" s="126"/>
      <c r="HO24" s="21"/>
      <c r="HP24" s="67"/>
      <c r="HQ24" s="67"/>
      <c r="HR24" s="67"/>
      <c r="HS24" s="67"/>
      <c r="HT24" s="67"/>
      <c r="HU24" s="68"/>
      <c r="HV24" s="11"/>
      <c r="HW24" s="16"/>
      <c r="HX24" s="126"/>
      <c r="HY24" s="21"/>
      <c r="HZ24" s="67"/>
      <c r="IA24" s="67"/>
      <c r="IB24" s="67"/>
      <c r="IC24" s="67"/>
      <c r="ID24" s="67"/>
      <c r="IE24" s="68"/>
      <c r="IF24" s="11"/>
      <c r="IG24" s="16"/>
      <c r="IH24" s="126"/>
      <c r="II24" s="21"/>
      <c r="IJ24" s="67"/>
      <c r="IK24" s="67"/>
      <c r="IL24" s="67"/>
      <c r="IM24" s="67"/>
      <c r="IN24" s="67"/>
      <c r="IO24" s="68"/>
      <c r="IP24" s="11"/>
      <c r="IQ24" s="16"/>
    </row>
    <row xmlns:x14ac="http://schemas.microsoft.com/office/spreadsheetml/2009/9/ac" r="25" s="2" customFormat="true" x14ac:dyDescent="0.25">
      <c r="A25" s="400" t="str">
        <f ca="true">IF(ISBLANK('Data Summary'!A27),"",'Data Summary'!A27)</f>
        <v>CRI_2019_LLECE</v>
      </c>
      <c r="B25" s="126"/>
      <c r="C25" s="21"/>
      <c r="D25" s="67"/>
      <c r="E25" s="67"/>
      <c r="F25" s="67"/>
      <c r="G25" s="67"/>
      <c r="H25" s="67"/>
      <c r="I25" s="68"/>
      <c r="J25" s="11"/>
      <c r="K25" s="16"/>
      <c r="L25" s="126"/>
      <c r="M25" s="21"/>
      <c r="N25" s="67"/>
      <c r="O25" s="67"/>
      <c r="P25" s="67"/>
      <c r="Q25" s="67"/>
      <c r="R25" s="67"/>
      <c r="S25" s="68"/>
      <c r="T25" s="11"/>
      <c r="U25" s="16"/>
      <c r="V25" s="126"/>
      <c r="W25" s="21"/>
      <c r="X25" s="67"/>
      <c r="Y25" s="67"/>
      <c r="Z25" s="67"/>
      <c r="AA25" s="67"/>
      <c r="AB25" s="67"/>
      <c r="AC25" s="68"/>
      <c r="AD25" s="11"/>
      <c r="AE25" s="16"/>
      <c r="AF25" s="126"/>
      <c r="AG25" s="21"/>
      <c r="AH25" s="67"/>
      <c r="AI25" s="67"/>
      <c r="AJ25" s="67"/>
      <c r="AK25" s="67"/>
      <c r="AL25" s="67"/>
      <c r="AM25" s="68"/>
      <c r="AN25" s="11"/>
      <c r="AO25" s="16"/>
      <c r="AP25" s="126"/>
      <c r="AQ25" s="21"/>
      <c r="AR25" s="67"/>
      <c r="AS25" s="67"/>
      <c r="AT25" s="67"/>
      <c r="AU25" s="67"/>
      <c r="AV25" s="67"/>
      <c r="AW25" s="68"/>
      <c r="AX25" s="11"/>
      <c r="AY25" s="16"/>
      <c r="AZ25" s="126"/>
      <c r="BA25" s="21"/>
      <c r="BB25" s="67"/>
      <c r="BC25" s="67"/>
      <c r="BD25" s="67"/>
      <c r="BE25" s="67"/>
      <c r="BF25" s="67"/>
      <c r="BG25" s="68"/>
      <c r="BH25" s="11"/>
      <c r="BI25" s="16"/>
      <c r="BJ25" s="126"/>
      <c r="BK25" s="21"/>
      <c r="BL25" s="67"/>
      <c r="BM25" s="67"/>
      <c r="BN25" s="67"/>
      <c r="BO25" s="67"/>
      <c r="BP25" s="67"/>
      <c r="BQ25" s="68"/>
      <c r="BR25" s="11"/>
      <c r="BS25" s="16"/>
      <c r="BT25" s="126"/>
      <c r="BU25" s="21"/>
      <c r="BV25" s="67"/>
      <c r="BW25" s="67"/>
      <c r="BX25" s="67"/>
      <c r="BY25" s="67"/>
      <c r="BZ25" s="67"/>
      <c r="CA25" s="68"/>
      <c r="CB25" s="11"/>
      <c r="CC25" s="16"/>
      <c r="CD25" s="126"/>
      <c r="CE25" s="21"/>
      <c r="CF25" s="67"/>
      <c r="CG25" s="67"/>
      <c r="CH25" s="67"/>
      <c r="CI25" s="67"/>
      <c r="CJ25" s="67"/>
      <c r="CK25" s="68"/>
      <c r="CL25" s="11"/>
      <c r="CM25" s="16"/>
      <c r="CN25" s="126"/>
      <c r="CO25" s="21"/>
      <c r="CP25" s="67"/>
      <c r="CQ25" s="67"/>
      <c r="CR25" s="67"/>
      <c r="CS25" s="67"/>
      <c r="CT25" s="67"/>
      <c r="CU25" s="68"/>
      <c r="CV25" s="11"/>
      <c r="CW25" s="16"/>
      <c r="CX25" s="126"/>
      <c r="CY25" s="21"/>
      <c r="CZ25" s="67"/>
      <c r="DA25" s="67"/>
      <c r="DB25" s="67"/>
      <c r="DC25" s="67"/>
      <c r="DD25" s="67"/>
      <c r="DE25" s="68"/>
      <c r="DF25" s="11"/>
      <c r="DG25" s="16"/>
      <c r="DH25" s="126"/>
      <c r="DI25" s="21"/>
      <c r="DJ25" s="67"/>
      <c r="DK25" s="67"/>
      <c r="DL25" s="67"/>
      <c r="DM25" s="67"/>
      <c r="DN25" s="67"/>
      <c r="DO25" s="68"/>
      <c r="DP25" s="11"/>
      <c r="DQ25" s="16"/>
      <c r="DR25" s="126"/>
      <c r="DS25" s="21"/>
      <c r="DT25" s="67"/>
      <c r="DU25" s="67"/>
      <c r="DV25" s="67"/>
      <c r="DW25" s="67"/>
      <c r="DX25" s="67"/>
      <c r="DY25" s="68"/>
      <c r="DZ25" s="11"/>
      <c r="EA25" s="16"/>
      <c r="EB25" s="126"/>
      <c r="EC25" s="21"/>
      <c r="ED25" s="67"/>
      <c r="EE25" s="67"/>
      <c r="EF25" s="67"/>
      <c r="EG25" s="67"/>
      <c r="EH25" s="67"/>
      <c r="EI25" s="68"/>
      <c r="EJ25" s="11"/>
      <c r="EK25" s="16"/>
      <c r="EL25" s="126"/>
      <c r="EM25" s="21"/>
      <c r="EN25" s="67"/>
      <c r="EO25" s="67"/>
      <c r="EP25" s="67"/>
      <c r="EQ25" s="67"/>
      <c r="ER25" s="67"/>
      <c r="ES25" s="68"/>
      <c r="ET25" s="11"/>
      <c r="EU25" s="16"/>
      <c r="EV25" s="126"/>
      <c r="EW25" s="21"/>
      <c r="EX25" s="67"/>
      <c r="EY25" s="67"/>
      <c r="EZ25" s="67"/>
      <c r="FA25" s="67"/>
      <c r="FB25" s="67"/>
      <c r="FC25" s="68"/>
      <c r="FD25" s="11"/>
      <c r="FE25" s="16"/>
      <c r="FF25" s="126"/>
      <c r="FG25" s="21"/>
      <c r="FH25" s="67"/>
      <c r="FI25" s="67"/>
      <c r="FJ25" s="67"/>
      <c r="FK25" s="67"/>
      <c r="FL25" s="67"/>
      <c r="FM25" s="68"/>
      <c r="FN25" s="11"/>
      <c r="FO25" s="16"/>
      <c r="FP25" s="126"/>
      <c r="FQ25" s="21"/>
      <c r="FR25" s="67"/>
      <c r="FS25" s="67"/>
      <c r="FT25" s="67"/>
      <c r="FU25" s="67"/>
      <c r="FV25" s="67"/>
      <c r="FW25" s="68"/>
      <c r="FX25" s="11"/>
      <c r="FY25" s="16"/>
      <c r="FZ25" s="126"/>
      <c r="GA25" s="21"/>
      <c r="GB25" s="67"/>
      <c r="GC25" s="67"/>
      <c r="GD25" s="67"/>
      <c r="GE25" s="67"/>
      <c r="GF25" s="67"/>
      <c r="GG25" s="68"/>
      <c r="GH25" s="11"/>
      <c r="GI25" s="16"/>
      <c r="GJ25" s="126"/>
      <c r="GK25" s="21"/>
      <c r="GL25" s="67"/>
      <c r="GM25" s="67"/>
      <c r="GN25" s="67"/>
      <c r="GO25" s="67"/>
      <c r="GP25" s="67"/>
      <c r="GQ25" s="68"/>
      <c r="GR25" s="11"/>
      <c r="GS25" s="16"/>
      <c r="GT25" s="126"/>
      <c r="GU25" s="21"/>
      <c r="GV25" s="67"/>
      <c r="GW25" s="67"/>
      <c r="GX25" s="67"/>
      <c r="GY25" s="67"/>
      <c r="GZ25" s="67"/>
      <c r="HA25" s="68"/>
      <c r="HB25" s="11"/>
      <c r="HC25" s="16"/>
      <c r="HD25" s="126"/>
      <c r="HE25" s="21"/>
      <c r="HF25" s="67"/>
      <c r="HG25" s="67"/>
      <c r="HH25" s="67"/>
      <c r="HI25" s="67"/>
      <c r="HJ25" s="67"/>
      <c r="HK25" s="68"/>
      <c r="HL25" s="11"/>
      <c r="HM25" s="16"/>
      <c r="HN25" s="126"/>
      <c r="HO25" s="21"/>
      <c r="HP25" s="67"/>
      <c r="HQ25" s="67"/>
      <c r="HR25" s="67"/>
      <c r="HS25" s="67"/>
      <c r="HT25" s="67"/>
      <c r="HU25" s="68"/>
      <c r="HV25" s="11"/>
      <c r="HW25" s="16"/>
      <c r="HX25" s="126"/>
      <c r="HY25" s="21"/>
      <c r="HZ25" s="67"/>
      <c r="IA25" s="67"/>
      <c r="IB25" s="67"/>
      <c r="IC25" s="67"/>
      <c r="ID25" s="67"/>
      <c r="IE25" s="68"/>
      <c r="IF25" s="11"/>
      <c r="IG25" s="16"/>
      <c r="IH25" s="126"/>
      <c r="II25" s="21"/>
      <c r="IJ25" s="67"/>
      <c r="IK25" s="67"/>
      <c r="IL25" s="67"/>
      <c r="IM25" s="67"/>
      <c r="IN25" s="67"/>
      <c r="IO25" s="68"/>
      <c r="IP25" s="11"/>
      <c r="IQ25" s="16"/>
    </row>
    <row xmlns:x14ac="http://schemas.microsoft.com/office/spreadsheetml/2009/9/ac" r="26" s="2" customFormat="true" x14ac:dyDescent="0.25">
      <c r="A26" s="400" t="str">
        <f ca="true">IF(ISBLANK('Data Summary'!A28),"",'Data Summary'!A28)</f>
        <v>CRI_2020_EMIS</v>
      </c>
      <c r="B26" s="126"/>
      <c r="C26" s="23"/>
      <c r="D26" s="6"/>
      <c r="E26" s="6"/>
      <c r="F26" s="6"/>
      <c r="G26" s="6"/>
      <c r="H26" s="6"/>
      <c r="I26" s="27"/>
      <c r="J26" s="11"/>
      <c r="K26" s="16"/>
      <c r="L26" s="126"/>
      <c r="M26" s="23"/>
      <c r="N26" s="6"/>
      <c r="O26" s="6"/>
      <c r="P26" s="6"/>
      <c r="Q26" s="6"/>
      <c r="R26" s="6"/>
      <c r="S26" s="27"/>
      <c r="T26" s="11"/>
      <c r="U26" s="16"/>
      <c r="V26" s="126"/>
      <c r="W26" s="23"/>
      <c r="X26" s="6"/>
      <c r="Y26" s="6"/>
      <c r="Z26" s="6"/>
      <c r="AA26" s="6"/>
      <c r="AB26" s="6"/>
      <c r="AC26" s="27"/>
      <c r="AD26" s="11"/>
      <c r="AE26" s="16"/>
      <c r="AF26" s="126"/>
      <c r="AG26" s="23"/>
      <c r="AH26" s="6"/>
      <c r="AI26" s="6"/>
      <c r="AJ26" s="6"/>
      <c r="AK26" s="6"/>
      <c r="AL26" s="6"/>
      <c r="AM26" s="27"/>
      <c r="AN26" s="11"/>
      <c r="AO26" s="16"/>
      <c r="AP26" s="126"/>
      <c r="AQ26" s="23"/>
      <c r="AR26" s="6"/>
      <c r="AS26" s="6"/>
      <c r="AT26" s="6"/>
      <c r="AU26" s="6"/>
      <c r="AV26" s="6"/>
      <c r="AW26" s="27"/>
      <c r="AX26" s="11"/>
      <c r="AY26" s="16"/>
      <c r="AZ26" s="126"/>
      <c r="BA26" s="23"/>
      <c r="BB26" s="6"/>
      <c r="BC26" s="6"/>
      <c r="BD26" s="6"/>
      <c r="BE26" s="6"/>
      <c r="BF26" s="6"/>
      <c r="BG26" s="27"/>
      <c r="BH26" s="11"/>
      <c r="BI26" s="16"/>
      <c r="BJ26" s="126"/>
      <c r="BK26" s="23"/>
      <c r="BL26" s="6"/>
      <c r="BM26" s="6"/>
      <c r="BN26" s="6"/>
      <c r="BO26" s="6"/>
      <c r="BP26" s="6"/>
      <c r="BQ26" s="27"/>
      <c r="BR26" s="11"/>
      <c r="BS26" s="16"/>
      <c r="BT26" s="126"/>
      <c r="BU26" s="23"/>
      <c r="BV26" s="6"/>
      <c r="BW26" s="6"/>
      <c r="BX26" s="6"/>
      <c r="BY26" s="6"/>
      <c r="BZ26" s="6"/>
      <c r="CA26" s="27"/>
      <c r="CB26" s="11"/>
      <c r="CC26" s="16"/>
      <c r="CD26" s="126"/>
      <c r="CE26" s="23"/>
      <c r="CF26" s="6"/>
      <c r="CG26" s="6"/>
      <c r="CH26" s="6"/>
      <c r="CI26" s="6"/>
      <c r="CJ26" s="6"/>
      <c r="CK26" s="27"/>
      <c r="CL26" s="11"/>
      <c r="CM26" s="16"/>
      <c r="CN26" s="126"/>
      <c r="CO26" s="23"/>
      <c r="CP26" s="6"/>
      <c r="CQ26" s="6"/>
      <c r="CR26" s="6"/>
      <c r="CS26" s="6"/>
      <c r="CT26" s="6"/>
      <c r="CU26" s="27"/>
      <c r="CV26" s="11"/>
      <c r="CW26" s="16"/>
      <c r="CX26" s="126"/>
      <c r="CY26" s="23"/>
      <c r="CZ26" s="6"/>
      <c r="DA26" s="6"/>
      <c r="DB26" s="6"/>
      <c r="DC26" s="6"/>
      <c r="DD26" s="6"/>
      <c r="DE26" s="27"/>
      <c r="DF26" s="11"/>
      <c r="DG26" s="16"/>
      <c r="DH26" s="126"/>
      <c r="DI26" s="23"/>
      <c r="DJ26" s="6"/>
      <c r="DK26" s="6"/>
      <c r="DL26" s="6"/>
      <c r="DM26" s="6"/>
      <c r="DN26" s="6"/>
      <c r="DO26" s="27"/>
      <c r="DP26" s="11"/>
      <c r="DQ26" s="16"/>
      <c r="DR26" s="126"/>
      <c r="DS26" s="23"/>
      <c r="DT26" s="6"/>
      <c r="DU26" s="6"/>
      <c r="DV26" s="6"/>
      <c r="DW26" s="6"/>
      <c r="DX26" s="6"/>
      <c r="DY26" s="27"/>
      <c r="DZ26" s="11"/>
      <c r="EA26" s="16"/>
      <c r="EB26" s="126"/>
      <c r="EC26" s="23"/>
      <c r="ED26" s="6"/>
      <c r="EE26" s="6"/>
      <c r="EF26" s="6"/>
      <c r="EG26" s="6"/>
      <c r="EH26" s="6"/>
      <c r="EI26" s="27"/>
      <c r="EJ26" s="11"/>
      <c r="EK26" s="16"/>
      <c r="EL26" s="126"/>
      <c r="EM26" s="23"/>
      <c r="EN26" s="6"/>
      <c r="EO26" s="6"/>
      <c r="EP26" s="6"/>
      <c r="EQ26" s="6"/>
      <c r="ER26" s="6"/>
      <c r="ES26" s="27"/>
      <c r="ET26" s="11"/>
      <c r="EU26" s="16"/>
      <c r="EV26" s="126"/>
      <c r="EW26" s="23"/>
      <c r="EX26" s="6"/>
      <c r="EY26" s="6"/>
      <c r="EZ26" s="6"/>
      <c r="FA26" s="6"/>
      <c r="FB26" s="6"/>
      <c r="FC26" s="27"/>
      <c r="FD26" s="11"/>
      <c r="FE26" s="16"/>
      <c r="FF26" s="126"/>
      <c r="FG26" s="23"/>
      <c r="FH26" s="6"/>
      <c r="FI26" s="6"/>
      <c r="FJ26" s="6"/>
      <c r="FK26" s="6"/>
      <c r="FL26" s="6"/>
      <c r="FM26" s="27"/>
      <c r="FN26" s="11"/>
      <c r="FO26" s="16"/>
      <c r="FP26" s="126"/>
      <c r="FQ26" s="23"/>
      <c r="FR26" s="6"/>
      <c r="FS26" s="6"/>
      <c r="FT26" s="6"/>
      <c r="FU26" s="6"/>
      <c r="FV26" s="6"/>
      <c r="FW26" s="27"/>
      <c r="FX26" s="11"/>
      <c r="FY26" s="16"/>
      <c r="FZ26" s="126"/>
      <c r="GA26" s="23"/>
      <c r="GB26" s="6"/>
      <c r="GC26" s="6"/>
      <c r="GD26" s="6"/>
      <c r="GE26" s="6"/>
      <c r="GF26" s="6"/>
      <c r="GG26" s="27"/>
      <c r="GH26" s="11"/>
      <c r="GI26" s="16"/>
      <c r="GJ26" s="126"/>
      <c r="GK26" s="23"/>
      <c r="GL26" s="6"/>
      <c r="GM26" s="6"/>
      <c r="GN26" s="6"/>
      <c r="GO26" s="6"/>
      <c r="GP26" s="6"/>
      <c r="GQ26" s="27"/>
      <c r="GR26" s="11"/>
      <c r="GS26" s="16"/>
      <c r="GT26" s="126"/>
      <c r="GU26" s="23"/>
      <c r="GV26" s="6"/>
      <c r="GW26" s="6"/>
      <c r="GX26" s="6"/>
      <c r="GY26" s="6"/>
      <c r="GZ26" s="6"/>
      <c r="HA26" s="27"/>
      <c r="HB26" s="11"/>
      <c r="HC26" s="16"/>
      <c r="HD26" s="126"/>
      <c r="HE26" s="23"/>
      <c r="HF26" s="6"/>
      <c r="HG26" s="6"/>
      <c r="HH26" s="6"/>
      <c r="HI26" s="6"/>
      <c r="HJ26" s="6"/>
      <c r="HK26" s="27"/>
      <c r="HL26" s="11"/>
      <c r="HM26" s="16"/>
      <c r="HN26" s="126"/>
      <c r="HO26" s="23"/>
      <c r="HP26" s="6"/>
      <c r="HQ26" s="6"/>
      <c r="HR26" s="6"/>
      <c r="HS26" s="6"/>
      <c r="HT26" s="6"/>
      <c r="HU26" s="27"/>
      <c r="HV26" s="11"/>
      <c r="HW26" s="16"/>
      <c r="HX26" s="126"/>
      <c r="HY26" s="23"/>
      <c r="HZ26" s="6"/>
      <c r="IA26" s="6"/>
      <c r="IB26" s="6"/>
      <c r="IC26" s="6"/>
      <c r="ID26" s="6"/>
      <c r="IE26" s="27"/>
      <c r="IF26" s="11"/>
      <c r="IG26" s="16"/>
      <c r="IH26" s="126"/>
      <c r="II26" s="23"/>
      <c r="IJ26" s="6"/>
      <c r="IK26" s="6"/>
      <c r="IL26" s="6"/>
      <c r="IM26" s="6"/>
      <c r="IN26" s="6"/>
      <c r="IO26" s="27"/>
      <c r="IP26" s="11"/>
      <c r="IQ26" s="16"/>
    </row>
    <row xmlns:x14ac="http://schemas.microsoft.com/office/spreadsheetml/2009/9/ac" r="27" s="2" customFormat="true" ht="93" customHeight="true" x14ac:dyDescent="0.25">
      <c r="A27" s="400" t="str">
        <f ca="true">IF(ISBLANK('Data Summary'!A29),"",'Data Summary'!A29)</f>
        <v>CRI_2020_UIS</v>
      </c>
      <c r="B27" s="127" t="s">
        <v>12</v>
      </c>
      <c r="C27" s="582" t="s">
        <v>176</v>
      </c>
      <c r="D27" s="583"/>
      <c r="E27" s="583"/>
      <c r="F27" s="583"/>
      <c r="G27" s="583"/>
      <c r="H27" s="583"/>
      <c r="I27" s="584"/>
      <c r="J27" s="11"/>
      <c r="K27" s="16"/>
      <c r="L27" s="127" t="s">
        <v>12</v>
      </c>
      <c r="M27" s="582" t="s">
        <v>176</v>
      </c>
      <c r="N27" s="583"/>
      <c r="O27" s="583"/>
      <c r="P27" s="583"/>
      <c r="Q27" s="583"/>
      <c r="R27" s="583"/>
      <c r="S27" s="584"/>
      <c r="T27" s="11"/>
      <c r="U27" s="16"/>
      <c r="V27" s="127" t="s">
        <v>12</v>
      </c>
      <c r="W27" s="582" t="s">
        <v>176</v>
      </c>
      <c r="X27" s="583"/>
      <c r="Y27" s="583"/>
      <c r="Z27" s="583"/>
      <c r="AA27" s="583"/>
      <c r="AB27" s="583"/>
      <c r="AC27" s="584"/>
      <c r="AD27" s="11"/>
      <c r="AE27" s="16"/>
      <c r="AF27" s="127" t="s">
        <v>12</v>
      </c>
      <c r="AG27" s="582" t="s">
        <v>176</v>
      </c>
      <c r="AH27" s="583"/>
      <c r="AI27" s="583"/>
      <c r="AJ27" s="583"/>
      <c r="AK27" s="583"/>
      <c r="AL27" s="583"/>
      <c r="AM27" s="584"/>
      <c r="AN27" s="11"/>
      <c r="AO27" s="16"/>
      <c r="AP27" s="127" t="s">
        <v>12</v>
      </c>
      <c r="AQ27" s="585" t="s">
        <v>181</v>
      </c>
      <c r="AR27" s="585"/>
      <c r="AS27" s="585"/>
      <c r="AT27" s="585"/>
      <c r="AU27" s="585"/>
      <c r="AV27" s="585"/>
      <c r="AW27" s="588"/>
      <c r="AX27" s="11"/>
      <c r="AY27" s="16"/>
      <c r="AZ27" s="127" t="s">
        <v>12</v>
      </c>
      <c r="BA27" s="582" t="s">
        <v>176</v>
      </c>
      <c r="BB27" s="583"/>
      <c r="BC27" s="583"/>
      <c r="BD27" s="583"/>
      <c r="BE27" s="583"/>
      <c r="BF27" s="583"/>
      <c r="BG27" s="584"/>
      <c r="BH27" s="11"/>
      <c r="BI27" s="16"/>
      <c r="BJ27" s="127" t="s">
        <v>12</v>
      </c>
      <c r="BK27" s="582" t="s">
        <v>176</v>
      </c>
      <c r="BL27" s="583"/>
      <c r="BM27" s="583"/>
      <c r="BN27" s="583"/>
      <c r="BO27" s="583"/>
      <c r="BP27" s="583"/>
      <c r="BQ27" s="584"/>
      <c r="BR27" s="11"/>
      <c r="BS27" s="16"/>
      <c r="BT27" s="127" t="s">
        <v>12</v>
      </c>
      <c r="BU27" s="582" t="s">
        <v>176</v>
      </c>
      <c r="BV27" s="583"/>
      <c r="BW27" s="583"/>
      <c r="BX27" s="583"/>
      <c r="BY27" s="583"/>
      <c r="BZ27" s="583"/>
      <c r="CA27" s="584"/>
      <c r="CB27" s="11"/>
      <c r="CC27" s="16"/>
      <c r="CD27" s="127" t="s">
        <v>12</v>
      </c>
      <c r="CE27" s="582" t="s">
        <v>176</v>
      </c>
      <c r="CF27" s="583"/>
      <c r="CG27" s="583"/>
      <c r="CH27" s="583"/>
      <c r="CI27" s="583"/>
      <c r="CJ27" s="583"/>
      <c r="CK27" s="584"/>
      <c r="CL27" s="11"/>
      <c r="CM27" s="16"/>
      <c r="CN27" s="127" t="s">
        <v>12</v>
      </c>
      <c r="CO27" s="582" t="s">
        <v>176</v>
      </c>
      <c r="CP27" s="583"/>
      <c r="CQ27" s="583"/>
      <c r="CR27" s="583"/>
      <c r="CS27" s="583"/>
      <c r="CT27" s="583"/>
      <c r="CU27" s="584"/>
      <c r="CV27" s="11"/>
      <c r="CW27" s="16"/>
      <c r="CX27" s="127" t="s">
        <v>12</v>
      </c>
      <c r="CY27" s="585" t="s">
        <v>182</v>
      </c>
      <c r="CZ27" s="586"/>
      <c r="DA27" s="586"/>
      <c r="DB27" s="586"/>
      <c r="DC27" s="586"/>
      <c r="DD27" s="586"/>
      <c r="DE27" s="587"/>
      <c r="DF27" s="11"/>
      <c r="DG27" s="16"/>
      <c r="DH27" s="127" t="s">
        <v>12</v>
      </c>
      <c r="DI27" s="585" t="s">
        <v>208</v>
      </c>
      <c r="DJ27" s="586"/>
      <c r="DK27" s="586"/>
      <c r="DL27" s="586"/>
      <c r="DM27" s="586"/>
      <c r="DN27" s="586"/>
      <c r="DO27" s="587"/>
      <c r="DP27" s="11"/>
      <c r="DQ27" s="16"/>
      <c r="DR27" s="127" t="s">
        <v>12</v>
      </c>
      <c r="DS27" s="585" t="s">
        <v>208</v>
      </c>
      <c r="DT27" s="586"/>
      <c r="DU27" s="586"/>
      <c r="DV27" s="586"/>
      <c r="DW27" s="586"/>
      <c r="DX27" s="586"/>
      <c r="DY27" s="587"/>
      <c r="DZ27" s="11"/>
      <c r="EA27" s="16"/>
      <c r="EB27" s="127" t="s">
        <v>12</v>
      </c>
      <c r="EC27" s="585" t="s">
        <v>253</v>
      </c>
      <c r="ED27" s="586"/>
      <c r="EE27" s="586"/>
      <c r="EF27" s="586"/>
      <c r="EG27" s="586"/>
      <c r="EH27" s="586"/>
      <c r="EI27" s="587"/>
      <c r="EJ27" s="11"/>
      <c r="EK27" s="16"/>
      <c r="EL27" s="127" t="s">
        <v>12</v>
      </c>
      <c r="EM27" s="582" t="s">
        <v>260</v>
      </c>
      <c r="EN27" s="583"/>
      <c r="EO27" s="583"/>
      <c r="EP27" s="583"/>
      <c r="EQ27" s="583"/>
      <c r="ER27" s="583"/>
      <c r="ES27" s="584"/>
      <c r="ET27" s="11"/>
      <c r="EU27" s="16"/>
      <c r="EV27" s="127" t="s">
        <v>12</v>
      </c>
      <c r="EW27" s="585" t="s">
        <v>255</v>
      </c>
      <c r="EX27" s="586"/>
      <c r="EY27" s="586"/>
      <c r="EZ27" s="586"/>
      <c r="FA27" s="586"/>
      <c r="FB27" s="586"/>
      <c r="FC27" s="587"/>
      <c r="FD27" s="11"/>
      <c r="FE27" s="16"/>
      <c r="FF27" s="127" t="s">
        <v>12</v>
      </c>
      <c r="FG27" s="582" t="s">
        <v>263</v>
      </c>
      <c r="FH27" s="583"/>
      <c r="FI27" s="583"/>
      <c r="FJ27" s="583"/>
      <c r="FK27" s="583"/>
      <c r="FL27" s="583"/>
      <c r="FM27" s="584"/>
      <c r="FN27" s="11"/>
      <c r="FO27" s="16"/>
      <c r="FP27" s="127" t="s">
        <v>12</v>
      </c>
      <c r="FQ27" s="585" t="s">
        <v>255</v>
      </c>
      <c r="FR27" s="586"/>
      <c r="FS27" s="586"/>
      <c r="FT27" s="586"/>
      <c r="FU27" s="586"/>
      <c r="FV27" s="586"/>
      <c r="FW27" s="587"/>
      <c r="FX27" s="11"/>
      <c r="FY27" s="16"/>
      <c r="FZ27" s="127" t="s">
        <v>12</v>
      </c>
      <c r="GA27" s="582" t="s">
        <v>259</v>
      </c>
      <c r="GB27" s="583"/>
      <c r="GC27" s="583"/>
      <c r="GD27" s="583"/>
      <c r="GE27" s="583"/>
      <c r="GF27" s="583"/>
      <c r="GG27" s="584"/>
      <c r="GH27" s="11"/>
      <c r="GI27" s="16"/>
      <c r="GJ27" s="127" t="s">
        <v>12</v>
      </c>
      <c r="GK27" s="582" t="s">
        <v>255</v>
      </c>
      <c r="GL27" s="583"/>
      <c r="GM27" s="583"/>
      <c r="GN27" s="583"/>
      <c r="GO27" s="583"/>
      <c r="GP27" s="583"/>
      <c r="GQ27" s="584"/>
      <c r="GR27" s="11"/>
      <c r="GS27" s="16"/>
      <c r="GT27" s="127" t="s">
        <v>12</v>
      </c>
      <c r="GU27" s="582" t="s">
        <v>332</v>
      </c>
      <c r="GV27" s="583"/>
      <c r="GW27" s="583"/>
      <c r="GX27" s="583"/>
      <c r="GY27" s="583"/>
      <c r="GZ27" s="583"/>
      <c r="HA27" s="584"/>
      <c r="HB27" s="11"/>
      <c r="HC27" s="16"/>
      <c r="HD27" s="127" t="s">
        <v>12</v>
      </c>
      <c r="HE27" s="582" t="s">
        <v>350</v>
      </c>
      <c r="HF27" s="583"/>
      <c r="HG27" s="583"/>
      <c r="HH27" s="583"/>
      <c r="HI27" s="583"/>
      <c r="HJ27" s="583"/>
      <c r="HK27" s="584"/>
      <c r="HL27" s="11"/>
      <c r="HM27" s="16"/>
      <c r="HN27" s="127" t="s">
        <v>12</v>
      </c>
      <c r="HO27" s="582" t="s">
        <v>255</v>
      </c>
      <c r="HP27" s="583"/>
      <c r="HQ27" s="583"/>
      <c r="HR27" s="583"/>
      <c r="HS27" s="583"/>
      <c r="HT27" s="583"/>
      <c r="HU27" s="584"/>
      <c r="HV27" s="11"/>
      <c r="HW27" s="16"/>
      <c r="HX27" s="127" t="s">
        <v>12</v>
      </c>
      <c r="HY27" s="582" t="s">
        <v>333</v>
      </c>
      <c r="HZ27" s="583"/>
      <c r="IA27" s="583"/>
      <c r="IB27" s="583"/>
      <c r="IC27" s="583"/>
      <c r="ID27" s="583"/>
      <c r="IE27" s="584"/>
      <c r="IF27" s="11"/>
      <c r="IG27" s="16"/>
      <c r="IH27" s="127" t="s">
        <v>12</v>
      </c>
      <c r="II27" s="582" t="s">
        <v>365</v>
      </c>
      <c r="IJ27" s="583"/>
      <c r="IK27" s="583"/>
      <c r="IL27" s="583"/>
      <c r="IM27" s="583"/>
      <c r="IN27" s="583"/>
      <c r="IO27" s="584"/>
      <c r="IP27" s="11"/>
      <c r="IQ27" s="16"/>
    </row>
    <row xmlns:x14ac="http://schemas.microsoft.com/office/spreadsheetml/2009/9/ac" r="28" s="2" customFormat="true" ht="15.75" customHeight="true" x14ac:dyDescent="0.25">
      <c r="A28" s="400" t="str">
        <f ca="true">IF(ISBLANK('Data Summary'!A30),"",'Data Summary'!A30)</f>
        <v>CRI_2021_EMIS</v>
      </c>
      <c r="B28" s="127"/>
      <c r="C28" s="64" t="s">
        <v>120</v>
      </c>
      <c r="D28" s="102"/>
      <c r="E28" s="102"/>
      <c r="F28" s="102"/>
      <c r="G28" s="102"/>
      <c r="H28" s="102"/>
      <c r="I28" s="101"/>
      <c r="J28" s="11"/>
      <c r="K28" s="16"/>
      <c r="L28" s="127"/>
      <c r="M28" s="64" t="s">
        <v>120</v>
      </c>
      <c r="N28" s="102"/>
      <c r="O28" s="102"/>
      <c r="P28" s="102"/>
      <c r="Q28" s="102"/>
      <c r="R28" s="102"/>
      <c r="S28" s="101"/>
      <c r="T28" s="11"/>
      <c r="U28" s="16"/>
      <c r="V28" s="127"/>
      <c r="W28" s="64" t="s">
        <v>120</v>
      </c>
      <c r="X28" s="102"/>
      <c r="Y28" s="102"/>
      <c r="Z28" s="102"/>
      <c r="AA28" s="102"/>
      <c r="AB28" s="102"/>
      <c r="AC28" s="101"/>
      <c r="AD28" s="11"/>
      <c r="AE28" s="16"/>
      <c r="AF28" s="127"/>
      <c r="AG28" s="64" t="s">
        <v>120</v>
      </c>
      <c r="AH28" s="102"/>
      <c r="AI28" s="102"/>
      <c r="AJ28" s="102"/>
      <c r="AK28" s="102"/>
      <c r="AL28" s="102"/>
      <c r="AM28" s="101"/>
      <c r="AN28" s="11"/>
      <c r="AO28" s="16"/>
      <c r="AP28" s="127"/>
      <c r="AQ28" s="64" t="s">
        <v>120</v>
      </c>
      <c r="AR28" s="106"/>
      <c r="AS28" s="106"/>
      <c r="AT28" s="106"/>
      <c r="AU28" s="106"/>
      <c r="AV28" s="106"/>
      <c r="AW28" s="103"/>
      <c r="AX28" s="11"/>
      <c r="AY28" s="16"/>
      <c r="AZ28" s="127"/>
      <c r="BA28" s="64" t="s">
        <v>120</v>
      </c>
      <c r="BB28" s="53"/>
      <c r="BC28" s="53"/>
      <c r="BD28" s="53"/>
      <c r="BE28" s="53"/>
      <c r="BF28" s="53"/>
      <c r="BG28" s="110"/>
      <c r="BH28" s="11"/>
      <c r="BI28" s="16"/>
      <c r="BJ28" s="127"/>
      <c r="BK28" s="64" t="s">
        <v>120</v>
      </c>
      <c r="BL28" s="102"/>
      <c r="BM28" s="102"/>
      <c r="BN28" s="102"/>
      <c r="BO28" s="102"/>
      <c r="BP28" s="102"/>
      <c r="BQ28" s="101"/>
      <c r="BR28" s="11"/>
      <c r="BS28" s="16"/>
      <c r="BT28" s="127"/>
      <c r="BU28" s="64" t="s">
        <v>120</v>
      </c>
      <c r="BV28" s="102"/>
      <c r="BW28" s="102"/>
      <c r="BX28" s="102"/>
      <c r="BY28" s="102"/>
      <c r="BZ28" s="102"/>
      <c r="CA28" s="101"/>
      <c r="CB28" s="11"/>
      <c r="CC28" s="16"/>
      <c r="CD28" s="127"/>
      <c r="CE28" s="64" t="s">
        <v>120</v>
      </c>
      <c r="CF28" s="102"/>
      <c r="CG28" s="102"/>
      <c r="CH28" s="102"/>
      <c r="CI28" s="102"/>
      <c r="CJ28" s="102"/>
      <c r="CK28" s="101"/>
      <c r="CL28" s="11"/>
      <c r="CM28" s="16"/>
      <c r="CN28" s="127"/>
      <c r="CO28" s="64" t="s">
        <v>120</v>
      </c>
      <c r="CP28" s="102"/>
      <c r="CQ28" s="102"/>
      <c r="CR28" s="102"/>
      <c r="CS28" s="102"/>
      <c r="CT28" s="102"/>
      <c r="CU28" s="101"/>
      <c r="CV28" s="11"/>
      <c r="CW28" s="16"/>
      <c r="CX28" s="127"/>
      <c r="CY28" s="64" t="s">
        <v>120</v>
      </c>
      <c r="CZ28" s="107"/>
      <c r="DA28" s="107"/>
      <c r="DB28" s="107"/>
      <c r="DC28" s="107"/>
      <c r="DD28" s="107"/>
      <c r="DE28" s="108"/>
      <c r="DF28" s="11"/>
      <c r="DG28" s="16"/>
      <c r="DH28" s="127"/>
      <c r="DI28" s="64" t="s">
        <v>120</v>
      </c>
      <c r="DJ28" s="52" t="s">
        <v>168</v>
      </c>
      <c r="DK28" s="52" t="s">
        <v>168</v>
      </c>
      <c r="DL28" s="52" t="s">
        <v>168</v>
      </c>
      <c r="DM28" s="52"/>
      <c r="DN28" s="52" t="s">
        <v>168</v>
      </c>
      <c r="DO28" s="100" t="s">
        <v>168</v>
      </c>
      <c r="DP28" s="11"/>
      <c r="DQ28" s="16"/>
      <c r="DR28" s="127"/>
      <c r="DS28" s="64" t="s">
        <v>120</v>
      </c>
      <c r="DT28" s="52" t="s">
        <v>168</v>
      </c>
      <c r="DU28" s="52" t="s">
        <v>168</v>
      </c>
      <c r="DV28" s="52" t="s">
        <v>168</v>
      </c>
      <c r="DW28" s="107"/>
      <c r="DX28" s="52" t="s">
        <v>168</v>
      </c>
      <c r="DY28" s="100" t="s">
        <v>168</v>
      </c>
      <c r="DZ28" s="11"/>
      <c r="EA28" s="16"/>
      <c r="EB28" s="127"/>
      <c r="EC28" s="64" t="s">
        <v>120</v>
      </c>
      <c r="ED28" s="52" t="s">
        <v>168</v>
      </c>
      <c r="EE28" s="52" t="s">
        <v>168</v>
      </c>
      <c r="EF28" s="52" t="s">
        <v>168</v>
      </c>
      <c r="EG28" s="107"/>
      <c r="EH28" s="52" t="s">
        <v>168</v>
      </c>
      <c r="EI28" s="100" t="s">
        <v>168</v>
      </c>
      <c r="EJ28" s="11"/>
      <c r="EK28" s="16"/>
      <c r="EL28" s="127"/>
      <c r="EM28" s="64" t="s">
        <v>120</v>
      </c>
      <c r="EN28" s="107"/>
      <c r="EO28" s="107"/>
      <c r="EP28" s="107"/>
      <c r="EQ28" s="107"/>
      <c r="ER28" s="107"/>
      <c r="ES28" s="153"/>
      <c r="ET28" s="11"/>
      <c r="EU28" s="16"/>
      <c r="EV28" s="127"/>
      <c r="EW28" s="64" t="s">
        <v>120</v>
      </c>
      <c r="EX28" s="52" t="s">
        <v>168</v>
      </c>
      <c r="EY28" s="52" t="s">
        <v>168</v>
      </c>
      <c r="EZ28" s="52" t="s">
        <v>168</v>
      </c>
      <c r="FA28" s="107"/>
      <c r="FB28" s="52" t="s">
        <v>168</v>
      </c>
      <c r="FC28" s="100" t="s">
        <v>168</v>
      </c>
      <c r="FD28" s="11"/>
      <c r="FE28" s="16"/>
      <c r="FF28" s="127"/>
      <c r="FG28" s="64" t="s">
        <v>120</v>
      </c>
      <c r="FH28" s="52"/>
      <c r="FI28" s="52"/>
      <c r="FJ28" s="52"/>
      <c r="FK28" s="107"/>
      <c r="FL28" s="52"/>
      <c r="FM28" s="100"/>
      <c r="FN28" s="11"/>
      <c r="FO28" s="16"/>
      <c r="FP28" s="127"/>
      <c r="FQ28" s="64" t="s">
        <v>120</v>
      </c>
      <c r="FR28" s="52" t="s">
        <v>168</v>
      </c>
      <c r="FS28" s="52" t="s">
        <v>168</v>
      </c>
      <c r="FT28" s="52" t="s">
        <v>168</v>
      </c>
      <c r="FU28" s="107"/>
      <c r="FV28" s="52" t="s">
        <v>168</v>
      </c>
      <c r="FW28" s="100" t="s">
        <v>168</v>
      </c>
      <c r="FX28" s="11"/>
      <c r="FY28" s="16"/>
      <c r="FZ28" s="127"/>
      <c r="GA28" s="64" t="s">
        <v>120</v>
      </c>
      <c r="GB28" s="107"/>
      <c r="GC28" s="107"/>
      <c r="GD28" s="107"/>
      <c r="GE28" s="107"/>
      <c r="GF28" s="107"/>
      <c r="GG28" s="196"/>
      <c r="GH28" s="11"/>
      <c r="GI28" s="16"/>
      <c r="GJ28" s="127"/>
      <c r="GK28" s="64" t="s">
        <v>120</v>
      </c>
      <c r="GL28" s="52" t="s">
        <v>168</v>
      </c>
      <c r="GM28" s="52" t="s">
        <v>168</v>
      </c>
      <c r="GN28" s="52" t="s">
        <v>168</v>
      </c>
      <c r="GO28" s="52"/>
      <c r="GP28" s="52" t="s">
        <v>168</v>
      </c>
      <c r="GQ28" s="100" t="s">
        <v>168</v>
      </c>
      <c r="GR28" s="11"/>
      <c r="GS28" s="16"/>
      <c r="GT28" s="127"/>
      <c r="GU28" s="64" t="s">
        <v>120</v>
      </c>
      <c r="GV28" s="107"/>
      <c r="GW28" s="107"/>
      <c r="GX28" s="107"/>
      <c r="GY28" s="107"/>
      <c r="GZ28" s="107"/>
      <c r="HA28" s="395"/>
      <c r="HB28" s="11"/>
      <c r="HC28" s="16"/>
      <c r="HD28" s="127"/>
      <c r="HE28" s="64" t="s">
        <v>120</v>
      </c>
      <c r="HF28" s="52"/>
      <c r="HG28" s="52"/>
      <c r="HH28" s="52"/>
      <c r="HI28" s="52"/>
      <c r="HJ28" s="52"/>
      <c r="HK28" s="100"/>
      <c r="HL28" s="11"/>
      <c r="HM28" s="16"/>
      <c r="HN28" s="127"/>
      <c r="HO28" s="64" t="s">
        <v>120</v>
      </c>
      <c r="HP28" s="52" t="s">
        <v>168</v>
      </c>
      <c r="HQ28" s="52" t="s">
        <v>168</v>
      </c>
      <c r="HR28" s="52" t="s">
        <v>168</v>
      </c>
      <c r="HS28" s="52"/>
      <c r="HT28" s="52" t="s">
        <v>168</v>
      </c>
      <c r="HU28" s="100" t="s">
        <v>168</v>
      </c>
      <c r="HV28" s="11"/>
      <c r="HW28" s="16"/>
      <c r="HX28" s="127"/>
      <c r="HY28" s="64" t="s">
        <v>120</v>
      </c>
      <c r="HZ28" s="107"/>
      <c r="IA28" s="107"/>
      <c r="IB28" s="107"/>
      <c r="IC28" s="107"/>
      <c r="ID28" s="107"/>
      <c r="IE28" s="396"/>
      <c r="IF28" s="11"/>
      <c r="IG28" s="16"/>
      <c r="IH28" s="127"/>
      <c r="II28" s="64" t="s">
        <v>120</v>
      </c>
      <c r="IJ28" s="52" t="s">
        <v>168</v>
      </c>
      <c r="IK28" s="107"/>
      <c r="IL28" s="107"/>
      <c r="IM28" s="107"/>
      <c r="IN28" s="52" t="s">
        <v>168</v>
      </c>
      <c r="IO28" s="100" t="s">
        <v>168</v>
      </c>
      <c r="IP28" s="11"/>
      <c r="IQ28" s="16"/>
    </row>
    <row xmlns:x14ac="http://schemas.microsoft.com/office/spreadsheetml/2009/9/ac" r="29" s="2" customFormat="true" ht="15" customHeight="true" x14ac:dyDescent="0.25">
      <c r="A29" s="401" t="str">
        <f ca="true">IF(ISBLANK('Data Summary'!A31),"",'Data Summary'!A31)</f>
        <v/>
      </c>
      <c r="B29" s="127"/>
      <c r="C29" s="64" t="s">
        <v>102</v>
      </c>
      <c r="D29" s="52"/>
      <c r="E29" s="52"/>
      <c r="F29" s="52"/>
      <c r="G29" s="52"/>
      <c r="H29" s="52"/>
      <c r="I29" s="100"/>
      <c r="J29" s="11"/>
      <c r="K29" s="16"/>
      <c r="L29" s="127"/>
      <c r="M29" s="64" t="s">
        <v>102</v>
      </c>
      <c r="N29" s="52"/>
      <c r="O29" s="52"/>
      <c r="P29" s="52"/>
      <c r="Q29" s="52"/>
      <c r="R29" s="52"/>
      <c r="S29" s="100"/>
      <c r="T29" s="11"/>
      <c r="U29" s="16"/>
      <c r="V29" s="127"/>
      <c r="W29" s="64" t="s">
        <v>102</v>
      </c>
      <c r="X29" s="52"/>
      <c r="Y29" s="52"/>
      <c r="Z29" s="52"/>
      <c r="AA29" s="52"/>
      <c r="AB29" s="52"/>
      <c r="AC29" s="100"/>
      <c r="AD29" s="11"/>
      <c r="AE29" s="16"/>
      <c r="AF29" s="127"/>
      <c r="AG29" s="64" t="s">
        <v>102</v>
      </c>
      <c r="AH29" s="53"/>
      <c r="AI29" s="53"/>
      <c r="AJ29" s="53"/>
      <c r="AK29" s="53"/>
      <c r="AL29" s="53"/>
      <c r="AM29" s="110"/>
      <c r="AN29" s="11"/>
      <c r="AO29" s="16"/>
      <c r="AP29" s="127"/>
      <c r="AQ29" s="64" t="s">
        <v>102</v>
      </c>
      <c r="AR29" s="52" t="s">
        <v>177</v>
      </c>
      <c r="AS29" s="52" t="s">
        <v>177</v>
      </c>
      <c r="AT29" s="52" t="s">
        <v>177</v>
      </c>
      <c r="AU29" s="52"/>
      <c r="AV29" s="52" t="s">
        <v>177</v>
      </c>
      <c r="AW29" s="100"/>
      <c r="AX29" s="11"/>
      <c r="AY29" s="16"/>
      <c r="AZ29" s="127"/>
      <c r="BA29" s="64" t="s">
        <v>102</v>
      </c>
      <c r="BB29" s="52"/>
      <c r="BC29" s="52"/>
      <c r="BD29" s="52"/>
      <c r="BE29" s="52"/>
      <c r="BF29" s="52"/>
      <c r="BG29" s="100"/>
      <c r="BH29" s="11"/>
      <c r="BI29" s="16"/>
      <c r="BJ29" s="127"/>
      <c r="BK29" s="64" t="s">
        <v>102</v>
      </c>
      <c r="BL29" s="52"/>
      <c r="BM29" s="52"/>
      <c r="BN29" s="52"/>
      <c r="BO29" s="52"/>
      <c r="BP29" s="52"/>
      <c r="BQ29" s="100"/>
      <c r="BR29" s="11"/>
      <c r="BS29" s="16"/>
      <c r="BT29" s="127"/>
      <c r="BU29" s="64" t="s">
        <v>102</v>
      </c>
      <c r="BV29" s="52"/>
      <c r="BW29" s="52"/>
      <c r="BX29" s="52"/>
      <c r="BY29" s="52"/>
      <c r="BZ29" s="52"/>
      <c r="CA29" s="100"/>
      <c r="CB29" s="11"/>
      <c r="CC29" s="16"/>
      <c r="CD29" s="127"/>
      <c r="CE29" s="64" t="s">
        <v>102</v>
      </c>
      <c r="CF29" s="52"/>
      <c r="CG29" s="52"/>
      <c r="CH29" s="52"/>
      <c r="CI29" s="52"/>
      <c r="CJ29" s="52"/>
      <c r="CK29" s="100"/>
      <c r="CL29" s="11"/>
      <c r="CM29" s="16"/>
      <c r="CN29" s="127"/>
      <c r="CO29" s="64" t="s">
        <v>102</v>
      </c>
      <c r="CP29" s="52"/>
      <c r="CQ29" s="52"/>
      <c r="CR29" s="52"/>
      <c r="CS29" s="52"/>
      <c r="CT29" s="52"/>
      <c r="CU29" s="100"/>
      <c r="CV29" s="11"/>
      <c r="CW29" s="16"/>
      <c r="CX29" s="127"/>
      <c r="CY29" s="64" t="s">
        <v>102</v>
      </c>
      <c r="CZ29" s="52" t="s">
        <v>177</v>
      </c>
      <c r="DA29" s="52" t="s">
        <v>177</v>
      </c>
      <c r="DB29" s="52" t="s">
        <v>177</v>
      </c>
      <c r="DC29" s="52"/>
      <c r="DD29" s="52" t="s">
        <v>177</v>
      </c>
      <c r="DE29" s="100"/>
      <c r="DF29" s="11"/>
      <c r="DG29" s="16"/>
      <c r="DH29" s="127"/>
      <c r="DI29" s="64" t="s">
        <v>102</v>
      </c>
      <c r="DJ29" s="52" t="s">
        <v>168</v>
      </c>
      <c r="DK29" s="52" t="s">
        <v>168</v>
      </c>
      <c r="DL29" s="52" t="s">
        <v>168</v>
      </c>
      <c r="DM29" s="52" t="s">
        <v>168</v>
      </c>
      <c r="DN29" s="52" t="s">
        <v>168</v>
      </c>
      <c r="DO29" s="100" t="s">
        <v>168</v>
      </c>
      <c r="DP29" s="11"/>
      <c r="DQ29" s="16"/>
      <c r="DR29" s="127"/>
      <c r="DS29" s="64" t="s">
        <v>102</v>
      </c>
      <c r="DT29" s="52" t="s">
        <v>168</v>
      </c>
      <c r="DU29" s="52" t="s">
        <v>168</v>
      </c>
      <c r="DV29" s="52" t="s">
        <v>168</v>
      </c>
      <c r="DW29" s="52" t="s">
        <v>168</v>
      </c>
      <c r="DX29" s="52" t="s">
        <v>168</v>
      </c>
      <c r="DY29" s="100" t="s">
        <v>168</v>
      </c>
      <c r="DZ29" s="11"/>
      <c r="EA29" s="16"/>
      <c r="EB29" s="127"/>
      <c r="EC29" s="64" t="s">
        <v>102</v>
      </c>
      <c r="ED29" s="52" t="s">
        <v>168</v>
      </c>
      <c r="EE29" s="52" t="s">
        <v>168</v>
      </c>
      <c r="EF29" s="52" t="s">
        <v>168</v>
      </c>
      <c r="EG29" s="52" t="s">
        <v>168</v>
      </c>
      <c r="EH29" s="52" t="s">
        <v>168</v>
      </c>
      <c r="EI29" s="100" t="s">
        <v>168</v>
      </c>
      <c r="EJ29" s="11"/>
      <c r="EK29" s="16"/>
      <c r="EL29" s="127"/>
      <c r="EM29" s="64" t="s">
        <v>102</v>
      </c>
      <c r="EN29" s="52"/>
      <c r="EO29" s="52"/>
      <c r="EP29" s="52"/>
      <c r="EQ29" s="52"/>
      <c r="ER29" s="52"/>
      <c r="ES29" s="100"/>
      <c r="ET29" s="11"/>
      <c r="EU29" s="16"/>
      <c r="EV29" s="127"/>
      <c r="EW29" s="64" t="s">
        <v>102</v>
      </c>
      <c r="EX29" s="52" t="s">
        <v>168</v>
      </c>
      <c r="EY29" s="52" t="s">
        <v>168</v>
      </c>
      <c r="EZ29" s="52" t="s">
        <v>168</v>
      </c>
      <c r="FA29" s="52" t="s">
        <v>168</v>
      </c>
      <c r="FB29" s="52" t="s">
        <v>168</v>
      </c>
      <c r="FC29" s="100" t="s">
        <v>168</v>
      </c>
      <c r="FD29" s="11"/>
      <c r="FE29" s="16"/>
      <c r="FF29" s="127"/>
      <c r="FG29" s="64" t="s">
        <v>102</v>
      </c>
      <c r="FH29" s="52"/>
      <c r="FI29" s="52"/>
      <c r="FJ29" s="52"/>
      <c r="FK29" s="52"/>
      <c r="FL29" s="52"/>
      <c r="FM29" s="100"/>
      <c r="FN29" s="11"/>
      <c r="FO29" s="16"/>
      <c r="FP29" s="127"/>
      <c r="FQ29" s="64" t="s">
        <v>102</v>
      </c>
      <c r="FR29" s="52" t="s">
        <v>168</v>
      </c>
      <c r="FS29" s="52" t="s">
        <v>168</v>
      </c>
      <c r="FT29" s="52" t="s">
        <v>168</v>
      </c>
      <c r="FU29" s="52" t="s">
        <v>168</v>
      </c>
      <c r="FV29" s="52" t="s">
        <v>168</v>
      </c>
      <c r="FW29" s="100" t="s">
        <v>168</v>
      </c>
      <c r="FX29" s="11"/>
      <c r="FY29" s="16"/>
      <c r="FZ29" s="127"/>
      <c r="GA29" s="64" t="s">
        <v>102</v>
      </c>
      <c r="GB29" s="52"/>
      <c r="GC29" s="52"/>
      <c r="GD29" s="52"/>
      <c r="GE29" s="52"/>
      <c r="GF29" s="52"/>
      <c r="GG29" s="100"/>
      <c r="GH29" s="11"/>
      <c r="GI29" s="16"/>
      <c r="GJ29" s="127"/>
      <c r="GK29" s="64" t="s">
        <v>102</v>
      </c>
      <c r="GL29" s="52" t="s">
        <v>168</v>
      </c>
      <c r="GM29" s="52" t="s">
        <v>168</v>
      </c>
      <c r="GN29" s="52" t="s">
        <v>168</v>
      </c>
      <c r="GO29" s="52" t="s">
        <v>168</v>
      </c>
      <c r="GP29" s="52" t="s">
        <v>168</v>
      </c>
      <c r="GQ29" s="100" t="s">
        <v>168</v>
      </c>
      <c r="GR29" s="11"/>
      <c r="GS29" s="16"/>
      <c r="GT29" s="127"/>
      <c r="GU29" s="64" t="s">
        <v>102</v>
      </c>
      <c r="GV29" s="52"/>
      <c r="GW29" s="52"/>
      <c r="GX29" s="52"/>
      <c r="GY29" s="52"/>
      <c r="GZ29" s="52"/>
      <c r="HA29" s="100"/>
      <c r="HB29" s="11"/>
      <c r="HC29" s="16"/>
      <c r="HD29" s="127"/>
      <c r="HE29" s="64" t="s">
        <v>102</v>
      </c>
      <c r="HF29" s="52" t="s">
        <v>177</v>
      </c>
      <c r="HG29" s="52" t="s">
        <v>177</v>
      </c>
      <c r="HH29" s="52" t="s">
        <v>177</v>
      </c>
      <c r="HI29" s="52"/>
      <c r="HJ29" s="52" t="s">
        <v>177</v>
      </c>
      <c r="HK29" s="100" t="s">
        <v>168</v>
      </c>
      <c r="HL29" s="11"/>
      <c r="HM29" s="16"/>
      <c r="HN29" s="127"/>
      <c r="HO29" s="64" t="s">
        <v>102</v>
      </c>
      <c r="HP29" s="52" t="s">
        <v>168</v>
      </c>
      <c r="HQ29" s="52" t="s">
        <v>168</v>
      </c>
      <c r="HR29" s="52" t="s">
        <v>168</v>
      </c>
      <c r="HS29" s="52" t="s">
        <v>168</v>
      </c>
      <c r="HT29" s="52" t="s">
        <v>168</v>
      </c>
      <c r="HU29" s="100" t="s">
        <v>168</v>
      </c>
      <c r="HV29" s="11"/>
      <c r="HW29" s="16"/>
      <c r="HX29" s="127"/>
      <c r="HY29" s="64" t="s">
        <v>102</v>
      </c>
      <c r="HZ29" s="52"/>
      <c r="IA29" s="52"/>
      <c r="IB29" s="52"/>
      <c r="IC29" s="52"/>
      <c r="ID29" s="52"/>
      <c r="IE29" s="100"/>
      <c r="IF29" s="11"/>
      <c r="IG29" s="16"/>
      <c r="IH29" s="127"/>
      <c r="II29" s="64" t="s">
        <v>102</v>
      </c>
      <c r="IJ29" s="52" t="s">
        <v>168</v>
      </c>
      <c r="IK29" s="52"/>
      <c r="IL29" s="52"/>
      <c r="IM29" s="52"/>
      <c r="IN29" s="52" t="s">
        <v>168</v>
      </c>
      <c r="IO29" s="100" t="s">
        <v>168</v>
      </c>
      <c r="IP29" s="11"/>
      <c r="IQ29" s="16"/>
    </row>
    <row xmlns:x14ac="http://schemas.microsoft.com/office/spreadsheetml/2009/9/ac" r="30" s="2" customFormat="true" ht="15" customHeight="true" x14ac:dyDescent="0.25">
      <c r="A30" s="401" t="str">
        <f ca="true">IF(ISBLANK('Data Summary'!A32),"",'Data Summary'!A32)</f>
        <v/>
      </c>
      <c r="B30" s="127"/>
      <c r="C30" s="64" t="s">
        <v>127</v>
      </c>
      <c r="D30" s="52" t="s">
        <v>168</v>
      </c>
      <c r="E30" s="52"/>
      <c r="F30" s="52"/>
      <c r="G30" s="52"/>
      <c r="H30" s="52" t="s">
        <v>168</v>
      </c>
      <c r="I30" s="100" t="s">
        <v>168</v>
      </c>
      <c r="J30" s="11"/>
      <c r="K30" s="16"/>
      <c r="L30" s="127"/>
      <c r="M30" s="64" t="s">
        <v>127</v>
      </c>
      <c r="N30" s="52" t="s">
        <v>168</v>
      </c>
      <c r="O30" s="52"/>
      <c r="P30" s="52"/>
      <c r="Q30" s="52"/>
      <c r="R30" s="52" t="s">
        <v>168</v>
      </c>
      <c r="S30" s="100" t="s">
        <v>168</v>
      </c>
      <c r="T30" s="11"/>
      <c r="U30" s="16"/>
      <c r="V30" s="127"/>
      <c r="W30" s="64" t="s">
        <v>127</v>
      </c>
      <c r="X30" s="52" t="s">
        <v>168</v>
      </c>
      <c r="Y30" s="52"/>
      <c r="Z30" s="52"/>
      <c r="AA30" s="52"/>
      <c r="AB30" s="52" t="s">
        <v>168</v>
      </c>
      <c r="AC30" s="100" t="s">
        <v>168</v>
      </c>
      <c r="AD30" s="11"/>
      <c r="AE30" s="16"/>
      <c r="AF30" s="127"/>
      <c r="AG30" s="64" t="s">
        <v>127</v>
      </c>
      <c r="AH30" s="52" t="s">
        <v>168</v>
      </c>
      <c r="AI30" s="52"/>
      <c r="AJ30" s="52"/>
      <c r="AK30" s="52"/>
      <c r="AL30" s="52" t="s">
        <v>168</v>
      </c>
      <c r="AM30" s="100" t="s">
        <v>168</v>
      </c>
      <c r="AN30" s="11"/>
      <c r="AO30" s="16"/>
      <c r="AP30" s="127"/>
      <c r="AQ30" s="64" t="s">
        <v>127</v>
      </c>
      <c r="AR30" s="52"/>
      <c r="AS30" s="52"/>
      <c r="AT30" s="52"/>
      <c r="AU30" s="52"/>
      <c r="AV30" s="52"/>
      <c r="AW30" s="100"/>
      <c r="AX30" s="11"/>
      <c r="AY30" s="16"/>
      <c r="AZ30" s="127"/>
      <c r="BA30" s="64" t="s">
        <v>127</v>
      </c>
      <c r="BB30" s="52" t="s">
        <v>168</v>
      </c>
      <c r="BC30" s="52"/>
      <c r="BD30" s="52"/>
      <c r="BE30" s="52"/>
      <c r="BF30" s="52" t="s">
        <v>168</v>
      </c>
      <c r="BG30" s="100" t="s">
        <v>168</v>
      </c>
      <c r="BH30" s="11"/>
      <c r="BI30" s="16"/>
      <c r="BJ30" s="127"/>
      <c r="BK30" s="64" t="s">
        <v>127</v>
      </c>
      <c r="BL30" s="52" t="s">
        <v>168</v>
      </c>
      <c r="BM30" s="52"/>
      <c r="BN30" s="52"/>
      <c r="BO30" s="52"/>
      <c r="BP30" s="52" t="s">
        <v>168</v>
      </c>
      <c r="BQ30" s="100" t="s">
        <v>168</v>
      </c>
      <c r="BR30" s="11"/>
      <c r="BS30" s="16"/>
      <c r="BT30" s="127"/>
      <c r="BU30" s="64" t="s">
        <v>127</v>
      </c>
      <c r="BV30" s="52" t="s">
        <v>168</v>
      </c>
      <c r="BW30" s="52"/>
      <c r="BX30" s="52"/>
      <c r="BY30" s="52"/>
      <c r="BZ30" s="52" t="s">
        <v>168</v>
      </c>
      <c r="CA30" s="100" t="s">
        <v>168</v>
      </c>
      <c r="CB30" s="11"/>
      <c r="CC30" s="16"/>
      <c r="CD30" s="127"/>
      <c r="CE30" s="64" t="s">
        <v>127</v>
      </c>
      <c r="CF30" s="52" t="s">
        <v>168</v>
      </c>
      <c r="CG30" s="52"/>
      <c r="CH30" s="52"/>
      <c r="CI30" s="52"/>
      <c r="CJ30" s="52" t="s">
        <v>168</v>
      </c>
      <c r="CK30" s="100" t="s">
        <v>168</v>
      </c>
      <c r="CL30" s="11"/>
      <c r="CM30" s="16"/>
      <c r="CN30" s="127"/>
      <c r="CO30" s="64" t="s">
        <v>127</v>
      </c>
      <c r="CP30" s="52" t="s">
        <v>168</v>
      </c>
      <c r="CQ30" s="52"/>
      <c r="CR30" s="52"/>
      <c r="CS30" s="52"/>
      <c r="CT30" s="52" t="s">
        <v>168</v>
      </c>
      <c r="CU30" s="100" t="s">
        <v>168</v>
      </c>
      <c r="CV30" s="11"/>
      <c r="CW30" s="16"/>
      <c r="CX30" s="127"/>
      <c r="CY30" s="64" t="s">
        <v>127</v>
      </c>
      <c r="CZ30" s="52" t="s">
        <v>177</v>
      </c>
      <c r="DA30" s="52" t="s">
        <v>177</v>
      </c>
      <c r="DB30" s="52" t="s">
        <v>177</v>
      </c>
      <c r="DC30" s="52"/>
      <c r="DD30" s="52" t="s">
        <v>177</v>
      </c>
      <c r="DE30" s="100"/>
      <c r="DF30" s="11"/>
      <c r="DG30" s="16"/>
      <c r="DH30" s="127"/>
      <c r="DI30" s="64" t="s">
        <v>127</v>
      </c>
      <c r="DJ30" s="52" t="s">
        <v>168</v>
      </c>
      <c r="DK30" s="52" t="s">
        <v>168</v>
      </c>
      <c r="DL30" s="52" t="s">
        <v>168</v>
      </c>
      <c r="DM30" s="52" t="s">
        <v>168</v>
      </c>
      <c r="DN30" s="52" t="s">
        <v>168</v>
      </c>
      <c r="DO30" s="100" t="s">
        <v>168</v>
      </c>
      <c r="DP30" s="11"/>
      <c r="DQ30" s="16"/>
      <c r="DR30" s="127"/>
      <c r="DS30" s="64" t="s">
        <v>127</v>
      </c>
      <c r="DT30" s="52" t="s">
        <v>168</v>
      </c>
      <c r="DU30" s="52" t="s">
        <v>168</v>
      </c>
      <c r="DV30" s="52" t="s">
        <v>168</v>
      </c>
      <c r="DW30" s="52" t="s">
        <v>168</v>
      </c>
      <c r="DX30" s="52" t="s">
        <v>168</v>
      </c>
      <c r="DY30" s="100" t="s">
        <v>168</v>
      </c>
      <c r="DZ30" s="11"/>
      <c r="EA30" s="16"/>
      <c r="EB30" s="127"/>
      <c r="EC30" s="64" t="s">
        <v>127</v>
      </c>
      <c r="ED30" s="52" t="s">
        <v>168</v>
      </c>
      <c r="EE30" s="52" t="s">
        <v>168</v>
      </c>
      <c r="EF30" s="52" t="s">
        <v>168</v>
      </c>
      <c r="EG30" s="52" t="s">
        <v>168</v>
      </c>
      <c r="EH30" s="52" t="s">
        <v>168</v>
      </c>
      <c r="EI30" s="100"/>
      <c r="EJ30" s="11"/>
      <c r="EK30" s="16"/>
      <c r="EL30" s="127"/>
      <c r="EM30" s="64" t="s">
        <v>127</v>
      </c>
      <c r="EN30" s="52"/>
      <c r="EO30" s="52"/>
      <c r="EP30" s="52"/>
      <c r="EQ30" s="52"/>
      <c r="ER30" s="52"/>
      <c r="ES30" s="100"/>
      <c r="ET30" s="11"/>
      <c r="EU30" s="16"/>
      <c r="EV30" s="127"/>
      <c r="EW30" s="64" t="s">
        <v>127</v>
      </c>
      <c r="EX30" s="52" t="s">
        <v>168</v>
      </c>
      <c r="EY30" s="52" t="s">
        <v>168</v>
      </c>
      <c r="EZ30" s="52" t="s">
        <v>168</v>
      </c>
      <c r="FA30" s="52" t="s">
        <v>168</v>
      </c>
      <c r="FB30" s="52" t="s">
        <v>168</v>
      </c>
      <c r="FC30" s="100" t="s">
        <v>168</v>
      </c>
      <c r="FD30" s="11"/>
      <c r="FE30" s="16"/>
      <c r="FF30" s="127"/>
      <c r="FG30" s="64" t="s">
        <v>127</v>
      </c>
      <c r="FH30" s="52"/>
      <c r="FI30" s="52"/>
      <c r="FJ30" s="52"/>
      <c r="FK30" s="52"/>
      <c r="FL30" s="52"/>
      <c r="FM30" s="100"/>
      <c r="FN30" s="11"/>
      <c r="FO30" s="16"/>
      <c r="FP30" s="127"/>
      <c r="FQ30" s="64" t="s">
        <v>127</v>
      </c>
      <c r="FR30" s="52" t="s">
        <v>168</v>
      </c>
      <c r="FS30" s="52" t="s">
        <v>168</v>
      </c>
      <c r="FT30" s="52" t="s">
        <v>168</v>
      </c>
      <c r="FU30" s="52" t="s">
        <v>168</v>
      </c>
      <c r="FV30" s="52" t="s">
        <v>168</v>
      </c>
      <c r="FW30" s="100" t="s">
        <v>168</v>
      </c>
      <c r="FX30" s="11"/>
      <c r="FY30" s="16"/>
      <c r="FZ30" s="127"/>
      <c r="GA30" s="64" t="s">
        <v>127</v>
      </c>
      <c r="GB30" s="52"/>
      <c r="GC30" s="52"/>
      <c r="GD30" s="52"/>
      <c r="GE30" s="52"/>
      <c r="GF30" s="52"/>
      <c r="GG30" s="100"/>
      <c r="GH30" s="11"/>
      <c r="GI30" s="16"/>
      <c r="GJ30" s="127"/>
      <c r="GK30" s="64" t="s">
        <v>127</v>
      </c>
      <c r="GL30" s="52" t="s">
        <v>168</v>
      </c>
      <c r="GM30" s="52" t="s">
        <v>168</v>
      </c>
      <c r="GN30" s="52" t="s">
        <v>168</v>
      </c>
      <c r="GO30" s="52" t="s">
        <v>168</v>
      </c>
      <c r="GP30" s="52" t="s">
        <v>168</v>
      </c>
      <c r="GQ30" s="100" t="s">
        <v>168</v>
      </c>
      <c r="GR30" s="11"/>
      <c r="GS30" s="16"/>
      <c r="GT30" s="127"/>
      <c r="GU30" s="64" t="s">
        <v>127</v>
      </c>
      <c r="GV30" s="52"/>
      <c r="GW30" s="52"/>
      <c r="GX30" s="52"/>
      <c r="GY30" s="52"/>
      <c r="GZ30" s="52"/>
      <c r="HA30" s="100"/>
      <c r="HB30" s="11"/>
      <c r="HC30" s="16"/>
      <c r="HD30" s="127"/>
      <c r="HE30" s="64" t="s">
        <v>127</v>
      </c>
      <c r="HF30" s="52" t="s">
        <v>168</v>
      </c>
      <c r="HG30" s="52" t="s">
        <v>168</v>
      </c>
      <c r="HH30" s="52" t="s">
        <v>168</v>
      </c>
      <c r="HI30" s="52"/>
      <c r="HJ30" s="52" t="s">
        <v>168</v>
      </c>
      <c r="HK30" s="100" t="s">
        <v>168</v>
      </c>
      <c r="HL30" s="11"/>
      <c r="HM30" s="16"/>
      <c r="HN30" s="127"/>
      <c r="HO30" s="64" t="s">
        <v>127</v>
      </c>
      <c r="HP30" s="52" t="s">
        <v>168</v>
      </c>
      <c r="HQ30" s="52" t="s">
        <v>168</v>
      </c>
      <c r="HR30" s="52" t="s">
        <v>168</v>
      </c>
      <c r="HS30" s="52" t="s">
        <v>168</v>
      </c>
      <c r="HT30" s="52" t="s">
        <v>168</v>
      </c>
      <c r="HU30" s="100" t="s">
        <v>168</v>
      </c>
      <c r="HV30" s="11"/>
      <c r="HW30" s="16"/>
      <c r="HX30" s="127"/>
      <c r="HY30" s="64" t="s">
        <v>127</v>
      </c>
      <c r="HZ30" s="52"/>
      <c r="IA30" s="52"/>
      <c r="IB30" s="52"/>
      <c r="IC30" s="52"/>
      <c r="ID30" s="52"/>
      <c r="IE30" s="100"/>
      <c r="IF30" s="11"/>
      <c r="IG30" s="16"/>
      <c r="IH30" s="127"/>
      <c r="II30" s="64" t="s">
        <v>127</v>
      </c>
      <c r="IJ30" s="52"/>
      <c r="IK30" s="52"/>
      <c r="IL30" s="52"/>
      <c r="IM30" s="52"/>
      <c r="IN30" s="52"/>
      <c r="IO30" s="100"/>
      <c r="IP30" s="11"/>
      <c r="IQ30" s="16"/>
    </row>
    <row xmlns:x14ac="http://schemas.microsoft.com/office/spreadsheetml/2009/9/ac" r="31" ht="16.5" customHeight="true" x14ac:dyDescent="0.25">
      <c r="A31" s="401" t="str">
        <f ca="true">IF(ISBLANK('Data Summary'!A33),"",'Data Summary'!A33)</f>
        <v/>
      </c>
      <c r="B31" s="127"/>
      <c r="C31" s="64" t="s">
        <v>128</v>
      </c>
      <c r="D31" s="52"/>
      <c r="E31" s="52"/>
      <c r="F31" s="52"/>
      <c r="G31" s="52"/>
      <c r="H31" s="52"/>
      <c r="I31" s="100"/>
      <c r="J31" s="11"/>
      <c r="K31" s="16"/>
      <c r="L31" s="127"/>
      <c r="M31" s="64" t="s">
        <v>128</v>
      </c>
      <c r="N31" s="52"/>
      <c r="O31" s="52"/>
      <c r="P31" s="52"/>
      <c r="Q31" s="52"/>
      <c r="R31" s="52"/>
      <c r="S31" s="100"/>
      <c r="T31" s="11"/>
      <c r="U31" s="16"/>
      <c r="V31" s="127"/>
      <c r="W31" s="64" t="s">
        <v>128</v>
      </c>
      <c r="X31" s="52"/>
      <c r="Y31" s="52"/>
      <c r="Z31" s="52"/>
      <c r="AA31" s="52"/>
      <c r="AB31" s="52"/>
      <c r="AC31" s="100"/>
      <c r="AD31" s="11"/>
      <c r="AE31" s="16"/>
      <c r="AF31" s="127"/>
      <c r="AG31" s="64" t="s">
        <v>128</v>
      </c>
      <c r="AH31" s="52"/>
      <c r="AI31" s="52"/>
      <c r="AJ31" s="52"/>
      <c r="AK31" s="52"/>
      <c r="AL31" s="52"/>
      <c r="AM31" s="100"/>
      <c r="AN31" s="11"/>
      <c r="AO31" s="16"/>
      <c r="AP31" s="127"/>
      <c r="AQ31" s="64" t="s">
        <v>128</v>
      </c>
      <c r="AR31" s="52"/>
      <c r="AS31" s="52"/>
      <c r="AT31" s="52"/>
      <c r="AU31" s="52"/>
      <c r="AV31" s="52"/>
      <c r="AW31" s="100"/>
      <c r="AX31" s="11"/>
      <c r="AY31" s="16"/>
      <c r="AZ31" s="127"/>
      <c r="BA31" s="64" t="s">
        <v>128</v>
      </c>
      <c r="BB31" s="52"/>
      <c r="BC31" s="52"/>
      <c r="BD31" s="52"/>
      <c r="BE31" s="52"/>
      <c r="BF31" s="52"/>
      <c r="BG31" s="100"/>
      <c r="BH31" s="11"/>
      <c r="BI31" s="16"/>
      <c r="BJ31" s="127"/>
      <c r="BK31" s="64" t="s">
        <v>128</v>
      </c>
      <c r="BL31" s="52"/>
      <c r="BM31" s="52"/>
      <c r="BN31" s="52"/>
      <c r="BO31" s="52"/>
      <c r="BP31" s="52"/>
      <c r="BQ31" s="100"/>
      <c r="BR31" s="11"/>
      <c r="BS31" s="16"/>
      <c r="BT31" s="127"/>
      <c r="BU31" s="64" t="s">
        <v>128</v>
      </c>
      <c r="BV31" s="52"/>
      <c r="BW31" s="52"/>
      <c r="BX31" s="52"/>
      <c r="BY31" s="52"/>
      <c r="BZ31" s="52"/>
      <c r="CA31" s="100"/>
      <c r="CB31" s="11"/>
      <c r="CC31" s="16"/>
      <c r="CD31" s="127"/>
      <c r="CE31" s="64" t="s">
        <v>128</v>
      </c>
      <c r="CF31" s="52"/>
      <c r="CG31" s="52"/>
      <c r="CH31" s="52"/>
      <c r="CI31" s="52"/>
      <c r="CJ31" s="52"/>
      <c r="CK31" s="100"/>
      <c r="CL31" s="11"/>
      <c r="CM31" s="16"/>
      <c r="CN31" s="127"/>
      <c r="CO31" s="64" t="s">
        <v>128</v>
      </c>
      <c r="CP31" s="52"/>
      <c r="CQ31" s="52"/>
      <c r="CR31" s="52"/>
      <c r="CS31" s="52"/>
      <c r="CT31" s="52"/>
      <c r="CU31" s="100"/>
      <c r="CV31" s="11"/>
      <c r="CW31" s="16"/>
      <c r="CX31" s="127"/>
      <c r="CY31" s="64" t="s">
        <v>128</v>
      </c>
      <c r="CZ31" s="52"/>
      <c r="DA31" s="52"/>
      <c r="DB31" s="52"/>
      <c r="DC31" s="52"/>
      <c r="DD31" s="52"/>
      <c r="DE31" s="100"/>
      <c r="DF31" s="11"/>
      <c r="DG31" s="16"/>
      <c r="DH31" s="127"/>
      <c r="DI31" s="64" t="s">
        <v>128</v>
      </c>
      <c r="DJ31" s="52" t="s">
        <v>168</v>
      </c>
      <c r="DK31" s="52" t="s">
        <v>168</v>
      </c>
      <c r="DL31" s="52" t="s">
        <v>168</v>
      </c>
      <c r="DM31" s="52" t="s">
        <v>168</v>
      </c>
      <c r="DN31" s="52" t="s">
        <v>168</v>
      </c>
      <c r="DO31" s="100" t="s">
        <v>168</v>
      </c>
      <c r="DP31" s="11"/>
      <c r="DQ31" s="16"/>
      <c r="DR31" s="127"/>
      <c r="DS31" s="64" t="s">
        <v>128</v>
      </c>
      <c r="DT31" s="52" t="s">
        <v>168</v>
      </c>
      <c r="DU31" s="52" t="s">
        <v>168</v>
      </c>
      <c r="DV31" s="52" t="s">
        <v>168</v>
      </c>
      <c r="DW31" s="52" t="s">
        <v>168</v>
      </c>
      <c r="DX31" s="52" t="s">
        <v>168</v>
      </c>
      <c r="DY31" s="100" t="s">
        <v>168</v>
      </c>
      <c r="DZ31" s="11"/>
      <c r="EA31" s="16"/>
      <c r="EB31" s="127"/>
      <c r="EC31" s="64" t="s">
        <v>128</v>
      </c>
      <c r="ED31" s="52" t="s">
        <v>168</v>
      </c>
      <c r="EE31" s="52" t="s">
        <v>168</v>
      </c>
      <c r="EF31" s="52" t="s">
        <v>168</v>
      </c>
      <c r="EG31" s="52" t="s">
        <v>168</v>
      </c>
      <c r="EH31" s="52" t="s">
        <v>168</v>
      </c>
      <c r="EI31" s="100"/>
      <c r="EJ31" s="11"/>
      <c r="EK31" s="16"/>
      <c r="EL31" s="127"/>
      <c r="EM31" s="64" t="s">
        <v>128</v>
      </c>
      <c r="EN31" s="52"/>
      <c r="EO31" s="52"/>
      <c r="EP31" s="52"/>
      <c r="EQ31" s="52"/>
      <c r="ER31" s="52"/>
      <c r="ES31" s="100"/>
      <c r="ET31" s="11"/>
      <c r="EU31" s="16"/>
      <c r="EV31" s="127"/>
      <c r="EW31" s="64" t="s">
        <v>128</v>
      </c>
      <c r="EX31" s="52" t="s">
        <v>168</v>
      </c>
      <c r="EY31" s="52" t="s">
        <v>168</v>
      </c>
      <c r="EZ31" s="52" t="s">
        <v>168</v>
      </c>
      <c r="FA31" s="52" t="s">
        <v>168</v>
      </c>
      <c r="FB31" s="52" t="s">
        <v>168</v>
      </c>
      <c r="FC31" s="100" t="s">
        <v>168</v>
      </c>
      <c r="FD31" s="11"/>
      <c r="FE31" s="16"/>
      <c r="FF31" s="127"/>
      <c r="FG31" s="64" t="s">
        <v>128</v>
      </c>
      <c r="FH31" s="52"/>
      <c r="FI31" s="52"/>
      <c r="FJ31" s="52"/>
      <c r="FK31" s="52"/>
      <c r="FL31" s="52"/>
      <c r="FM31" s="100"/>
      <c r="FN31" s="11"/>
      <c r="FO31" s="16"/>
      <c r="FP31" s="127"/>
      <c r="FQ31" s="64" t="s">
        <v>128</v>
      </c>
      <c r="FR31" s="52" t="s">
        <v>168</v>
      </c>
      <c r="FS31" s="52" t="s">
        <v>168</v>
      </c>
      <c r="FT31" s="52" t="s">
        <v>168</v>
      </c>
      <c r="FU31" s="52" t="s">
        <v>168</v>
      </c>
      <c r="FV31" s="52" t="s">
        <v>168</v>
      </c>
      <c r="FW31" s="100" t="s">
        <v>168</v>
      </c>
      <c r="FX31" s="11"/>
      <c r="FY31" s="16"/>
      <c r="FZ31" s="127"/>
      <c r="GA31" s="64" t="s">
        <v>128</v>
      </c>
      <c r="GB31" s="52"/>
      <c r="GC31" s="52"/>
      <c r="GD31" s="52"/>
      <c r="GE31" s="52"/>
      <c r="GF31" s="52"/>
      <c r="GG31" s="100"/>
      <c r="GH31" s="11"/>
      <c r="GI31" s="16"/>
      <c r="GJ31" s="127"/>
      <c r="GK31" s="64" t="s">
        <v>128</v>
      </c>
      <c r="GL31" s="52" t="s">
        <v>168</v>
      </c>
      <c r="GM31" s="52" t="s">
        <v>168</v>
      </c>
      <c r="GN31" s="52" t="s">
        <v>168</v>
      </c>
      <c r="GO31" s="52" t="s">
        <v>168</v>
      </c>
      <c r="GP31" s="52" t="s">
        <v>168</v>
      </c>
      <c r="GQ31" s="100" t="s">
        <v>168</v>
      </c>
      <c r="GR31" s="11"/>
      <c r="GS31" s="16"/>
      <c r="GT31" s="127"/>
      <c r="GU31" s="64" t="s">
        <v>128</v>
      </c>
      <c r="GV31" s="52"/>
      <c r="GW31" s="52"/>
      <c r="GX31" s="52"/>
      <c r="GY31" s="52"/>
      <c r="GZ31" s="52"/>
      <c r="HA31" s="100"/>
      <c r="HB31" s="11"/>
      <c r="HC31" s="16"/>
      <c r="HD31" s="127"/>
      <c r="HE31" s="64" t="s">
        <v>128</v>
      </c>
      <c r="HF31" s="52"/>
      <c r="HG31" s="52"/>
      <c r="HH31" s="52"/>
      <c r="HI31" s="52"/>
      <c r="HJ31" s="52"/>
      <c r="HK31" s="100"/>
      <c r="HL31" s="11"/>
      <c r="HM31" s="16"/>
      <c r="HN31" s="127"/>
      <c r="HO31" s="64" t="s">
        <v>128</v>
      </c>
      <c r="HP31" s="52" t="s">
        <v>168</v>
      </c>
      <c r="HQ31" s="52" t="s">
        <v>168</v>
      </c>
      <c r="HR31" s="52" t="s">
        <v>168</v>
      </c>
      <c r="HS31" s="52" t="s">
        <v>168</v>
      </c>
      <c r="HT31" s="52" t="s">
        <v>168</v>
      </c>
      <c r="HU31" s="100" t="s">
        <v>168</v>
      </c>
      <c r="HV31" s="11"/>
      <c r="HW31" s="16"/>
      <c r="HX31" s="127"/>
      <c r="HY31" s="64" t="s">
        <v>128</v>
      </c>
      <c r="HZ31" s="52"/>
      <c r="IA31" s="52"/>
      <c r="IB31" s="52"/>
      <c r="IC31" s="52"/>
      <c r="ID31" s="52"/>
      <c r="IE31" s="100"/>
      <c r="IF31" s="11"/>
      <c r="IG31" s="16"/>
      <c r="IH31" s="127"/>
      <c r="II31" s="64" t="s">
        <v>128</v>
      </c>
      <c r="IJ31" s="52"/>
      <c r="IK31" s="52"/>
      <c r="IL31" s="52"/>
      <c r="IM31" s="52"/>
      <c r="IN31" s="52"/>
      <c r="IO31" s="100"/>
      <c r="IP31" s="11"/>
      <c r="IQ31" s="16"/>
    </row>
    <row xmlns:x14ac="http://schemas.microsoft.com/office/spreadsheetml/2009/9/ac" r="32" ht="16.5" customHeight="true" x14ac:dyDescent="0.25">
      <c r="A32" s="401" t="str">
        <f ca="true">IF(ISBLANK('Data Summary'!A34),"",'Data Summary'!A34)</f>
        <v/>
      </c>
      <c r="B32" s="127"/>
      <c r="C32" s="64" t="s">
        <v>103</v>
      </c>
      <c r="D32" s="52" t="s">
        <v>168</v>
      </c>
      <c r="E32" s="52"/>
      <c r="F32" s="52"/>
      <c r="G32" s="52"/>
      <c r="H32" s="52" t="s">
        <v>168</v>
      </c>
      <c r="I32" s="100" t="s">
        <v>168</v>
      </c>
      <c r="J32" s="11"/>
      <c r="K32" s="16"/>
      <c r="L32" s="127"/>
      <c r="M32" s="64" t="s">
        <v>103</v>
      </c>
      <c r="N32" s="52" t="s">
        <v>168</v>
      </c>
      <c r="O32" s="52"/>
      <c r="P32" s="52"/>
      <c r="Q32" s="52"/>
      <c r="R32" s="52" t="s">
        <v>168</v>
      </c>
      <c r="S32" s="100" t="s">
        <v>168</v>
      </c>
      <c r="T32" s="11"/>
      <c r="U32" s="16"/>
      <c r="V32" s="127"/>
      <c r="W32" s="64" t="s">
        <v>103</v>
      </c>
      <c r="X32" s="52" t="s">
        <v>168</v>
      </c>
      <c r="Y32" s="52"/>
      <c r="Z32" s="52"/>
      <c r="AA32" s="52"/>
      <c r="AB32" s="52" t="s">
        <v>168</v>
      </c>
      <c r="AC32" s="100" t="s">
        <v>168</v>
      </c>
      <c r="AD32" s="11"/>
      <c r="AE32" s="16"/>
      <c r="AF32" s="127"/>
      <c r="AG32" s="64" t="s">
        <v>103</v>
      </c>
      <c r="AH32" s="52" t="s">
        <v>168</v>
      </c>
      <c r="AI32" s="52"/>
      <c r="AJ32" s="52"/>
      <c r="AK32" s="52"/>
      <c r="AL32" s="52" t="s">
        <v>168</v>
      </c>
      <c r="AM32" s="100" t="s">
        <v>168</v>
      </c>
      <c r="AN32" s="11"/>
      <c r="AO32" s="16"/>
      <c r="AP32" s="127"/>
      <c r="AQ32" s="64" t="s">
        <v>103</v>
      </c>
      <c r="AR32" s="52"/>
      <c r="AS32" s="52"/>
      <c r="AT32" s="52"/>
      <c r="AU32" s="52"/>
      <c r="AV32" s="52"/>
      <c r="AW32" s="100"/>
      <c r="AX32" s="11"/>
      <c r="AY32" s="16"/>
      <c r="AZ32" s="127"/>
      <c r="BA32" s="64" t="s">
        <v>103</v>
      </c>
      <c r="BB32" s="52" t="s">
        <v>168</v>
      </c>
      <c r="BC32" s="52"/>
      <c r="BD32" s="52"/>
      <c r="BE32" s="52"/>
      <c r="BF32" s="52" t="s">
        <v>168</v>
      </c>
      <c r="BG32" s="100" t="s">
        <v>168</v>
      </c>
      <c r="BH32" s="11"/>
      <c r="BI32" s="16"/>
      <c r="BJ32" s="127"/>
      <c r="BK32" s="64" t="s">
        <v>103</v>
      </c>
      <c r="BL32" s="52" t="s">
        <v>168</v>
      </c>
      <c r="BM32" s="52"/>
      <c r="BN32" s="52"/>
      <c r="BO32" s="52"/>
      <c r="BP32" s="52" t="s">
        <v>168</v>
      </c>
      <c r="BQ32" s="100" t="s">
        <v>168</v>
      </c>
      <c r="BR32" s="11"/>
      <c r="BS32" s="16"/>
      <c r="BT32" s="127"/>
      <c r="BU32" s="64" t="s">
        <v>103</v>
      </c>
      <c r="BV32" s="52" t="s">
        <v>168</v>
      </c>
      <c r="BW32" s="52"/>
      <c r="BX32" s="52"/>
      <c r="BY32" s="52"/>
      <c r="BZ32" s="52" t="s">
        <v>168</v>
      </c>
      <c r="CA32" s="100" t="s">
        <v>168</v>
      </c>
      <c r="CB32" s="11"/>
      <c r="CC32" s="16"/>
      <c r="CD32" s="127"/>
      <c r="CE32" s="64" t="s">
        <v>103</v>
      </c>
      <c r="CF32" s="52" t="s">
        <v>168</v>
      </c>
      <c r="CG32" s="52"/>
      <c r="CH32" s="52"/>
      <c r="CI32" s="52"/>
      <c r="CJ32" s="52" t="s">
        <v>168</v>
      </c>
      <c r="CK32" s="100" t="s">
        <v>168</v>
      </c>
      <c r="CL32" s="11"/>
      <c r="CM32" s="16"/>
      <c r="CN32" s="127"/>
      <c r="CO32" s="64" t="s">
        <v>103</v>
      </c>
      <c r="CP32" s="52" t="s">
        <v>168</v>
      </c>
      <c r="CQ32" s="52"/>
      <c r="CR32" s="52"/>
      <c r="CS32" s="52"/>
      <c r="CT32" s="52" t="s">
        <v>168</v>
      </c>
      <c r="CU32" s="100" t="s">
        <v>168</v>
      </c>
      <c r="CV32" s="11"/>
      <c r="CW32" s="16"/>
      <c r="CX32" s="127"/>
      <c r="CY32" s="64" t="s">
        <v>103</v>
      </c>
      <c r="CZ32" s="52" t="s">
        <v>177</v>
      </c>
      <c r="DA32" s="52" t="s">
        <v>177</v>
      </c>
      <c r="DB32" s="52" t="s">
        <v>177</v>
      </c>
      <c r="DC32" s="52"/>
      <c r="DD32" s="52" t="s">
        <v>177</v>
      </c>
      <c r="DE32" s="100"/>
      <c r="DF32" s="11"/>
      <c r="DG32" s="16"/>
      <c r="DH32" s="127"/>
      <c r="DI32" s="64" t="s">
        <v>103</v>
      </c>
      <c r="DJ32" s="52" t="s">
        <v>168</v>
      </c>
      <c r="DK32" s="52" t="s">
        <v>168</v>
      </c>
      <c r="DL32" s="52" t="s">
        <v>168</v>
      </c>
      <c r="DM32" s="52" t="s">
        <v>168</v>
      </c>
      <c r="DN32" s="52" t="s">
        <v>168</v>
      </c>
      <c r="DO32" s="100" t="s">
        <v>168</v>
      </c>
      <c r="DP32" s="11"/>
      <c r="DQ32" s="16"/>
      <c r="DR32" s="127"/>
      <c r="DS32" s="64" t="s">
        <v>103</v>
      </c>
      <c r="DT32" s="52" t="s">
        <v>168</v>
      </c>
      <c r="DU32" s="52" t="s">
        <v>168</v>
      </c>
      <c r="DV32" s="52" t="s">
        <v>168</v>
      </c>
      <c r="DW32" s="52" t="s">
        <v>168</v>
      </c>
      <c r="DX32" s="52" t="s">
        <v>168</v>
      </c>
      <c r="DY32" s="100" t="s">
        <v>168</v>
      </c>
      <c r="DZ32" s="11"/>
      <c r="EA32" s="16"/>
      <c r="EB32" s="127"/>
      <c r="EC32" s="64" t="s">
        <v>103</v>
      </c>
      <c r="ED32" s="52" t="s">
        <v>168</v>
      </c>
      <c r="EE32" s="52" t="s">
        <v>168</v>
      </c>
      <c r="EF32" s="52" t="s">
        <v>168</v>
      </c>
      <c r="EG32" s="52" t="s">
        <v>168</v>
      </c>
      <c r="EH32" s="52" t="s">
        <v>168</v>
      </c>
      <c r="EI32" s="100"/>
      <c r="EJ32" s="11"/>
      <c r="EK32" s="16"/>
      <c r="EL32" s="127"/>
      <c r="EM32" s="64" t="s">
        <v>103</v>
      </c>
      <c r="EN32" s="52" t="s">
        <v>177</v>
      </c>
      <c r="EO32" s="52"/>
      <c r="EP32" s="52"/>
      <c r="EQ32" s="52"/>
      <c r="ER32" s="52" t="s">
        <v>177</v>
      </c>
      <c r="ES32" s="100" t="s">
        <v>177</v>
      </c>
      <c r="ET32" s="11"/>
      <c r="EU32" s="16"/>
      <c r="EV32" s="127"/>
      <c r="EW32" s="64" t="s">
        <v>103</v>
      </c>
      <c r="EX32" s="52" t="s">
        <v>168</v>
      </c>
      <c r="EY32" s="52" t="s">
        <v>168</v>
      </c>
      <c r="EZ32" s="52" t="s">
        <v>168</v>
      </c>
      <c r="FA32" s="52" t="s">
        <v>168</v>
      </c>
      <c r="FB32" s="52" t="s">
        <v>168</v>
      </c>
      <c r="FC32" s="100" t="s">
        <v>168</v>
      </c>
      <c r="FD32" s="11"/>
      <c r="FE32" s="16"/>
      <c r="FF32" s="127"/>
      <c r="FG32" s="64" t="s">
        <v>103</v>
      </c>
      <c r="FH32" s="52"/>
      <c r="FI32" s="52"/>
      <c r="FJ32" s="52"/>
      <c r="FK32" s="52"/>
      <c r="FL32" s="52"/>
      <c r="FM32" s="100" t="s">
        <v>177</v>
      </c>
      <c r="FN32" s="11"/>
      <c r="FO32" s="16"/>
      <c r="FP32" s="127"/>
      <c r="FQ32" s="64" t="s">
        <v>103</v>
      </c>
      <c r="FR32" s="52" t="s">
        <v>168</v>
      </c>
      <c r="FS32" s="52" t="s">
        <v>168</v>
      </c>
      <c r="FT32" s="52" t="s">
        <v>168</v>
      </c>
      <c r="FU32" s="52" t="s">
        <v>168</v>
      </c>
      <c r="FV32" s="52" t="s">
        <v>168</v>
      </c>
      <c r="FW32" s="100" t="s">
        <v>168</v>
      </c>
      <c r="FX32" s="11"/>
      <c r="FY32" s="16"/>
      <c r="FZ32" s="127"/>
      <c r="GA32" s="64" t="s">
        <v>103</v>
      </c>
      <c r="GB32" s="52" t="s">
        <v>177</v>
      </c>
      <c r="GC32" s="52"/>
      <c r="GD32" s="52"/>
      <c r="GE32" s="52"/>
      <c r="GF32" s="52" t="s">
        <v>177</v>
      </c>
      <c r="GG32" s="100" t="s">
        <v>177</v>
      </c>
      <c r="GH32" s="11"/>
      <c r="GI32" s="16"/>
      <c r="GJ32" s="127"/>
      <c r="GK32" s="64" t="s">
        <v>103</v>
      </c>
      <c r="GL32" s="52" t="s">
        <v>168</v>
      </c>
      <c r="GM32" s="52" t="s">
        <v>168</v>
      </c>
      <c r="GN32" s="52" t="s">
        <v>168</v>
      </c>
      <c r="GO32" s="52" t="s">
        <v>168</v>
      </c>
      <c r="GP32" s="52" t="s">
        <v>168</v>
      </c>
      <c r="GQ32" s="100" t="s">
        <v>168</v>
      </c>
      <c r="GR32" s="11"/>
      <c r="GS32" s="16"/>
      <c r="GT32" s="127"/>
      <c r="GU32" s="64" t="s">
        <v>103</v>
      </c>
      <c r="GV32" s="52" t="s">
        <v>177</v>
      </c>
      <c r="GW32" s="52"/>
      <c r="GX32" s="52"/>
      <c r="GY32" s="52"/>
      <c r="GZ32" s="52" t="s">
        <v>177</v>
      </c>
      <c r="HA32" s="100" t="s">
        <v>177</v>
      </c>
      <c r="HB32" s="11"/>
      <c r="HC32" s="16"/>
      <c r="HD32" s="127"/>
      <c r="HE32" s="64" t="s">
        <v>103</v>
      </c>
      <c r="HF32" s="52" t="s">
        <v>168</v>
      </c>
      <c r="HG32" s="52" t="s">
        <v>168</v>
      </c>
      <c r="HH32" s="52" t="s">
        <v>168</v>
      </c>
      <c r="HI32" s="52"/>
      <c r="HJ32" s="52" t="s">
        <v>168</v>
      </c>
      <c r="HK32" s="100" t="s">
        <v>168</v>
      </c>
      <c r="HL32" s="11"/>
      <c r="HM32" s="16"/>
      <c r="HN32" s="127"/>
      <c r="HO32" s="64" t="s">
        <v>103</v>
      </c>
      <c r="HP32" s="52" t="s">
        <v>168</v>
      </c>
      <c r="HQ32" s="52" t="s">
        <v>168</v>
      </c>
      <c r="HR32" s="52" t="s">
        <v>168</v>
      </c>
      <c r="HS32" s="52" t="s">
        <v>168</v>
      </c>
      <c r="HT32" s="52" t="s">
        <v>168</v>
      </c>
      <c r="HU32" s="100" t="s">
        <v>168</v>
      </c>
      <c r="HV32" s="11"/>
      <c r="HW32" s="16"/>
      <c r="HX32" s="127"/>
      <c r="HY32" s="64" t="s">
        <v>103</v>
      </c>
      <c r="HZ32" s="52" t="s">
        <v>177</v>
      </c>
      <c r="IA32" s="52"/>
      <c r="IB32" s="52"/>
      <c r="IC32" s="52"/>
      <c r="ID32" s="52" t="s">
        <v>177</v>
      </c>
      <c r="IE32" s="100" t="s">
        <v>177</v>
      </c>
      <c r="IF32" s="11"/>
      <c r="IG32" s="16"/>
      <c r="IH32" s="127"/>
      <c r="II32" s="64" t="s">
        <v>103</v>
      </c>
      <c r="IJ32" s="52"/>
      <c r="IK32" s="52"/>
      <c r="IL32" s="52"/>
      <c r="IM32" s="52"/>
      <c r="IN32" s="52"/>
      <c r="IO32" s="100"/>
      <c r="IP32" s="11"/>
      <c r="IQ32" s="16"/>
    </row>
    <row xmlns:x14ac="http://schemas.microsoft.com/office/spreadsheetml/2009/9/ac" r="33" ht="16.5" customHeight="true" x14ac:dyDescent="0.25">
      <c r="A33" s="401" t="str">
        <f ca="true">IF(ISBLANK('Data Summary'!A35),"",'Data Summary'!A35)</f>
        <v/>
      </c>
      <c r="B33" s="128"/>
      <c r="C33" s="12" t="s">
        <v>23</v>
      </c>
      <c r="D33" s="71"/>
      <c r="E33" s="10"/>
      <c r="F33" s="10"/>
      <c r="G33" s="72"/>
      <c r="H33" s="73"/>
      <c r="I33" s="74"/>
      <c r="J33" s="11"/>
      <c r="K33" s="16"/>
      <c r="L33" s="128"/>
      <c r="M33" s="12" t="s">
        <v>23</v>
      </c>
      <c r="N33" s="71"/>
      <c r="O33" s="10"/>
      <c r="P33" s="10"/>
      <c r="Q33" s="72"/>
      <c r="R33" s="73"/>
      <c r="S33" s="74"/>
      <c r="T33" s="11"/>
      <c r="U33" s="16"/>
      <c r="V33" s="128"/>
      <c r="W33" s="12" t="s">
        <v>23</v>
      </c>
      <c r="X33" s="71"/>
      <c r="Y33" s="10"/>
      <c r="Z33" s="10"/>
      <c r="AA33" s="72"/>
      <c r="AB33" s="73"/>
      <c r="AC33" s="74"/>
      <c r="AD33" s="11"/>
      <c r="AE33" s="16"/>
      <c r="AF33" s="128"/>
      <c r="AG33" s="12" t="s">
        <v>23</v>
      </c>
      <c r="AH33" s="71"/>
      <c r="AI33" s="10"/>
      <c r="AJ33" s="10"/>
      <c r="AK33" s="72"/>
      <c r="AL33" s="73"/>
      <c r="AM33" s="74"/>
      <c r="AN33" s="11"/>
      <c r="AO33" s="16"/>
      <c r="AP33" s="128"/>
      <c r="AQ33" s="12" t="s">
        <v>23</v>
      </c>
      <c r="AR33" s="71"/>
      <c r="AS33" s="10"/>
      <c r="AT33" s="10"/>
      <c r="AU33" s="72"/>
      <c r="AV33" s="73"/>
      <c r="AW33" s="74"/>
      <c r="AX33" s="11"/>
      <c r="AY33" s="16"/>
      <c r="AZ33" s="128"/>
      <c r="BA33" s="12" t="s">
        <v>23</v>
      </c>
      <c r="BB33" s="71"/>
      <c r="BC33" s="10"/>
      <c r="BD33" s="10"/>
      <c r="BE33" s="72"/>
      <c r="BF33" s="73"/>
      <c r="BG33" s="74"/>
      <c r="BH33" s="11"/>
      <c r="BI33" s="16"/>
      <c r="BJ33" s="128"/>
      <c r="BK33" s="12" t="s">
        <v>23</v>
      </c>
      <c r="BL33" s="71"/>
      <c r="BM33" s="10"/>
      <c r="BN33" s="10"/>
      <c r="BO33" s="72"/>
      <c r="BP33" s="73"/>
      <c r="BQ33" s="74"/>
      <c r="BR33" s="11"/>
      <c r="BS33" s="16"/>
      <c r="BT33" s="128"/>
      <c r="BU33" s="12" t="s">
        <v>23</v>
      </c>
      <c r="BV33" s="71"/>
      <c r="BW33" s="10"/>
      <c r="BX33" s="10"/>
      <c r="BY33" s="72"/>
      <c r="BZ33" s="73"/>
      <c r="CA33" s="74"/>
      <c r="CB33" s="11"/>
      <c r="CC33" s="16"/>
      <c r="CD33" s="128"/>
      <c r="CE33" s="12" t="s">
        <v>23</v>
      </c>
      <c r="CF33" s="71"/>
      <c r="CG33" s="10"/>
      <c r="CH33" s="10"/>
      <c r="CI33" s="72"/>
      <c r="CJ33" s="73"/>
      <c r="CK33" s="74"/>
      <c r="CL33" s="11"/>
      <c r="CM33" s="16"/>
      <c r="CN33" s="128"/>
      <c r="CO33" s="12" t="s">
        <v>23</v>
      </c>
      <c r="CP33" s="71"/>
      <c r="CQ33" s="10"/>
      <c r="CR33" s="10"/>
      <c r="CS33" s="72"/>
      <c r="CT33" s="73"/>
      <c r="CU33" s="74"/>
      <c r="CV33" s="11"/>
      <c r="CW33" s="16"/>
      <c r="CX33" s="128"/>
      <c r="CY33" s="12" t="s">
        <v>23</v>
      </c>
      <c r="CZ33" s="71"/>
      <c r="DA33" s="10"/>
      <c r="DB33" s="10"/>
      <c r="DC33" s="72"/>
      <c r="DD33" s="73"/>
      <c r="DE33" s="74"/>
      <c r="DF33" s="11"/>
      <c r="DG33" s="16"/>
      <c r="DH33" s="128"/>
      <c r="DI33" s="12" t="s">
        <v>23</v>
      </c>
      <c r="DJ33" s="71"/>
      <c r="DK33" s="10"/>
      <c r="DL33" s="10"/>
      <c r="DM33" s="72"/>
      <c r="DN33" s="73"/>
      <c r="DO33" s="74"/>
      <c r="DP33" s="11"/>
      <c r="DQ33" s="16"/>
      <c r="DR33" s="128"/>
      <c r="DS33" s="12" t="s">
        <v>23</v>
      </c>
      <c r="DT33" s="71"/>
      <c r="DU33" s="10"/>
      <c r="DV33" s="10"/>
      <c r="DW33" s="72"/>
      <c r="DX33" s="73"/>
      <c r="DY33" s="74"/>
      <c r="DZ33" s="11"/>
      <c r="EA33" s="16"/>
      <c r="EB33" s="128"/>
      <c r="EC33" s="12" t="s">
        <v>23</v>
      </c>
      <c r="ED33" s="71"/>
      <c r="EE33" s="10"/>
      <c r="EF33" s="10"/>
      <c r="EG33" s="72"/>
      <c r="EH33" s="73"/>
      <c r="EI33" s="74"/>
      <c r="EJ33" s="11"/>
      <c r="EK33" s="16"/>
      <c r="EL33" s="128"/>
      <c r="EM33" s="12" t="s">
        <v>23</v>
      </c>
      <c r="EN33" s="71"/>
      <c r="EO33" s="10"/>
      <c r="EP33" s="10"/>
      <c r="EQ33" s="72"/>
      <c r="ER33" s="73"/>
      <c r="ES33" s="74"/>
      <c r="ET33" s="11"/>
      <c r="EU33" s="16"/>
      <c r="EV33" s="128"/>
      <c r="EW33" s="12" t="s">
        <v>23</v>
      </c>
      <c r="EX33" s="71"/>
      <c r="EY33" s="10"/>
      <c r="EZ33" s="10"/>
      <c r="FA33" s="72"/>
      <c r="FB33" s="73"/>
      <c r="FC33" s="74"/>
      <c r="FD33" s="11"/>
      <c r="FE33" s="16"/>
      <c r="FF33" s="128"/>
      <c r="FG33" s="12" t="s">
        <v>23</v>
      </c>
      <c r="FH33" s="71"/>
      <c r="FI33" s="10"/>
      <c r="FJ33" s="10"/>
      <c r="FK33" s="72"/>
      <c r="FL33" s="73"/>
      <c r="FM33" s="74"/>
      <c r="FN33" s="11"/>
      <c r="FO33" s="16"/>
      <c r="FP33" s="128"/>
      <c r="FQ33" s="12" t="s">
        <v>23</v>
      </c>
      <c r="FR33" s="71"/>
      <c r="FS33" s="10"/>
      <c r="FT33" s="10"/>
      <c r="FU33" s="72"/>
      <c r="FV33" s="73"/>
      <c r="FW33" s="74"/>
      <c r="FX33" s="11"/>
      <c r="FY33" s="16"/>
      <c r="FZ33" s="128"/>
      <c r="GA33" s="12" t="s">
        <v>23</v>
      </c>
      <c r="GB33" s="71"/>
      <c r="GC33" s="10"/>
      <c r="GD33" s="10"/>
      <c r="GE33" s="72"/>
      <c r="GF33" s="73"/>
      <c r="GG33" s="74"/>
      <c r="GH33" s="11"/>
      <c r="GI33" s="16"/>
      <c r="GJ33" s="128"/>
      <c r="GK33" s="12" t="s">
        <v>23</v>
      </c>
      <c r="GL33" s="71">
        <v>5108</v>
      </c>
      <c r="GM33" s="10">
        <v>2753</v>
      </c>
      <c r="GN33" s="10">
        <v>2355</v>
      </c>
      <c r="GO33" s="72">
        <v>188</v>
      </c>
      <c r="GP33" s="73">
        <v>4032</v>
      </c>
      <c r="GQ33" s="74">
        <v>888</v>
      </c>
      <c r="GR33" s="11"/>
      <c r="GS33" s="16"/>
      <c r="GT33" s="128"/>
      <c r="GU33" s="12" t="s">
        <v>23</v>
      </c>
      <c r="GV33" s="71"/>
      <c r="GW33" s="10"/>
      <c r="GX33" s="10"/>
      <c r="GY33" s="72"/>
      <c r="GZ33" s="73"/>
      <c r="HA33" s="74"/>
      <c r="HB33" s="11"/>
      <c r="HC33" s="16"/>
      <c r="HD33" s="128"/>
      <c r="HE33" s="12" t="s">
        <v>23</v>
      </c>
      <c r="HF33" s="71" t="s">
        <v>346</v>
      </c>
      <c r="HG33" s="10" t="s">
        <v>346</v>
      </c>
      <c r="HH33" s="10" t="s">
        <v>346</v>
      </c>
      <c r="HI33" s="72" t="s">
        <v>346</v>
      </c>
      <c r="HJ33" s="73" t="s">
        <v>346</v>
      </c>
      <c r="HK33" s="74" t="s">
        <v>346</v>
      </c>
      <c r="HL33" s="11"/>
      <c r="HM33" s="16"/>
      <c r="HN33" s="128"/>
      <c r="HO33" s="12" t="s">
        <v>23</v>
      </c>
      <c r="HP33" s="71">
        <v>5156</v>
      </c>
      <c r="HQ33" s="10">
        <v>2753</v>
      </c>
      <c r="HR33" s="10">
        <v>2403</v>
      </c>
      <c r="HS33" s="72">
        <v>214</v>
      </c>
      <c r="HT33" s="73">
        <v>4035</v>
      </c>
      <c r="HU33" s="74">
        <v>907</v>
      </c>
      <c r="HV33" s="11"/>
      <c r="HW33" s="16"/>
      <c r="HX33" s="128"/>
      <c r="HY33" s="12" t="s">
        <v>23</v>
      </c>
      <c r="HZ33" s="71"/>
      <c r="IA33" s="10"/>
      <c r="IB33" s="10"/>
      <c r="IC33" s="72"/>
      <c r="ID33" s="73"/>
      <c r="IE33" s="74"/>
      <c r="IF33" s="11"/>
      <c r="IG33" s="16"/>
      <c r="IH33" s="128"/>
      <c r="II33" s="12" t="s">
        <v>23</v>
      </c>
      <c r="IJ33" s="71"/>
      <c r="IK33" s="10"/>
      <c r="IL33" s="10"/>
      <c r="IM33" s="72"/>
      <c r="IN33" s="73"/>
      <c r="IO33" s="74"/>
      <c r="IP33" s="11"/>
      <c r="IQ33" s="16"/>
    </row>
    <row xmlns:x14ac="http://schemas.microsoft.com/office/spreadsheetml/2009/9/ac" r="34" s="3" customFormat="true" ht="16.5" customHeight="true" thickBot="true" x14ac:dyDescent="0.3">
      <c r="A34" s="401" t="str">
        <f ca="true">IF(ISBLANK('Data Summary'!A36),"",'Data Summary'!A36)</f>
        <v/>
      </c>
      <c r="B34" s="129"/>
      <c r="C34" s="28" t="s">
        <v>20</v>
      </c>
      <c r="D34" s="76">
        <f>H34+I34</f>
        <v>4544</v>
      </c>
      <c r="E34" s="76"/>
      <c r="F34" s="76"/>
      <c r="G34" s="76">
        <v>159</v>
      </c>
      <c r="H34" s="76">
        <v>3935</v>
      </c>
      <c r="I34" s="83">
        <v>609</v>
      </c>
      <c r="J34" s="25"/>
      <c r="K34" s="18"/>
      <c r="L34" s="129"/>
      <c r="M34" s="28" t="s">
        <v>20</v>
      </c>
      <c r="N34" s="76">
        <f>R34+S34</f>
        <v>4625</v>
      </c>
      <c r="O34" s="81"/>
      <c r="P34" s="81"/>
      <c r="Q34" s="82">
        <v>160</v>
      </c>
      <c r="R34" s="81">
        <v>3971</v>
      </c>
      <c r="S34" s="83">
        <v>654</v>
      </c>
      <c r="T34" s="25"/>
      <c r="U34" s="18"/>
      <c r="V34" s="129"/>
      <c r="W34" s="28" t="s">
        <v>20</v>
      </c>
      <c r="X34" s="76">
        <f>AB34+AC34</f>
        <v>4715</v>
      </c>
      <c r="Y34" s="81"/>
      <c r="Z34" s="81"/>
      <c r="AA34" s="82">
        <v>170</v>
      </c>
      <c r="AB34" s="81">
        <v>4007</v>
      </c>
      <c r="AC34" s="83">
        <v>708</v>
      </c>
      <c r="AD34" s="25"/>
      <c r="AE34" s="18"/>
      <c r="AF34" s="129"/>
      <c r="AG34" s="28" t="s">
        <v>20</v>
      </c>
      <c r="AH34" s="76">
        <f>AL34+AM34</f>
        <v>4778</v>
      </c>
      <c r="AI34" s="81"/>
      <c r="AJ34" s="81"/>
      <c r="AK34" s="82">
        <v>180</v>
      </c>
      <c r="AL34" s="81">
        <v>4026</v>
      </c>
      <c r="AM34" s="83">
        <v>752</v>
      </c>
      <c r="AN34" s="25"/>
      <c r="AO34" s="18"/>
      <c r="AP34" s="129"/>
      <c r="AQ34" s="28" t="s">
        <v>20</v>
      </c>
      <c r="AR34" s="76">
        <v>144</v>
      </c>
      <c r="AS34" s="76">
        <f>3+26+22+14</f>
        <v>65</v>
      </c>
      <c r="AT34" s="76">
        <v>79</v>
      </c>
      <c r="AU34" s="76"/>
      <c r="AV34" s="76">
        <f>129+15</f>
        <v>144</v>
      </c>
      <c r="AW34" s="83"/>
      <c r="AX34" s="25"/>
      <c r="AY34" s="18"/>
      <c r="AZ34" s="129"/>
      <c r="BA34" s="28" t="s">
        <v>20</v>
      </c>
      <c r="BB34" s="76">
        <f>BF34+BG34</f>
        <v>4826</v>
      </c>
      <c r="BC34" s="81"/>
      <c r="BD34" s="81"/>
      <c r="BE34" s="82">
        <v>181</v>
      </c>
      <c r="BF34" s="81">
        <v>4034</v>
      </c>
      <c r="BG34" s="83">
        <v>792</v>
      </c>
      <c r="BH34" s="25"/>
      <c r="BI34" s="18"/>
      <c r="BJ34" s="129"/>
      <c r="BK34" s="28" t="s">
        <v>20</v>
      </c>
      <c r="BL34" s="76">
        <f>BP34+BQ34</f>
        <v>4854</v>
      </c>
      <c r="BM34" s="81"/>
      <c r="BN34" s="81"/>
      <c r="BO34" s="82">
        <v>183</v>
      </c>
      <c r="BP34" s="81">
        <v>4044</v>
      </c>
      <c r="BQ34" s="83">
        <v>810</v>
      </c>
      <c r="BR34" s="25"/>
      <c r="BS34" s="18"/>
      <c r="BT34" s="129"/>
      <c r="BU34" s="28" t="s">
        <v>20</v>
      </c>
      <c r="BV34" s="76">
        <f>BZ34+CA34</f>
        <v>4901</v>
      </c>
      <c r="BW34" s="81"/>
      <c r="BX34" s="81"/>
      <c r="BY34" s="82">
        <v>184</v>
      </c>
      <c r="BZ34" s="81">
        <v>4071</v>
      </c>
      <c r="CA34" s="83">
        <v>830</v>
      </c>
      <c r="CB34" s="25"/>
      <c r="CC34" s="18"/>
      <c r="CD34" s="129"/>
      <c r="CE34" s="28" t="s">
        <v>20</v>
      </c>
      <c r="CF34" s="76">
        <f>CJ34+CK34</f>
        <v>4920</v>
      </c>
      <c r="CG34" s="81"/>
      <c r="CH34" s="81"/>
      <c r="CI34" s="82">
        <v>190</v>
      </c>
      <c r="CJ34" s="81">
        <v>4077</v>
      </c>
      <c r="CK34" s="83">
        <v>843</v>
      </c>
      <c r="CL34" s="25"/>
      <c r="CM34" s="18"/>
      <c r="CN34" s="129"/>
      <c r="CO34" s="28" t="s">
        <v>20</v>
      </c>
      <c r="CP34" s="76">
        <f>CT34+CU34</f>
        <v>4939</v>
      </c>
      <c r="CQ34" s="81"/>
      <c r="CR34" s="81"/>
      <c r="CS34" s="82">
        <v>186</v>
      </c>
      <c r="CT34" s="81">
        <v>4070</v>
      </c>
      <c r="CU34" s="83">
        <v>869</v>
      </c>
      <c r="CV34" s="25"/>
      <c r="CW34" s="18"/>
      <c r="CX34" s="129"/>
      <c r="CY34" s="28" t="s">
        <v>20</v>
      </c>
      <c r="CZ34" s="76">
        <v>390</v>
      </c>
      <c r="DA34" s="76">
        <v>332</v>
      </c>
      <c r="DB34" s="76">
        <v>58</v>
      </c>
      <c r="DC34" s="76"/>
      <c r="DD34" s="76">
        <v>390</v>
      </c>
      <c r="DE34" s="83"/>
      <c r="DF34" s="25"/>
      <c r="DG34" s="18"/>
      <c r="DH34" s="129"/>
      <c r="DI34" s="28" t="s">
        <v>20</v>
      </c>
      <c r="DJ34" s="76">
        <v>5069</v>
      </c>
      <c r="DK34" s="76">
        <v>2756</v>
      </c>
      <c r="DL34" s="76">
        <v>2313</v>
      </c>
      <c r="DM34" s="76">
        <v>176</v>
      </c>
      <c r="DN34" s="76">
        <v>4034</v>
      </c>
      <c r="DO34" s="83">
        <v>859</v>
      </c>
      <c r="DP34" s="25"/>
      <c r="DQ34" s="18"/>
      <c r="DR34" s="129"/>
      <c r="DS34" s="28" t="s">
        <v>20</v>
      </c>
      <c r="DT34" s="76">
        <v>5078</v>
      </c>
      <c r="DU34" s="76">
        <v>2763</v>
      </c>
      <c r="DV34" s="76">
        <v>2315</v>
      </c>
      <c r="DW34" s="76">
        <v>171</v>
      </c>
      <c r="DX34" s="76">
        <v>4040</v>
      </c>
      <c r="DY34" s="83">
        <v>867</v>
      </c>
      <c r="DZ34" s="25"/>
      <c r="EA34" s="18"/>
      <c r="EB34" s="129"/>
      <c r="EC34" s="28" t="s">
        <v>20</v>
      </c>
      <c r="ED34" s="76">
        <v>5098</v>
      </c>
      <c r="EE34" s="76">
        <v>2762</v>
      </c>
      <c r="EF34" s="76">
        <v>2336</v>
      </c>
      <c r="EG34" s="76">
        <v>169</v>
      </c>
      <c r="EH34" s="76">
        <v>4048</v>
      </c>
      <c r="EI34" s="83">
        <v>881</v>
      </c>
      <c r="EJ34" s="25"/>
      <c r="EK34" s="18"/>
      <c r="EL34" s="129"/>
      <c r="EM34" s="28" t="s">
        <v>20</v>
      </c>
      <c r="EN34" s="76"/>
      <c r="EO34" s="76"/>
      <c r="EP34" s="76"/>
      <c r="EQ34" s="76"/>
      <c r="ER34" s="76"/>
      <c r="ES34" s="83"/>
      <c r="ET34" s="25"/>
      <c r="EU34" s="18"/>
      <c r="EV34" s="129"/>
      <c r="EW34" s="28" t="s">
        <v>20</v>
      </c>
      <c r="EX34" s="76">
        <v>5057</v>
      </c>
      <c r="EY34" s="76">
        <v>2749</v>
      </c>
      <c r="EZ34" s="76">
        <v>2308</v>
      </c>
      <c r="FA34" s="76">
        <v>145</v>
      </c>
      <c r="FB34" s="76">
        <v>4031</v>
      </c>
      <c r="FC34" s="83">
        <v>881</v>
      </c>
      <c r="FD34" s="25"/>
      <c r="FE34" s="18"/>
      <c r="FF34" s="129"/>
      <c r="FG34" s="28" t="s">
        <v>20</v>
      </c>
      <c r="FH34" s="76"/>
      <c r="FI34" s="76"/>
      <c r="FJ34" s="76"/>
      <c r="FK34" s="76"/>
      <c r="FL34" s="76"/>
      <c r="FM34" s="83"/>
      <c r="FN34" s="25"/>
      <c r="FO34" s="18"/>
      <c r="FP34" s="129"/>
      <c r="FQ34" s="28" t="s">
        <v>20</v>
      </c>
      <c r="FR34" s="76">
        <v>5093</v>
      </c>
      <c r="FS34" s="76">
        <v>2753</v>
      </c>
      <c r="FT34" s="76">
        <v>2340</v>
      </c>
      <c r="FU34" s="76">
        <v>174</v>
      </c>
      <c r="FV34" s="76">
        <v>4031</v>
      </c>
      <c r="FW34" s="83">
        <v>888</v>
      </c>
      <c r="FX34" s="25"/>
      <c r="FY34" s="18"/>
      <c r="FZ34" s="129"/>
      <c r="GA34" s="28" t="s">
        <v>20</v>
      </c>
      <c r="GB34" s="76"/>
      <c r="GC34" s="76"/>
      <c r="GD34" s="76"/>
      <c r="GE34" s="76"/>
      <c r="GF34" s="76"/>
      <c r="GG34" s="83"/>
      <c r="GH34" s="25"/>
      <c r="GI34" s="18"/>
      <c r="GJ34" s="129"/>
      <c r="GK34" s="28" t="s">
        <v>20</v>
      </c>
      <c r="GL34" s="76">
        <v>5108</v>
      </c>
      <c r="GM34" s="76">
        <v>2753</v>
      </c>
      <c r="GN34" s="76">
        <v>2355</v>
      </c>
      <c r="GO34" s="76">
        <v>188</v>
      </c>
      <c r="GP34" s="76">
        <v>4032</v>
      </c>
      <c r="GQ34" s="83">
        <v>888</v>
      </c>
      <c r="GR34" s="25"/>
      <c r="GS34" s="18"/>
      <c r="GT34" s="129"/>
      <c r="GU34" s="28" t="s">
        <v>20</v>
      </c>
      <c r="GV34" s="76"/>
      <c r="GW34" s="76"/>
      <c r="GX34" s="76"/>
      <c r="GY34" s="76"/>
      <c r="GZ34" s="76"/>
      <c r="HA34" s="83"/>
      <c r="HB34" s="25"/>
      <c r="HC34" s="18"/>
      <c r="HD34" s="129"/>
      <c r="HE34" s="28" t="s">
        <v>20</v>
      </c>
      <c r="HF34" s="76">
        <v>210</v>
      </c>
      <c r="HG34" s="76">
        <v>149</v>
      </c>
      <c r="HH34" s="76">
        <v>61</v>
      </c>
      <c r="HI34" s="76" t="s">
        <v>346</v>
      </c>
      <c r="HJ34" s="76">
        <v>210</v>
      </c>
      <c r="HK34" s="83">
        <v>64</v>
      </c>
      <c r="HL34" s="25"/>
      <c r="HM34" s="18"/>
      <c r="HN34" s="129"/>
      <c r="HO34" s="28" t="s">
        <v>20</v>
      </c>
      <c r="HP34" s="76">
        <v>5156</v>
      </c>
      <c r="HQ34" s="76">
        <v>2753</v>
      </c>
      <c r="HR34" s="76">
        <v>2403</v>
      </c>
      <c r="HS34" s="76">
        <v>214</v>
      </c>
      <c r="HT34" s="76">
        <v>4035</v>
      </c>
      <c r="HU34" s="83">
        <v>907</v>
      </c>
      <c r="HV34" s="25"/>
      <c r="HW34" s="18"/>
      <c r="HX34" s="129"/>
      <c r="HY34" s="28" t="s">
        <v>20</v>
      </c>
      <c r="HZ34" s="76"/>
      <c r="IA34" s="76"/>
      <c r="IB34" s="76"/>
      <c r="IC34" s="76"/>
      <c r="ID34" s="76"/>
      <c r="IE34" s="83"/>
      <c r="IF34" s="25"/>
      <c r="IG34" s="18"/>
      <c r="IH34" s="129"/>
      <c r="II34" s="28" t="s">
        <v>20</v>
      </c>
      <c r="IJ34" s="76">
        <v>4918</v>
      </c>
      <c r="IK34" s="76"/>
      <c r="IL34" s="76"/>
      <c r="IM34" s="76"/>
      <c r="IN34" s="76">
        <v>4026</v>
      </c>
      <c r="IO34" s="83">
        <v>892</v>
      </c>
      <c r="IP34" s="25"/>
      <c r="IQ34" s="18"/>
    </row>
    <row xmlns:x14ac="http://schemas.microsoft.com/office/spreadsheetml/2009/9/ac" r="35" s="3" customFormat="true" x14ac:dyDescent="0.25">
      <c r="A35" s="401" t="str">
        <f ca="true">IF(ISBLANK('Data Summary'!A37),"",'Data Summary'!A37)</f>
        <v/>
      </c>
      <c r="B35" s="130"/>
      <c r="L35" s="130"/>
      <c r="V35" s="130"/>
      <c r="AF35" s="130"/>
      <c r="AP35" s="130"/>
      <c r="AZ35" s="130"/>
      <c r="BA35" s="130"/>
      <c r="BB35" s="130"/>
      <c r="BC35" s="130"/>
      <c r="BD35" s="130"/>
      <c r="BE35" s="130"/>
      <c r="BF35" s="130"/>
      <c r="BG35" s="130"/>
      <c r="BJ35" s="130"/>
      <c r="BT35" s="130"/>
      <c r="CD35" s="130"/>
      <c r="CN35" s="130"/>
      <c r="CX35" s="130"/>
      <c r="DH35" s="130"/>
      <c r="DR35" s="130"/>
      <c r="EB35" s="130"/>
      <c r="EL35" s="130"/>
      <c r="EV35" s="130"/>
      <c r="FF35" s="130"/>
      <c r="FP35" s="130"/>
      <c r="FZ35" s="130"/>
      <c r="GJ35" s="130"/>
      <c r="GT35" s="130"/>
      <c r="HD35" s="130"/>
      <c r="HN35" s="130"/>
      <c r="HX35" s="130"/>
      <c r="IH35" s="130"/>
    </row>
    <row xmlns:x14ac="http://schemas.microsoft.com/office/spreadsheetml/2009/9/ac" r="36" s="3" customFormat="true" x14ac:dyDescent="0.25">
      <c r="A36" s="401" t="str">
        <f ca="true">IF(ISBLANK('Data Summary'!A38),"",'Data Summary'!A38)</f>
        <v/>
      </c>
      <c r="B36" s="130"/>
      <c r="L36" s="130"/>
      <c r="V36" s="130"/>
      <c r="AF36" s="130"/>
      <c r="AP36" s="130"/>
      <c r="AZ36" s="130"/>
      <c r="BA36" s="130"/>
      <c r="BB36" s="130"/>
      <c r="BC36" s="130"/>
      <c r="BD36" s="130"/>
      <c r="BE36" s="130"/>
      <c r="BF36" s="130"/>
      <c r="BG36" s="130"/>
      <c r="BJ36" s="130"/>
      <c r="BT36" s="130"/>
      <c r="CD36" s="130"/>
      <c r="CN36" s="130"/>
      <c r="CX36" s="130"/>
      <c r="DH36" s="130"/>
      <c r="DR36" s="130"/>
      <c r="EB36" s="130"/>
      <c r="EL36" s="130"/>
      <c r="EV36" s="130"/>
      <c r="FF36" s="130"/>
      <c r="FP36" s="130"/>
      <c r="FZ36" s="130"/>
      <c r="GJ36" s="130"/>
      <c r="GT36" s="130"/>
      <c r="HD36" s="130"/>
      <c r="HN36" s="130"/>
      <c r="HX36" s="130"/>
      <c r="IH36" s="130"/>
    </row>
    <row xmlns:x14ac="http://schemas.microsoft.com/office/spreadsheetml/2009/9/ac" r="37" s="3" customFormat="true" x14ac:dyDescent="0.25">
      <c r="A37" s="401" t="str">
        <f ca="true">IF(ISBLANK('Data Summary'!A39),"",'Data Summary'!A39)</f>
        <v/>
      </c>
      <c r="B37" s="130"/>
      <c r="L37" s="130"/>
      <c r="V37" s="130"/>
      <c r="AF37" s="130"/>
      <c r="AP37" s="130"/>
      <c r="AZ37" s="130"/>
      <c r="BA37" s="130"/>
      <c r="BB37" s="130"/>
      <c r="BC37" s="130"/>
      <c r="BD37" s="130"/>
      <c r="BE37" s="130"/>
      <c r="BF37" s="130"/>
      <c r="BG37" s="130"/>
      <c r="BJ37" s="130"/>
      <c r="BT37" s="130"/>
      <c r="CD37" s="130"/>
      <c r="CN37" s="130"/>
      <c r="CX37" s="130"/>
      <c r="DH37" s="130"/>
      <c r="DR37" s="130"/>
      <c r="EB37" s="130"/>
      <c r="EL37" s="130"/>
      <c r="EV37" s="130"/>
      <c r="FF37" s="130"/>
      <c r="FP37" s="130"/>
      <c r="FZ37" s="130"/>
      <c r="GJ37" s="130"/>
      <c r="GT37" s="130"/>
      <c r="HD37" s="130"/>
      <c r="HN37" s="130"/>
      <c r="HX37" s="130"/>
      <c r="IH37" s="130"/>
    </row>
    <row xmlns:x14ac="http://schemas.microsoft.com/office/spreadsheetml/2009/9/ac" r="38" s="3" customFormat="true" x14ac:dyDescent="0.25">
      <c r="A38" s="401" t="str">
        <f ca="true">IF(ISBLANK('Data Summary'!A40),"",'Data Summary'!A40)</f>
        <v/>
      </c>
      <c r="B38" s="130"/>
      <c r="L38" s="130"/>
      <c r="V38" s="130"/>
      <c r="AF38" s="130"/>
      <c r="AP38" s="130"/>
      <c r="AZ38" s="130"/>
      <c r="BA38" s="130"/>
      <c r="BB38" s="130"/>
      <c r="BC38" s="130"/>
      <c r="BD38" s="130"/>
      <c r="BE38" s="130"/>
      <c r="BF38" s="130"/>
      <c r="BG38" s="130"/>
      <c r="BJ38" s="130"/>
      <c r="BT38" s="130"/>
      <c r="CD38" s="130"/>
      <c r="CN38" s="130"/>
      <c r="CX38" s="130"/>
      <c r="DH38" s="130"/>
      <c r="DR38" s="130"/>
      <c r="EB38" s="130"/>
      <c r="EL38" s="130"/>
      <c r="EV38" s="130"/>
      <c r="FF38" s="130"/>
      <c r="FP38" s="130"/>
      <c r="FZ38" s="130"/>
      <c r="GJ38" s="130"/>
      <c r="GT38" s="130"/>
      <c r="HD38" s="130"/>
      <c r="HN38" s="130"/>
      <c r="HX38" s="130"/>
      <c r="IH38" s="130"/>
    </row>
    <row xmlns:x14ac="http://schemas.microsoft.com/office/spreadsheetml/2009/9/ac" r="39" s="3" customFormat="true" x14ac:dyDescent="0.25">
      <c r="A39" s="401" t="str">
        <f ca="true">IF(ISBLANK('Data Summary'!A41),"",'Data Summary'!A41)</f>
        <v/>
      </c>
      <c r="B39" s="130"/>
      <c r="L39" s="130"/>
      <c r="V39" s="130"/>
      <c r="AF39" s="130"/>
      <c r="AP39" s="130"/>
      <c r="AZ39" s="130"/>
      <c r="BA39" s="130"/>
      <c r="BB39" s="130"/>
      <c r="BC39" s="130"/>
      <c r="BD39" s="130"/>
      <c r="BE39" s="130"/>
      <c r="BF39" s="130"/>
      <c r="BG39" s="130"/>
      <c r="BJ39" s="130"/>
      <c r="BT39" s="130"/>
      <c r="CD39" s="130"/>
      <c r="CN39" s="130"/>
      <c r="CX39" s="130"/>
      <c r="DH39" s="130"/>
      <c r="DR39" s="130"/>
      <c r="EB39" s="130"/>
      <c r="EL39" s="130"/>
      <c r="EV39" s="130"/>
      <c r="FF39" s="130"/>
      <c r="FP39" s="130"/>
      <c r="FZ39" s="130"/>
      <c r="GJ39" s="130"/>
      <c r="GT39" s="130"/>
      <c r="HD39" s="130"/>
      <c r="HN39" s="130"/>
      <c r="HX39" s="130"/>
      <c r="IH39" s="130"/>
    </row>
    <row xmlns:x14ac="http://schemas.microsoft.com/office/spreadsheetml/2009/9/ac" r="40" s="3" customFormat="true" x14ac:dyDescent="0.25">
      <c r="A40" s="401" t="str">
        <f ca="true">IF(ISBLANK('Data Summary'!A42),"",'Data Summary'!A42)</f>
        <v/>
      </c>
      <c r="B40" s="130"/>
      <c r="L40" s="130"/>
      <c r="V40" s="130"/>
      <c r="AF40" s="130"/>
      <c r="AP40" s="130"/>
      <c r="AZ40" s="130"/>
      <c r="BA40" s="130"/>
      <c r="BB40" s="130"/>
      <c r="BC40" s="130"/>
      <c r="BD40" s="130"/>
      <c r="BE40" s="130"/>
      <c r="BF40" s="130"/>
      <c r="BG40" s="130"/>
      <c r="BJ40" s="130"/>
      <c r="BT40" s="130"/>
      <c r="CD40" s="130"/>
      <c r="CN40" s="130"/>
      <c r="CX40" s="130"/>
      <c r="DH40" s="130"/>
      <c r="DR40" s="130"/>
      <c r="EB40" s="130"/>
      <c r="EL40" s="130"/>
      <c r="EV40" s="130"/>
      <c r="FF40" s="130"/>
      <c r="FP40" s="130"/>
      <c r="FZ40" s="130"/>
      <c r="GJ40" s="130"/>
      <c r="GT40" s="130"/>
      <c r="HD40" s="130"/>
      <c r="HN40" s="130"/>
      <c r="HX40" s="130"/>
      <c r="IH40" s="130"/>
    </row>
    <row xmlns:x14ac="http://schemas.microsoft.com/office/spreadsheetml/2009/9/ac" r="41" s="3" customFormat="true" x14ac:dyDescent="0.25">
      <c r="A41" s="401" t="str">
        <f ca="true">IF(ISBLANK('Data Summary'!A43),"",'Data Summary'!A43)</f>
        <v/>
      </c>
      <c r="B41" s="130"/>
      <c r="L41" s="130"/>
      <c r="V41" s="130"/>
      <c r="AF41" s="130"/>
      <c r="AP41" s="130"/>
      <c r="AZ41" s="130"/>
      <c r="BA41" s="130"/>
      <c r="BB41" s="130"/>
      <c r="BC41" s="130"/>
      <c r="BD41" s="130"/>
      <c r="BE41" s="130"/>
      <c r="BF41" s="130"/>
      <c r="BG41" s="130"/>
      <c r="BJ41" s="130"/>
      <c r="BT41" s="130"/>
      <c r="CD41" s="130"/>
      <c r="CN41" s="130"/>
      <c r="CX41" s="130"/>
      <c r="DH41" s="130"/>
      <c r="DR41" s="130"/>
      <c r="EB41" s="130"/>
      <c r="EL41" s="130"/>
      <c r="EV41" s="130"/>
      <c r="FF41" s="130"/>
      <c r="FP41" s="130"/>
      <c r="FZ41" s="130"/>
      <c r="GJ41" s="130"/>
      <c r="GT41" s="130"/>
      <c r="HD41" s="130"/>
      <c r="HN41" s="130"/>
      <c r="HX41" s="130"/>
      <c r="IH41" s="130"/>
    </row>
    <row xmlns:x14ac="http://schemas.microsoft.com/office/spreadsheetml/2009/9/ac" r="42" s="3" customFormat="true" x14ac:dyDescent="0.25">
      <c r="A42" s="401" t="str">
        <f ca="true">IF(ISBLANK('Data Summary'!A44),"",'Data Summary'!A44)</f>
        <v/>
      </c>
      <c r="B42" s="130"/>
      <c r="L42" s="130"/>
      <c r="V42" s="130"/>
      <c r="AF42" s="130"/>
      <c r="AP42" s="130"/>
      <c r="AZ42" s="130"/>
      <c r="BA42" s="130"/>
      <c r="BB42" s="130"/>
      <c r="BC42" s="130"/>
      <c r="BD42" s="130"/>
      <c r="BE42" s="130"/>
      <c r="BF42" s="130"/>
      <c r="BG42" s="130"/>
      <c r="BJ42" s="130"/>
      <c r="BT42" s="130"/>
      <c r="CD42" s="130"/>
      <c r="CN42" s="130"/>
      <c r="CX42" s="130"/>
      <c r="DH42" s="130"/>
      <c r="DR42" s="130"/>
      <c r="EB42" s="130"/>
      <c r="EL42" s="130"/>
      <c r="EV42" s="130"/>
      <c r="FF42" s="130"/>
      <c r="FP42" s="130"/>
      <c r="FZ42" s="130"/>
      <c r="GJ42" s="130"/>
      <c r="GT42" s="130"/>
      <c r="HD42" s="130"/>
      <c r="HN42" s="130"/>
      <c r="HX42" s="130"/>
      <c r="IH42" s="130"/>
    </row>
    <row xmlns:x14ac="http://schemas.microsoft.com/office/spreadsheetml/2009/9/ac" r="43" s="3" customFormat="true" x14ac:dyDescent="0.25">
      <c r="A43" s="401" t="str">
        <f ca="true">IF(ISBLANK('Data Summary'!A45),"",'Data Summary'!A45)</f>
        <v/>
      </c>
      <c r="B43" s="130"/>
      <c r="L43" s="130"/>
      <c r="V43" s="130"/>
      <c r="AF43" s="130"/>
      <c r="AP43" s="130"/>
      <c r="AZ43" s="130"/>
      <c r="BA43" s="130"/>
      <c r="BB43" s="130"/>
      <c r="BC43" s="130"/>
      <c r="BD43" s="130"/>
      <c r="BE43" s="130"/>
      <c r="BF43" s="130"/>
      <c r="BG43" s="130"/>
      <c r="BJ43" s="130"/>
      <c r="BT43" s="130"/>
      <c r="CD43" s="130"/>
      <c r="CN43" s="130"/>
      <c r="CX43" s="130"/>
      <c r="DH43" s="130"/>
      <c r="DR43" s="130"/>
      <c r="EB43" s="130"/>
      <c r="EL43" s="130"/>
      <c r="EV43" s="130"/>
      <c r="FF43" s="130"/>
      <c r="FP43" s="130"/>
      <c r="FZ43" s="130"/>
      <c r="GJ43" s="130"/>
      <c r="GT43" s="130"/>
      <c r="HD43" s="130"/>
      <c r="HN43" s="130"/>
      <c r="HX43" s="130"/>
      <c r="IH43" s="130"/>
    </row>
    <row xmlns:x14ac="http://schemas.microsoft.com/office/spreadsheetml/2009/9/ac" r="44" s="3" customFormat="true" x14ac:dyDescent="0.25">
      <c r="A44" s="401" t="str">
        <f ca="true">IF(ISBLANK('Data Summary'!A46),"",'Data Summary'!A46)</f>
        <v/>
      </c>
      <c r="B44" s="130"/>
      <c r="L44" s="130"/>
      <c r="V44" s="130"/>
      <c r="AF44" s="130"/>
      <c r="AP44" s="130"/>
      <c r="AZ44" s="130"/>
      <c r="BA44" s="130"/>
      <c r="BB44" s="130"/>
      <c r="BC44" s="130"/>
      <c r="BD44" s="130"/>
      <c r="BE44" s="130"/>
      <c r="BF44" s="130"/>
      <c r="BG44" s="130"/>
      <c r="BJ44" s="130"/>
      <c r="BT44" s="130"/>
      <c r="CD44" s="130"/>
      <c r="CN44" s="130"/>
      <c r="CX44" s="130"/>
      <c r="DH44" s="130"/>
      <c r="DR44" s="130"/>
      <c r="EB44" s="130"/>
      <c r="EL44" s="130"/>
      <c r="EV44" s="130"/>
      <c r="FF44" s="130"/>
      <c r="FP44" s="130"/>
      <c r="FZ44" s="130"/>
      <c r="GJ44" s="130"/>
      <c r="GT44" s="130"/>
      <c r="HD44" s="130"/>
      <c r="HN44" s="130"/>
      <c r="HX44" s="130"/>
      <c r="IH44" s="130"/>
    </row>
    <row xmlns:x14ac="http://schemas.microsoft.com/office/spreadsheetml/2009/9/ac" r="45" s="3" customFormat="true" x14ac:dyDescent="0.25">
      <c r="A45" s="401" t="str">
        <f ca="true">IF(ISBLANK('Data Summary'!A47),"",'Data Summary'!A47)</f>
        <v/>
      </c>
      <c r="B45" s="130"/>
      <c r="L45" s="130"/>
      <c r="V45" s="130"/>
      <c r="AF45" s="130"/>
      <c r="AP45" s="130"/>
      <c r="AZ45" s="130"/>
      <c r="BA45" s="130"/>
      <c r="BB45" s="130"/>
      <c r="BC45" s="130"/>
      <c r="BD45" s="130"/>
      <c r="BE45" s="130"/>
      <c r="BF45" s="130"/>
      <c r="BG45" s="130"/>
      <c r="BJ45" s="130"/>
      <c r="BT45" s="130"/>
      <c r="CD45" s="130"/>
      <c r="CN45" s="130"/>
      <c r="CX45" s="130"/>
      <c r="DH45" s="130"/>
      <c r="DR45" s="130"/>
      <c r="EB45" s="130"/>
      <c r="EL45" s="130"/>
      <c r="EV45" s="130"/>
      <c r="FF45" s="130"/>
      <c r="FP45" s="130"/>
      <c r="FZ45" s="130"/>
      <c r="GJ45" s="130"/>
      <c r="GT45" s="130"/>
      <c r="HD45" s="130"/>
      <c r="HN45" s="130"/>
      <c r="HX45" s="130"/>
      <c r="IH45" s="130"/>
    </row>
    <row xmlns:x14ac="http://schemas.microsoft.com/office/spreadsheetml/2009/9/ac" r="46" s="3" customFormat="true" x14ac:dyDescent="0.25">
      <c r="A46" s="401" t="str">
        <f ca="true">IF(ISBLANK('Data Summary'!A48),"",'Data Summary'!A48)</f>
        <v/>
      </c>
      <c r="B46" s="130"/>
      <c r="L46" s="130"/>
      <c r="V46" s="130"/>
      <c r="AF46" s="130"/>
      <c r="AP46" s="130"/>
      <c r="AZ46" s="130"/>
      <c r="BA46" s="130"/>
      <c r="BB46" s="130"/>
      <c r="BC46" s="130"/>
      <c r="BD46" s="130"/>
      <c r="BE46" s="130"/>
      <c r="BF46" s="130"/>
      <c r="BG46" s="130"/>
      <c r="BJ46" s="130"/>
      <c r="BT46" s="130"/>
      <c r="CD46" s="130"/>
      <c r="CN46" s="130"/>
      <c r="CX46" s="130"/>
      <c r="DH46" s="130"/>
      <c r="DR46" s="130"/>
      <c r="EB46" s="130"/>
      <c r="EL46" s="130"/>
      <c r="EV46" s="130"/>
      <c r="FF46" s="130"/>
      <c r="FP46" s="130"/>
      <c r="FZ46" s="130"/>
      <c r="GJ46" s="130"/>
      <c r="GT46" s="130"/>
      <c r="HD46" s="130"/>
      <c r="HN46" s="130"/>
      <c r="HX46" s="130"/>
      <c r="IH46" s="130"/>
    </row>
    <row xmlns:x14ac="http://schemas.microsoft.com/office/spreadsheetml/2009/9/ac" r="47" s="3" customFormat="true" x14ac:dyDescent="0.25">
      <c r="A47" s="401" t="str">
        <f ca="true">IF(ISBLANK('Data Summary'!A49),"",'Data Summary'!A49)</f>
        <v/>
      </c>
      <c r="B47" s="130"/>
      <c r="L47" s="130"/>
      <c r="V47" s="130"/>
      <c r="AF47" s="130"/>
      <c r="AP47" s="130"/>
      <c r="AZ47" s="130"/>
      <c r="BA47" s="130"/>
      <c r="BB47" s="130"/>
      <c r="BC47" s="130"/>
      <c r="BD47" s="130"/>
      <c r="BE47" s="130"/>
      <c r="BF47" s="130"/>
      <c r="BG47" s="130"/>
      <c r="BJ47" s="130"/>
      <c r="BT47" s="130"/>
      <c r="CD47" s="130"/>
      <c r="CN47" s="130"/>
      <c r="CX47" s="130"/>
      <c r="DH47" s="130"/>
      <c r="DR47" s="130"/>
      <c r="EB47" s="130"/>
      <c r="EL47" s="130"/>
      <c r="EV47" s="130"/>
      <c r="FF47" s="130"/>
      <c r="FP47" s="130"/>
      <c r="FZ47" s="130"/>
      <c r="GJ47" s="130"/>
      <c r="GT47" s="130"/>
      <c r="HD47" s="130"/>
      <c r="HN47" s="130"/>
      <c r="HX47" s="130"/>
      <c r="IH47" s="130"/>
    </row>
    <row xmlns:x14ac="http://schemas.microsoft.com/office/spreadsheetml/2009/9/ac" r="48" s="3" customFormat="true" x14ac:dyDescent="0.25">
      <c r="A48" s="401" t="str">
        <f ca="true">IF(ISBLANK('Data Summary'!A50),"",'Data Summary'!A50)</f>
        <v/>
      </c>
      <c r="B48" s="130"/>
      <c r="L48" s="130"/>
      <c r="V48" s="130"/>
      <c r="AF48" s="130"/>
      <c r="AP48" s="130"/>
      <c r="AZ48" s="130"/>
      <c r="BA48" s="130"/>
      <c r="BB48" s="130"/>
      <c r="BC48" s="130"/>
      <c r="BD48" s="130"/>
      <c r="BE48" s="130"/>
      <c r="BF48" s="130"/>
      <c r="BG48" s="130"/>
      <c r="BJ48" s="130"/>
      <c r="BT48" s="130"/>
      <c r="CD48" s="130"/>
      <c r="CN48" s="130"/>
      <c r="CX48" s="130"/>
      <c r="DH48" s="130"/>
      <c r="DR48" s="130"/>
      <c r="EB48" s="130"/>
      <c r="EL48" s="130"/>
      <c r="EV48" s="130"/>
      <c r="FF48" s="130"/>
      <c r="FP48" s="130"/>
      <c r="FZ48" s="130"/>
      <c r="GJ48" s="130"/>
      <c r="GT48" s="130"/>
      <c r="HD48" s="130"/>
      <c r="HN48" s="130"/>
      <c r="HX48" s="130"/>
      <c r="IH48" s="130"/>
    </row>
    <row xmlns:x14ac="http://schemas.microsoft.com/office/spreadsheetml/2009/9/ac" r="49" s="3" customFormat="true" x14ac:dyDescent="0.25">
      <c r="A49" s="401" t="str">
        <f ca="true">IF(ISBLANK('Data Summary'!A51),"",'Data Summary'!A51)</f>
        <v/>
      </c>
      <c r="B49" s="130"/>
      <c r="L49" s="130"/>
      <c r="V49" s="130"/>
      <c r="AF49" s="130"/>
      <c r="AP49" s="130"/>
      <c r="AZ49" s="130"/>
      <c r="BA49" s="130"/>
      <c r="BB49" s="130"/>
      <c r="BC49" s="130"/>
      <c r="BD49" s="130"/>
      <c r="BE49" s="130"/>
      <c r="BF49" s="130"/>
      <c r="BG49" s="130"/>
      <c r="BJ49" s="130"/>
      <c r="BT49" s="130"/>
      <c r="CD49" s="130"/>
      <c r="CN49" s="130"/>
      <c r="CX49" s="130"/>
      <c r="DH49" s="130"/>
      <c r="DR49" s="130"/>
      <c r="EB49" s="130"/>
      <c r="EL49" s="130"/>
      <c r="EV49" s="130"/>
      <c r="FF49" s="130"/>
      <c r="FP49" s="130"/>
      <c r="FZ49" s="130"/>
      <c r="GJ49" s="130"/>
      <c r="GT49" s="130"/>
      <c r="HD49" s="130"/>
      <c r="HN49" s="130"/>
      <c r="HX49" s="130"/>
      <c r="IH49" s="130"/>
    </row>
    <row xmlns:x14ac="http://schemas.microsoft.com/office/spreadsheetml/2009/9/ac" r="50" s="3" customFormat="true" x14ac:dyDescent="0.25">
      <c r="A50" s="401" t="str">
        <f ca="true">IF(ISBLANK('Data Summary'!A52),"",'Data Summary'!A52)</f>
        <v/>
      </c>
      <c r="B50" s="130"/>
      <c r="L50" s="130"/>
      <c r="V50" s="130"/>
      <c r="AF50" s="130"/>
      <c r="AP50" s="130"/>
      <c r="AZ50" s="130"/>
      <c r="BA50" s="130"/>
      <c r="BB50" s="130"/>
      <c r="BC50" s="130"/>
      <c r="BD50" s="130"/>
      <c r="BE50" s="130"/>
      <c r="BF50" s="130"/>
      <c r="BG50" s="130"/>
      <c r="BJ50" s="130"/>
      <c r="BT50" s="130"/>
      <c r="CD50" s="130"/>
      <c r="CN50" s="130"/>
      <c r="CX50" s="130"/>
      <c r="DH50" s="130"/>
      <c r="DR50" s="130"/>
      <c r="EB50" s="130"/>
      <c r="EL50" s="130"/>
      <c r="EV50" s="130"/>
      <c r="FF50" s="130"/>
      <c r="FP50" s="130"/>
      <c r="FZ50" s="130"/>
      <c r="GJ50" s="130"/>
      <c r="GT50" s="130"/>
      <c r="HD50" s="130"/>
      <c r="HN50" s="130"/>
      <c r="HX50" s="130"/>
      <c r="IH50" s="130"/>
    </row>
    <row xmlns:x14ac="http://schemas.microsoft.com/office/spreadsheetml/2009/9/ac" r="51" s="3" customFormat="true" x14ac:dyDescent="0.25">
      <c r="A51" s="401" t="str">
        <f ca="true">IF(ISBLANK('Data Summary'!A53),"",'Data Summary'!A53)</f>
        <v/>
      </c>
      <c r="B51" s="130"/>
      <c r="L51" s="130"/>
      <c r="V51" s="130"/>
      <c r="AF51" s="130"/>
      <c r="AP51" s="130"/>
      <c r="AZ51" s="130"/>
      <c r="BA51" s="130"/>
      <c r="BB51" s="130"/>
      <c r="BC51" s="130"/>
      <c r="BD51" s="130"/>
      <c r="BE51" s="130"/>
      <c r="BF51" s="130"/>
      <c r="BG51" s="130"/>
      <c r="BJ51" s="130"/>
      <c r="BT51" s="130"/>
      <c r="CD51" s="130"/>
      <c r="CN51" s="130"/>
      <c r="CX51" s="130"/>
      <c r="DH51" s="130"/>
      <c r="DR51" s="130"/>
      <c r="EB51" s="130"/>
      <c r="EL51" s="130"/>
      <c r="EV51" s="130"/>
      <c r="FF51" s="130"/>
      <c r="FP51" s="130"/>
      <c r="FZ51" s="130"/>
      <c r="GJ51" s="130"/>
      <c r="GT51" s="130"/>
      <c r="HD51" s="130"/>
      <c r="HN51" s="130"/>
      <c r="HX51" s="130"/>
      <c r="IH51" s="130"/>
    </row>
    <row xmlns:x14ac="http://schemas.microsoft.com/office/spreadsheetml/2009/9/ac" r="52" s="3" customFormat="true" x14ac:dyDescent="0.25">
      <c r="A52" s="401" t="str">
        <f ca="true">IF(ISBLANK('Data Summary'!A54),"",'Data Summary'!A54)</f>
        <v/>
      </c>
      <c r="B52" s="130"/>
      <c r="L52" s="130"/>
      <c r="V52" s="130"/>
      <c r="AF52" s="130"/>
      <c r="AP52" s="130"/>
      <c r="AZ52" s="130"/>
      <c r="BA52" s="130"/>
      <c r="BB52" s="130"/>
      <c r="BC52" s="130"/>
      <c r="BD52" s="130"/>
      <c r="BE52" s="130"/>
      <c r="BF52" s="130"/>
      <c r="BG52" s="130"/>
      <c r="BJ52" s="130"/>
      <c r="BT52" s="130"/>
      <c r="CD52" s="130"/>
      <c r="CN52" s="130"/>
      <c r="CX52" s="130"/>
      <c r="DH52" s="130"/>
      <c r="DR52" s="130"/>
      <c r="EB52" s="130"/>
      <c r="EL52" s="130"/>
      <c r="EV52" s="130"/>
      <c r="FF52" s="130"/>
      <c r="FP52" s="130"/>
      <c r="FZ52" s="130"/>
      <c r="GJ52" s="130"/>
      <c r="GT52" s="130"/>
      <c r="HD52" s="130"/>
      <c r="HN52" s="130"/>
      <c r="HX52" s="130"/>
      <c r="IH52" s="130"/>
    </row>
    <row xmlns:x14ac="http://schemas.microsoft.com/office/spreadsheetml/2009/9/ac" r="53" s="3" customFormat="true" x14ac:dyDescent="0.25">
      <c r="A53" s="401" t="str">
        <f ca="true">IF(ISBLANK('Data Summary'!A55),"",'Data Summary'!A55)</f>
        <v/>
      </c>
      <c r="B53" s="130"/>
      <c r="L53" s="130"/>
      <c r="V53" s="130"/>
      <c r="AF53" s="130"/>
      <c r="AP53" s="130"/>
      <c r="AZ53" s="130"/>
      <c r="BA53" s="130"/>
      <c r="BB53" s="130"/>
      <c r="BC53" s="130"/>
      <c r="BD53" s="130"/>
      <c r="BE53" s="130"/>
      <c r="BF53" s="130"/>
      <c r="BG53" s="130"/>
      <c r="BJ53" s="130"/>
      <c r="BT53" s="130"/>
      <c r="CD53" s="130"/>
      <c r="CN53" s="130"/>
      <c r="CX53" s="130"/>
      <c r="DH53" s="130"/>
      <c r="DR53" s="130"/>
      <c r="EB53" s="130"/>
      <c r="EL53" s="130"/>
      <c r="EV53" s="130"/>
      <c r="FF53" s="130"/>
      <c r="FP53" s="130"/>
      <c r="FZ53" s="130"/>
      <c r="GJ53" s="130"/>
      <c r="GT53" s="130"/>
      <c r="HD53" s="130"/>
      <c r="HN53" s="130"/>
      <c r="HX53" s="130"/>
      <c r="IH53" s="130"/>
    </row>
    <row xmlns:x14ac="http://schemas.microsoft.com/office/spreadsheetml/2009/9/ac" r="54" s="3" customFormat="true" x14ac:dyDescent="0.25">
      <c r="A54" s="401" t="str">
        <f ca="true">IF(ISBLANK('Data Summary'!A56),"",'Data Summary'!A56)</f>
        <v/>
      </c>
      <c r="B54" s="130"/>
      <c r="L54" s="130"/>
      <c r="V54" s="130"/>
      <c r="AF54" s="130"/>
      <c r="AP54" s="130"/>
      <c r="AZ54" s="130"/>
      <c r="BA54" s="130"/>
      <c r="BB54" s="130"/>
      <c r="BC54" s="130"/>
      <c r="BD54" s="130"/>
      <c r="BE54" s="130"/>
      <c r="BF54" s="130"/>
      <c r="BG54" s="130"/>
      <c r="BJ54" s="130"/>
      <c r="BT54" s="130"/>
      <c r="CD54" s="130"/>
      <c r="CN54" s="130"/>
      <c r="CX54" s="130"/>
      <c r="DH54" s="130"/>
      <c r="DR54" s="130"/>
      <c r="EB54" s="130"/>
      <c r="EL54" s="130"/>
      <c r="EV54" s="130"/>
      <c r="FF54" s="130"/>
      <c r="FP54" s="130"/>
      <c r="FZ54" s="130"/>
      <c r="GJ54" s="130"/>
      <c r="GT54" s="130"/>
      <c r="HD54" s="130"/>
      <c r="HN54" s="130"/>
      <c r="HX54" s="130"/>
      <c r="IH54" s="130"/>
    </row>
    <row xmlns:x14ac="http://schemas.microsoft.com/office/spreadsheetml/2009/9/ac" r="55" s="3" customFormat="true" x14ac:dyDescent="0.25">
      <c r="A55" s="401" t="str">
        <f ca="true">IF(ISBLANK('Data Summary'!A57),"",'Data Summary'!A57)</f>
        <v/>
      </c>
      <c r="B55" s="130"/>
      <c r="L55" s="130"/>
      <c r="V55" s="130"/>
      <c r="AF55" s="130"/>
      <c r="AP55" s="130"/>
      <c r="AZ55" s="130"/>
      <c r="BA55" s="130"/>
      <c r="BB55" s="130"/>
      <c r="BC55" s="130"/>
      <c r="BD55" s="130"/>
      <c r="BE55" s="130"/>
      <c r="BF55" s="130"/>
      <c r="BG55" s="130"/>
      <c r="BJ55" s="130"/>
      <c r="BT55" s="130"/>
      <c r="CD55" s="130"/>
      <c r="CN55" s="130"/>
      <c r="CX55" s="130"/>
      <c r="DH55" s="130"/>
      <c r="DR55" s="130"/>
      <c r="EB55" s="130"/>
      <c r="EL55" s="130"/>
      <c r="EV55" s="130"/>
      <c r="FF55" s="130"/>
      <c r="FP55" s="130"/>
      <c r="FZ55" s="130"/>
      <c r="GJ55" s="130"/>
      <c r="GT55" s="130"/>
      <c r="HD55" s="130"/>
      <c r="HN55" s="130"/>
      <c r="HX55" s="130"/>
      <c r="IH55" s="130"/>
    </row>
    <row xmlns:x14ac="http://schemas.microsoft.com/office/spreadsheetml/2009/9/ac" r="56" s="3" customFormat="true" x14ac:dyDescent="0.25">
      <c r="A56" s="401" t="str">
        <f ca="true">IF(ISBLANK('Data Summary'!A58),"",'Data Summary'!A58)</f>
        <v/>
      </c>
      <c r="B56" s="130"/>
      <c r="L56" s="130"/>
      <c r="V56" s="130"/>
      <c r="AF56" s="130"/>
      <c r="AP56" s="130"/>
      <c r="AZ56" s="130"/>
      <c r="BA56" s="130"/>
      <c r="BB56" s="130"/>
      <c r="BC56" s="130"/>
      <c r="BD56" s="130"/>
      <c r="BE56" s="130"/>
      <c r="BF56" s="130"/>
      <c r="BG56" s="130"/>
      <c r="BJ56" s="130"/>
      <c r="BT56" s="130"/>
      <c r="CD56" s="130"/>
      <c r="CN56" s="130"/>
      <c r="CX56" s="130"/>
      <c r="DH56" s="130"/>
      <c r="DR56" s="130"/>
      <c r="EB56" s="130"/>
      <c r="EL56" s="130"/>
      <c r="EV56" s="130"/>
      <c r="FF56" s="130"/>
      <c r="FP56" s="130"/>
      <c r="FZ56" s="130"/>
      <c r="GJ56" s="130"/>
      <c r="GT56" s="130"/>
      <c r="HD56" s="130"/>
      <c r="HN56" s="130"/>
      <c r="HX56" s="130"/>
      <c r="IH56" s="130"/>
    </row>
    <row xmlns:x14ac="http://schemas.microsoft.com/office/spreadsheetml/2009/9/ac" r="57" s="3" customFormat="true" x14ac:dyDescent="0.25">
      <c r="A57" s="401" t="str">
        <f ca="true">IF(ISBLANK('Data Summary'!A59),"",'Data Summary'!A59)</f>
        <v/>
      </c>
      <c r="B57" s="130"/>
      <c r="L57" s="130"/>
      <c r="V57" s="130"/>
      <c r="AF57" s="130"/>
      <c r="AP57" s="130"/>
      <c r="AZ57" s="130"/>
      <c r="BA57" s="130"/>
      <c r="BB57" s="130"/>
      <c r="BC57" s="130"/>
      <c r="BD57" s="130"/>
      <c r="BE57" s="130"/>
      <c r="BF57" s="130"/>
      <c r="BG57" s="130"/>
      <c r="BJ57" s="130"/>
      <c r="BT57" s="130"/>
      <c r="CD57" s="130"/>
      <c r="CN57" s="130"/>
      <c r="CX57" s="130"/>
      <c r="DH57" s="130"/>
      <c r="DR57" s="130"/>
      <c r="EB57" s="130"/>
      <c r="EL57" s="130"/>
      <c r="EV57" s="130"/>
      <c r="FF57" s="130"/>
      <c r="FP57" s="130"/>
      <c r="FZ57" s="130"/>
      <c r="GJ57" s="130"/>
      <c r="GT57" s="130"/>
      <c r="HD57" s="130"/>
      <c r="HN57" s="130"/>
      <c r="HX57" s="130"/>
      <c r="IH57" s="130"/>
    </row>
    <row xmlns:x14ac="http://schemas.microsoft.com/office/spreadsheetml/2009/9/ac" r="58" s="3" customFormat="true" x14ac:dyDescent="0.25">
      <c r="A58" s="401" t="str">
        <f ca="true">IF(ISBLANK('Data Summary'!A60),"",'Data Summary'!A60)</f>
        <v/>
      </c>
      <c r="B58" s="130"/>
      <c r="L58" s="130"/>
      <c r="V58" s="130"/>
      <c r="AF58" s="130"/>
      <c r="AP58" s="130"/>
      <c r="AZ58" s="130"/>
      <c r="BA58" s="130"/>
      <c r="BB58" s="130"/>
      <c r="BC58" s="130"/>
      <c r="BD58" s="130"/>
      <c r="BE58" s="130"/>
      <c r="BF58" s="130"/>
      <c r="BG58" s="130"/>
      <c r="BJ58" s="130"/>
      <c r="BT58" s="130"/>
      <c r="CD58" s="130"/>
      <c r="CN58" s="130"/>
      <c r="CX58" s="130"/>
      <c r="DH58" s="130"/>
      <c r="DR58" s="130"/>
      <c r="EB58" s="130"/>
      <c r="EL58" s="130"/>
      <c r="EV58" s="130"/>
      <c r="FF58" s="130"/>
      <c r="FP58" s="130"/>
      <c r="FZ58" s="130"/>
      <c r="GJ58" s="130"/>
      <c r="GT58" s="130"/>
      <c r="HD58" s="130"/>
      <c r="HN58" s="130"/>
      <c r="HX58" s="130"/>
      <c r="IH58" s="130"/>
    </row>
    <row xmlns:x14ac="http://schemas.microsoft.com/office/spreadsheetml/2009/9/ac" r="59" s="3" customFormat="true" x14ac:dyDescent="0.25">
      <c r="A59" s="401" t="str">
        <f ca="true">IF(ISBLANK('Data Summary'!A61),"",'Data Summary'!A61)</f>
        <v/>
      </c>
      <c r="B59" s="130"/>
      <c r="L59" s="130"/>
      <c r="V59" s="130"/>
      <c r="AF59" s="130"/>
      <c r="AP59" s="130"/>
      <c r="AZ59" s="130"/>
      <c r="BA59" s="130"/>
      <c r="BB59" s="130"/>
      <c r="BC59" s="130"/>
      <c r="BD59" s="130"/>
      <c r="BE59" s="130"/>
      <c r="BF59" s="130"/>
      <c r="BG59" s="130"/>
      <c r="BJ59" s="130"/>
      <c r="BT59" s="130"/>
      <c r="CD59" s="130"/>
      <c r="CN59" s="130"/>
      <c r="CX59" s="130"/>
      <c r="DH59" s="130"/>
      <c r="DR59" s="130"/>
      <c r="EB59" s="130"/>
      <c r="EL59" s="130"/>
      <c r="EV59" s="130"/>
      <c r="FF59" s="130"/>
      <c r="FP59" s="130"/>
      <c r="FZ59" s="130"/>
      <c r="GJ59" s="130"/>
      <c r="GT59" s="130"/>
      <c r="HD59" s="130"/>
      <c r="HN59" s="130"/>
      <c r="HX59" s="130"/>
      <c r="IH59" s="130"/>
    </row>
    <row xmlns:x14ac="http://schemas.microsoft.com/office/spreadsheetml/2009/9/ac" r="60" s="3" customFormat="true" x14ac:dyDescent="0.25">
      <c r="A60" s="401" t="str">
        <f ca="true">IF(ISBLANK('Data Summary'!A62),"",'Data Summary'!A62)</f>
        <v/>
      </c>
      <c r="B60" s="130"/>
      <c r="L60" s="130"/>
      <c r="V60" s="130"/>
      <c r="AF60" s="130"/>
      <c r="AP60" s="130"/>
      <c r="AZ60" s="130"/>
      <c r="BA60" s="130"/>
      <c r="BB60" s="130"/>
      <c r="BC60" s="130"/>
      <c r="BD60" s="130"/>
      <c r="BE60" s="130"/>
      <c r="BF60" s="130"/>
      <c r="BG60" s="130"/>
      <c r="BJ60" s="130"/>
      <c r="BT60" s="130"/>
      <c r="CD60" s="130"/>
      <c r="CN60" s="130"/>
      <c r="CX60" s="130"/>
      <c r="DH60" s="130"/>
      <c r="DR60" s="130"/>
      <c r="EB60" s="130"/>
      <c r="EL60" s="130"/>
      <c r="EV60" s="130"/>
      <c r="FF60" s="130"/>
      <c r="FP60" s="130"/>
      <c r="FZ60" s="130"/>
      <c r="GJ60" s="130"/>
      <c r="GT60" s="130"/>
      <c r="HD60" s="130"/>
      <c r="HN60" s="130"/>
      <c r="HX60" s="130"/>
      <c r="IH60" s="130"/>
    </row>
    <row xmlns:x14ac="http://schemas.microsoft.com/office/spreadsheetml/2009/9/ac" r="61" s="3" customFormat="true" x14ac:dyDescent="0.25">
      <c r="A61" s="401" t="str">
        <f ca="true">IF(ISBLANK('Data Summary'!A63),"",'Data Summary'!A63)</f>
        <v/>
      </c>
      <c r="B61" s="130"/>
      <c r="L61" s="130"/>
      <c r="V61" s="130"/>
      <c r="AF61" s="130"/>
      <c r="AP61" s="130"/>
      <c r="AZ61" s="130"/>
      <c r="BA61" s="130"/>
      <c r="BB61" s="130"/>
      <c r="BC61" s="130"/>
      <c r="BD61" s="130"/>
      <c r="BE61" s="130"/>
      <c r="BF61" s="130"/>
      <c r="BG61" s="130"/>
      <c r="BJ61" s="130"/>
      <c r="BT61" s="130"/>
      <c r="CD61" s="130"/>
      <c r="CN61" s="130"/>
      <c r="CX61" s="130"/>
      <c r="DH61" s="130"/>
      <c r="DR61" s="130"/>
      <c r="EB61" s="130"/>
      <c r="EL61" s="130"/>
      <c r="EV61" s="130"/>
      <c r="FF61" s="130"/>
      <c r="FP61" s="130"/>
      <c r="FZ61" s="130"/>
      <c r="GJ61" s="130"/>
      <c r="GT61" s="130"/>
      <c r="HD61" s="130"/>
      <c r="HN61" s="130"/>
      <c r="HX61" s="130"/>
      <c r="IH61" s="130"/>
    </row>
    <row xmlns:x14ac="http://schemas.microsoft.com/office/spreadsheetml/2009/9/ac" r="62" s="3" customFormat="true" x14ac:dyDescent="0.25">
      <c r="A62" s="401" t="str">
        <f ca="true">IF(ISBLANK('Data Summary'!A64),"",'Data Summary'!A64)</f>
        <v/>
      </c>
      <c r="B62" s="130"/>
      <c r="L62" s="130"/>
      <c r="V62" s="130"/>
      <c r="AF62" s="130"/>
      <c r="AP62" s="130"/>
      <c r="AZ62" s="130"/>
      <c r="BA62" s="130"/>
      <c r="BB62" s="130"/>
      <c r="BC62" s="130"/>
      <c r="BD62" s="130"/>
      <c r="BE62" s="130"/>
      <c r="BF62" s="130"/>
      <c r="BG62" s="130"/>
      <c r="BJ62" s="130"/>
      <c r="BT62" s="130"/>
      <c r="CD62" s="130"/>
      <c r="CN62" s="130"/>
      <c r="CX62" s="130"/>
      <c r="DH62" s="130"/>
      <c r="DR62" s="130"/>
      <c r="EB62" s="130"/>
      <c r="EL62" s="130"/>
      <c r="EV62" s="130"/>
      <c r="FF62" s="130"/>
      <c r="FP62" s="130"/>
      <c r="FZ62" s="130"/>
      <c r="GJ62" s="130"/>
      <c r="GT62" s="130"/>
      <c r="HD62" s="130"/>
      <c r="HN62" s="130"/>
      <c r="HX62" s="130"/>
      <c r="IH62" s="130"/>
    </row>
    <row xmlns:x14ac="http://schemas.microsoft.com/office/spreadsheetml/2009/9/ac" r="63" s="3" customFormat="true" x14ac:dyDescent="0.25">
      <c r="A63" s="401" t="str">
        <f ca="true">IF(ISBLANK('Data Summary'!A65),"",'Data Summary'!A65)</f>
        <v/>
      </c>
      <c r="B63" s="130"/>
      <c r="L63" s="130"/>
      <c r="V63" s="130"/>
      <c r="AF63" s="130"/>
      <c r="AP63" s="130"/>
      <c r="AZ63" s="130"/>
      <c r="BA63" s="130"/>
      <c r="BB63" s="130"/>
      <c r="BC63" s="130"/>
      <c r="BD63" s="130"/>
      <c r="BE63" s="130"/>
      <c r="BF63" s="130"/>
      <c r="BG63" s="130"/>
      <c r="BJ63" s="130"/>
      <c r="BT63" s="130"/>
      <c r="CD63" s="130"/>
      <c r="CN63" s="130"/>
      <c r="CX63" s="130"/>
      <c r="DH63" s="130"/>
      <c r="DR63" s="130"/>
      <c r="EB63" s="130"/>
      <c r="EL63" s="130"/>
      <c r="EV63" s="130"/>
      <c r="FF63" s="130"/>
      <c r="FP63" s="130"/>
      <c r="FZ63" s="130"/>
      <c r="GJ63" s="130"/>
      <c r="GT63" s="130"/>
      <c r="HD63" s="130"/>
      <c r="HN63" s="130"/>
      <c r="HX63" s="130"/>
      <c r="IH63" s="130"/>
    </row>
    <row xmlns:x14ac="http://schemas.microsoft.com/office/spreadsheetml/2009/9/ac" r="64" s="3" customFormat="true" x14ac:dyDescent="0.25">
      <c r="A64" s="401" t="str">
        <f ca="true">IF(ISBLANK('Data Summary'!A66),"",'Data Summary'!A66)</f>
        <v/>
      </c>
      <c r="B64" s="130"/>
      <c r="L64" s="130"/>
      <c r="V64" s="130"/>
      <c r="AF64" s="130"/>
      <c r="AP64" s="130"/>
      <c r="AZ64" s="130"/>
      <c r="BA64" s="130"/>
      <c r="BB64" s="130"/>
      <c r="BC64" s="130"/>
      <c r="BD64" s="130"/>
      <c r="BE64" s="130"/>
      <c r="BF64" s="130"/>
      <c r="BG64" s="130"/>
      <c r="BJ64" s="130"/>
      <c r="BT64" s="130"/>
      <c r="CD64" s="130"/>
      <c r="CN64" s="130"/>
      <c r="CX64" s="130"/>
      <c r="DH64" s="130"/>
      <c r="DR64" s="130"/>
      <c r="EB64" s="130"/>
      <c r="EL64" s="130"/>
      <c r="EV64" s="130"/>
      <c r="FF64" s="130"/>
      <c r="FP64" s="130"/>
      <c r="FZ64" s="130"/>
      <c r="GJ64" s="130"/>
      <c r="GT64" s="130"/>
      <c r="HD64" s="130"/>
      <c r="HN64" s="130"/>
      <c r="HX64" s="130"/>
      <c r="IH64" s="130"/>
    </row>
    <row xmlns:x14ac="http://schemas.microsoft.com/office/spreadsheetml/2009/9/ac" r="65" s="3" customFormat="true" x14ac:dyDescent="0.25">
      <c r="A65" s="401" t="str">
        <f ca="true">IF(ISBLANK('Data Summary'!A67),"",'Data Summary'!A67)</f>
        <v/>
      </c>
      <c r="B65" s="130"/>
      <c r="L65" s="130"/>
      <c r="V65" s="130"/>
      <c r="AF65" s="130"/>
      <c r="AP65" s="130"/>
      <c r="AZ65" s="130"/>
      <c r="BA65" s="130"/>
      <c r="BB65" s="130"/>
      <c r="BC65" s="130"/>
      <c r="BD65" s="130"/>
      <c r="BE65" s="130"/>
      <c r="BF65" s="130"/>
      <c r="BG65" s="130"/>
      <c r="BJ65" s="130"/>
      <c r="BT65" s="130"/>
      <c r="CD65" s="130"/>
      <c r="CN65" s="130"/>
      <c r="CX65" s="130"/>
      <c r="DH65" s="130"/>
      <c r="DR65" s="130"/>
      <c r="EB65" s="130"/>
      <c r="EL65" s="130"/>
      <c r="EV65" s="130"/>
      <c r="FF65" s="130"/>
      <c r="FP65" s="130"/>
      <c r="FZ65" s="130"/>
      <c r="GJ65" s="130"/>
      <c r="GT65" s="130"/>
      <c r="HD65" s="130"/>
      <c r="HN65" s="130"/>
      <c r="HX65" s="130"/>
      <c r="IH65" s="130"/>
    </row>
    <row xmlns:x14ac="http://schemas.microsoft.com/office/spreadsheetml/2009/9/ac" r="66" s="3" customFormat="true" x14ac:dyDescent="0.25">
      <c r="A66" s="401" t="str">
        <f ca="true">IF(ISBLANK('Data Summary'!A68),"",'Data Summary'!A68)</f>
        <v/>
      </c>
      <c r="B66" s="130"/>
      <c r="L66" s="130"/>
      <c r="V66" s="130"/>
      <c r="AF66" s="130"/>
      <c r="AP66" s="130"/>
      <c r="AZ66" s="130"/>
      <c r="BA66" s="130"/>
      <c r="BB66" s="130"/>
      <c r="BC66" s="130"/>
      <c r="BD66" s="130"/>
      <c r="BE66" s="130"/>
      <c r="BF66" s="130"/>
      <c r="BG66" s="130"/>
      <c r="BJ66" s="130"/>
      <c r="BT66" s="130"/>
      <c r="CD66" s="130"/>
      <c r="CN66" s="130"/>
      <c r="CX66" s="130"/>
      <c r="DH66" s="130"/>
      <c r="DR66" s="130"/>
      <c r="EB66" s="130"/>
      <c r="EL66" s="130"/>
      <c r="EV66" s="130"/>
      <c r="FF66" s="130"/>
      <c r="FP66" s="130"/>
      <c r="FZ66" s="130"/>
      <c r="GJ66" s="130"/>
      <c r="GT66" s="130"/>
      <c r="HD66" s="130"/>
      <c r="HN66" s="130"/>
      <c r="HX66" s="130"/>
      <c r="IH66" s="130"/>
    </row>
    <row xmlns:x14ac="http://schemas.microsoft.com/office/spreadsheetml/2009/9/ac" r="67" s="3" customFormat="true" x14ac:dyDescent="0.25">
      <c r="A67" s="401" t="str">
        <f ca="true">IF(ISBLANK('Data Summary'!A69),"",'Data Summary'!A69)</f>
        <v/>
      </c>
      <c r="B67" s="130"/>
      <c r="L67" s="130"/>
      <c r="V67" s="130"/>
      <c r="AF67" s="130"/>
      <c r="AP67" s="130"/>
      <c r="AZ67" s="130"/>
      <c r="BA67" s="130"/>
      <c r="BB67" s="130"/>
      <c r="BC67" s="130"/>
      <c r="BD67" s="130"/>
      <c r="BE67" s="130"/>
      <c r="BF67" s="130"/>
      <c r="BG67" s="130"/>
      <c r="BJ67" s="130"/>
      <c r="BT67" s="130"/>
      <c r="CD67" s="130"/>
      <c r="CN67" s="130"/>
      <c r="CX67" s="130"/>
      <c r="DH67" s="130"/>
      <c r="DR67" s="130"/>
      <c r="EB67" s="130"/>
      <c r="EL67" s="130"/>
      <c r="EV67" s="130"/>
      <c r="FF67" s="130"/>
      <c r="FP67" s="130"/>
      <c r="FZ67" s="130"/>
      <c r="GJ67" s="130"/>
      <c r="GT67" s="130"/>
      <c r="HD67" s="130"/>
      <c r="HN67" s="130"/>
      <c r="HX67" s="130"/>
      <c r="IH67" s="130"/>
    </row>
    <row xmlns:x14ac="http://schemas.microsoft.com/office/spreadsheetml/2009/9/ac" r="68" s="3" customFormat="true" x14ac:dyDescent="0.25">
      <c r="A68" s="401" t="str">
        <f ca="true">IF(ISBLANK('Data Summary'!A70),"",'Data Summary'!A70)</f>
        <v/>
      </c>
      <c r="B68" s="130"/>
      <c r="L68" s="130"/>
      <c r="V68" s="130"/>
      <c r="AF68" s="130"/>
      <c r="AP68" s="130"/>
      <c r="AZ68" s="130"/>
      <c r="BA68" s="130"/>
      <c r="BB68" s="130"/>
      <c r="BC68" s="130"/>
      <c r="BD68" s="130"/>
      <c r="BE68" s="130"/>
      <c r="BF68" s="130"/>
      <c r="BG68" s="130"/>
      <c r="BJ68" s="130"/>
      <c r="BT68" s="130"/>
      <c r="CD68" s="130"/>
      <c r="CN68" s="130"/>
      <c r="CX68" s="130"/>
      <c r="DH68" s="130"/>
      <c r="DR68" s="130"/>
      <c r="EB68" s="130"/>
      <c r="EL68" s="130"/>
      <c r="EV68" s="130"/>
      <c r="FF68" s="130"/>
      <c r="FP68" s="130"/>
      <c r="FZ68" s="130"/>
      <c r="GJ68" s="130"/>
      <c r="GT68" s="130"/>
      <c r="HD68" s="130"/>
      <c r="HN68" s="130"/>
      <c r="HX68" s="130"/>
      <c r="IH68" s="130"/>
    </row>
    <row xmlns:x14ac="http://schemas.microsoft.com/office/spreadsheetml/2009/9/ac" r="69" s="3" customFormat="true" x14ac:dyDescent="0.25">
      <c r="A69" s="401" t="str">
        <f ca="true">IF(ISBLANK('Data Summary'!A71),"",'Data Summary'!A71)</f>
        <v/>
      </c>
      <c r="B69" s="130"/>
      <c r="L69" s="130"/>
      <c r="V69" s="130"/>
      <c r="AF69" s="130"/>
      <c r="AP69" s="130"/>
      <c r="AZ69" s="130"/>
      <c r="BA69" s="130"/>
      <c r="BB69" s="130"/>
      <c r="BC69" s="130"/>
      <c r="BD69" s="130"/>
      <c r="BE69" s="130"/>
      <c r="BF69" s="130"/>
      <c r="BG69" s="130"/>
      <c r="BJ69" s="130"/>
      <c r="BT69" s="130"/>
      <c r="CD69" s="130"/>
      <c r="CN69" s="130"/>
      <c r="CX69" s="130"/>
      <c r="DH69" s="130"/>
      <c r="DR69" s="130"/>
      <c r="EB69" s="130"/>
      <c r="EL69" s="130"/>
      <c r="EV69" s="130"/>
      <c r="FF69" s="130"/>
      <c r="FP69" s="130"/>
      <c r="FZ69" s="130"/>
      <c r="GJ69" s="130"/>
      <c r="GT69" s="130"/>
      <c r="HD69" s="130"/>
      <c r="HN69" s="130"/>
      <c r="HX69" s="130"/>
      <c r="IH69" s="130"/>
    </row>
    <row xmlns:x14ac="http://schemas.microsoft.com/office/spreadsheetml/2009/9/ac" r="70" s="3" customFormat="true" x14ac:dyDescent="0.25">
      <c r="A70" s="401" t="str">
        <f ca="true">IF(ISBLANK('Data Summary'!A72),"",'Data Summary'!A72)</f>
        <v/>
      </c>
      <c r="B70" s="130"/>
      <c r="L70" s="130"/>
      <c r="V70" s="130"/>
      <c r="AF70" s="130"/>
      <c r="AP70" s="130"/>
      <c r="AZ70" s="130"/>
      <c r="BA70" s="130"/>
      <c r="BB70" s="130"/>
      <c r="BC70" s="130"/>
      <c r="BD70" s="130"/>
      <c r="BE70" s="130"/>
      <c r="BF70" s="130"/>
      <c r="BG70" s="130"/>
      <c r="BJ70" s="130"/>
      <c r="BT70" s="130"/>
      <c r="CD70" s="130"/>
      <c r="CN70" s="130"/>
      <c r="CX70" s="130"/>
      <c r="DH70" s="130"/>
      <c r="DR70" s="130"/>
      <c r="EB70" s="130"/>
      <c r="EL70" s="130"/>
      <c r="EV70" s="130"/>
      <c r="FF70" s="130"/>
      <c r="FP70" s="130"/>
      <c r="FZ70" s="130"/>
      <c r="GJ70" s="130"/>
      <c r="GT70" s="130"/>
      <c r="HD70" s="130"/>
      <c r="HN70" s="130"/>
      <c r="HX70" s="130"/>
      <c r="IH70" s="130"/>
    </row>
    <row xmlns:x14ac="http://schemas.microsoft.com/office/spreadsheetml/2009/9/ac" r="71" s="3" customFormat="true" x14ac:dyDescent="0.25">
      <c r="A71" s="401" t="str">
        <f ca="true">IF(ISBLANK('Data Summary'!A73),"",'Data Summary'!A73)</f>
        <v/>
      </c>
      <c r="B71" s="130"/>
      <c r="L71" s="130"/>
      <c r="V71" s="130"/>
      <c r="AF71" s="130"/>
      <c r="AP71" s="130"/>
      <c r="AZ71" s="130"/>
      <c r="BA71" s="130"/>
      <c r="BB71" s="130"/>
      <c r="BC71" s="130"/>
      <c r="BD71" s="130"/>
      <c r="BE71" s="130"/>
      <c r="BF71" s="130"/>
      <c r="BG71" s="130"/>
      <c r="BJ71" s="130"/>
      <c r="BT71" s="130"/>
      <c r="CD71" s="130"/>
      <c r="CN71" s="130"/>
      <c r="CX71" s="130"/>
      <c r="DH71" s="130"/>
      <c r="DR71" s="130"/>
      <c r="EB71" s="130"/>
      <c r="EL71" s="130"/>
      <c r="EV71" s="130"/>
      <c r="FF71" s="130"/>
      <c r="FP71" s="130"/>
      <c r="FZ71" s="130"/>
      <c r="GJ71" s="130"/>
      <c r="GT71" s="130"/>
      <c r="HD71" s="130"/>
      <c r="HN71" s="130"/>
      <c r="HX71" s="130"/>
      <c r="IH71" s="130"/>
    </row>
    <row xmlns:x14ac="http://schemas.microsoft.com/office/spreadsheetml/2009/9/ac" r="72" s="3" customFormat="true" x14ac:dyDescent="0.25">
      <c r="A72" s="401" t="str">
        <f ca="true">IF(ISBLANK('Data Summary'!A74),"",'Data Summary'!A74)</f>
        <v/>
      </c>
      <c r="B72" s="130"/>
      <c r="L72" s="130"/>
      <c r="V72" s="130"/>
      <c r="AF72" s="130"/>
      <c r="AP72" s="130"/>
      <c r="AZ72" s="130"/>
      <c r="BA72" s="130"/>
      <c r="BB72" s="130"/>
      <c r="BC72" s="130"/>
      <c r="BD72" s="130"/>
      <c r="BE72" s="130"/>
      <c r="BF72" s="130"/>
      <c r="BG72" s="130"/>
      <c r="BJ72" s="130"/>
      <c r="BT72" s="130"/>
      <c r="CD72" s="130"/>
      <c r="CN72" s="130"/>
      <c r="CX72" s="130"/>
      <c r="DH72" s="130"/>
      <c r="DR72" s="130"/>
      <c r="EB72" s="130"/>
      <c r="EL72" s="130"/>
      <c r="EV72" s="130"/>
      <c r="FF72" s="130"/>
      <c r="FP72" s="130"/>
      <c r="FZ72" s="130"/>
      <c r="GJ72" s="130"/>
      <c r="GT72" s="130"/>
      <c r="HD72" s="130"/>
      <c r="HN72" s="130"/>
      <c r="HX72" s="130"/>
      <c r="IH72" s="130"/>
    </row>
    <row xmlns:x14ac="http://schemas.microsoft.com/office/spreadsheetml/2009/9/ac" r="73" s="3" customFormat="true" x14ac:dyDescent="0.25">
      <c r="A73" s="401" t="str">
        <f ca="true">IF(ISBLANK('Data Summary'!A75),"",'Data Summary'!A75)</f>
        <v/>
      </c>
      <c r="B73" s="130"/>
      <c r="L73" s="130"/>
      <c r="V73" s="130"/>
      <c r="AF73" s="130"/>
      <c r="AP73" s="130"/>
      <c r="AZ73" s="130"/>
      <c r="BA73" s="130"/>
      <c r="BB73" s="130"/>
      <c r="BC73" s="130"/>
      <c r="BD73" s="130"/>
      <c r="BE73" s="130"/>
      <c r="BF73" s="130"/>
      <c r="BG73" s="130"/>
      <c r="BJ73" s="130"/>
      <c r="BT73" s="130"/>
      <c r="CD73" s="130"/>
      <c r="CN73" s="130"/>
      <c r="CX73" s="130"/>
      <c r="DH73" s="130"/>
      <c r="DR73" s="130"/>
      <c r="EB73" s="130"/>
      <c r="EL73" s="130"/>
      <c r="EV73" s="130"/>
      <c r="FF73" s="130"/>
      <c r="FP73" s="130"/>
      <c r="FZ73" s="130"/>
      <c r="GJ73" s="130"/>
      <c r="GT73" s="130"/>
      <c r="HD73" s="130"/>
      <c r="HN73" s="130"/>
      <c r="HX73" s="130"/>
      <c r="IH73" s="130"/>
    </row>
    <row xmlns:x14ac="http://schemas.microsoft.com/office/spreadsheetml/2009/9/ac" r="74" s="3" customFormat="true" x14ac:dyDescent="0.25">
      <c r="A74" s="401" t="str">
        <f ca="true">IF(ISBLANK('Data Summary'!A76),"",'Data Summary'!A76)</f>
        <v/>
      </c>
      <c r="B74" s="130"/>
      <c r="L74" s="130"/>
      <c r="V74" s="130"/>
      <c r="AF74" s="130"/>
      <c r="AP74" s="130"/>
      <c r="AZ74" s="130"/>
      <c r="BA74" s="130"/>
      <c r="BB74" s="130"/>
      <c r="BC74" s="130"/>
      <c r="BD74" s="130"/>
      <c r="BE74" s="130"/>
      <c r="BF74" s="130"/>
      <c r="BG74" s="130"/>
      <c r="BJ74" s="130"/>
      <c r="BT74" s="130"/>
      <c r="CD74" s="130"/>
      <c r="CN74" s="130"/>
      <c r="CX74" s="130"/>
      <c r="DH74" s="130"/>
      <c r="DR74" s="130"/>
      <c r="EB74" s="130"/>
      <c r="EL74" s="130"/>
      <c r="EV74" s="130"/>
      <c r="FF74" s="130"/>
      <c r="FP74" s="130"/>
      <c r="FZ74" s="130"/>
      <c r="GJ74" s="130"/>
      <c r="GT74" s="130"/>
      <c r="HD74" s="130"/>
      <c r="HN74" s="130"/>
      <c r="HX74" s="130"/>
      <c r="IH74" s="130"/>
    </row>
    <row xmlns:x14ac="http://schemas.microsoft.com/office/spreadsheetml/2009/9/ac" r="75" s="3" customFormat="true" x14ac:dyDescent="0.25">
      <c r="A75" s="401" t="str">
        <f ca="true">IF(ISBLANK('Data Summary'!A77),"",'Data Summary'!A77)</f>
        <v/>
      </c>
      <c r="B75" s="130"/>
      <c r="L75" s="130"/>
      <c r="V75" s="130"/>
      <c r="AF75" s="130"/>
      <c r="AP75" s="130"/>
      <c r="AZ75" s="130"/>
      <c r="BA75" s="130"/>
      <c r="BB75" s="130"/>
      <c r="BC75" s="130"/>
      <c r="BD75" s="130"/>
      <c r="BE75" s="130"/>
      <c r="BF75" s="130"/>
      <c r="BG75" s="130"/>
      <c r="BJ75" s="130"/>
      <c r="BT75" s="130"/>
      <c r="CD75" s="130"/>
      <c r="CN75" s="130"/>
      <c r="CX75" s="130"/>
      <c r="DH75" s="130"/>
      <c r="DR75" s="130"/>
      <c r="EB75" s="130"/>
      <c r="EL75" s="130"/>
      <c r="EV75" s="130"/>
      <c r="FF75" s="130"/>
      <c r="FP75" s="130"/>
      <c r="FZ75" s="130"/>
      <c r="GJ75" s="130"/>
      <c r="GT75" s="130"/>
      <c r="HD75" s="130"/>
      <c r="HN75" s="130"/>
      <c r="HX75" s="130"/>
      <c r="IH75" s="130"/>
    </row>
    <row xmlns:x14ac="http://schemas.microsoft.com/office/spreadsheetml/2009/9/ac" r="76" s="3" customFormat="true" x14ac:dyDescent="0.25">
      <c r="A76" s="401" t="str">
        <f ca="true">IF(ISBLANK('Data Summary'!A78),"",'Data Summary'!A78)</f>
        <v/>
      </c>
      <c r="B76" s="130"/>
      <c r="L76" s="130"/>
      <c r="V76" s="130"/>
      <c r="AF76" s="130"/>
      <c r="AP76" s="130"/>
      <c r="AZ76" s="130"/>
      <c r="BA76" s="130"/>
      <c r="BB76" s="130"/>
      <c r="BC76" s="130"/>
      <c r="BD76" s="130"/>
      <c r="BE76" s="130"/>
      <c r="BF76" s="130"/>
      <c r="BG76" s="130"/>
      <c r="BJ76" s="130"/>
      <c r="BT76" s="130"/>
      <c r="CD76" s="130"/>
      <c r="CN76" s="130"/>
      <c r="CX76" s="130"/>
      <c r="DH76" s="130"/>
      <c r="DR76" s="130"/>
      <c r="EB76" s="130"/>
      <c r="EL76" s="130"/>
      <c r="EV76" s="130"/>
      <c r="FF76" s="130"/>
      <c r="FP76" s="130"/>
      <c r="FZ76" s="130"/>
      <c r="GJ76" s="130"/>
      <c r="GT76" s="130"/>
      <c r="HD76" s="130"/>
      <c r="HN76" s="130"/>
      <c r="HX76" s="130"/>
      <c r="IH76" s="130"/>
    </row>
    <row xmlns:x14ac="http://schemas.microsoft.com/office/spreadsheetml/2009/9/ac" r="77" s="3" customFormat="true" x14ac:dyDescent="0.25">
      <c r="A77" s="401" t="str">
        <f ca="true">IF(ISBLANK('Data Summary'!A79),"",'Data Summary'!A79)</f>
        <v/>
      </c>
      <c r="B77" s="130"/>
      <c r="L77" s="130"/>
      <c r="V77" s="130"/>
      <c r="AF77" s="130"/>
      <c r="AP77" s="130"/>
      <c r="AZ77" s="130"/>
      <c r="BA77" s="130"/>
      <c r="BB77" s="130"/>
      <c r="BC77" s="130"/>
      <c r="BD77" s="130"/>
      <c r="BE77" s="130"/>
      <c r="BF77" s="130"/>
      <c r="BG77" s="130"/>
      <c r="BJ77" s="130"/>
      <c r="BT77" s="130"/>
      <c r="CD77" s="130"/>
      <c r="CN77" s="130"/>
      <c r="CX77" s="130"/>
      <c r="DH77" s="130"/>
      <c r="DR77" s="130"/>
      <c r="EB77" s="130"/>
      <c r="EL77" s="130"/>
      <c r="EV77" s="130"/>
      <c r="FF77" s="130"/>
      <c r="FP77" s="130"/>
      <c r="FZ77" s="130"/>
      <c r="GJ77" s="130"/>
      <c r="GT77" s="130"/>
      <c r="HD77" s="130"/>
      <c r="HN77" s="130"/>
      <c r="HX77" s="130"/>
      <c r="IH77" s="130"/>
    </row>
    <row xmlns:x14ac="http://schemas.microsoft.com/office/spreadsheetml/2009/9/ac" r="78" s="3" customFormat="true" x14ac:dyDescent="0.25">
      <c r="A78" s="401" t="str">
        <f ca="true">IF(ISBLANK('Data Summary'!A80),"",'Data Summary'!A80)</f>
        <v/>
      </c>
      <c r="B78" s="130"/>
      <c r="L78" s="130"/>
      <c r="V78" s="130"/>
      <c r="AF78" s="130"/>
      <c r="AP78" s="130"/>
      <c r="AZ78" s="130"/>
      <c r="BA78" s="130"/>
      <c r="BB78" s="130"/>
      <c r="BC78" s="130"/>
      <c r="BD78" s="130"/>
      <c r="BE78" s="130"/>
      <c r="BF78" s="130"/>
      <c r="BG78" s="130"/>
      <c r="BJ78" s="130"/>
      <c r="BT78" s="130"/>
      <c r="CD78" s="130"/>
      <c r="CN78" s="130"/>
      <c r="CX78" s="130"/>
      <c r="DH78" s="130"/>
      <c r="DR78" s="130"/>
      <c r="EB78" s="130"/>
      <c r="EL78" s="130"/>
      <c r="EV78" s="130"/>
      <c r="FF78" s="130"/>
      <c r="FP78" s="130"/>
      <c r="FZ78" s="130"/>
      <c r="GJ78" s="130"/>
      <c r="GT78" s="130"/>
      <c r="HD78" s="130"/>
      <c r="HN78" s="130"/>
      <c r="HX78" s="130"/>
      <c r="IH78" s="130"/>
    </row>
    <row xmlns:x14ac="http://schemas.microsoft.com/office/spreadsheetml/2009/9/ac" r="79" s="3" customFormat="true" x14ac:dyDescent="0.25">
      <c r="A79" s="401" t="str">
        <f ca="true">IF(ISBLANK('Data Summary'!A81),"",'Data Summary'!A81)</f>
        <v/>
      </c>
      <c r="B79" s="130"/>
      <c r="L79" s="130"/>
      <c r="V79" s="130"/>
      <c r="AF79" s="130"/>
      <c r="AP79" s="130"/>
      <c r="AZ79" s="130"/>
      <c r="BA79" s="130"/>
      <c r="BB79" s="130"/>
      <c r="BC79" s="130"/>
      <c r="BD79" s="130"/>
      <c r="BE79" s="130"/>
      <c r="BF79" s="130"/>
      <c r="BG79" s="130"/>
      <c r="BJ79" s="130"/>
      <c r="BT79" s="130"/>
      <c r="CD79" s="130"/>
      <c r="CN79" s="130"/>
      <c r="CX79" s="130"/>
      <c r="DH79" s="130"/>
      <c r="DR79" s="130"/>
      <c r="EB79" s="130"/>
      <c r="EL79" s="130"/>
      <c r="EV79" s="130"/>
      <c r="FF79" s="130"/>
      <c r="FP79" s="130"/>
      <c r="FZ79" s="130"/>
      <c r="GJ79" s="130"/>
      <c r="GT79" s="130"/>
      <c r="HD79" s="130"/>
      <c r="HN79" s="130"/>
      <c r="HX79" s="130"/>
      <c r="IH79" s="130"/>
    </row>
    <row xmlns:x14ac="http://schemas.microsoft.com/office/spreadsheetml/2009/9/ac" r="80" s="3" customFormat="true" x14ac:dyDescent="0.25">
      <c r="A80" s="401" t="str">
        <f ca="true">IF(ISBLANK('Data Summary'!A82),"",'Data Summary'!A82)</f>
        <v/>
      </c>
      <c r="B80" s="130"/>
      <c r="L80" s="130"/>
      <c r="V80" s="130"/>
      <c r="AF80" s="130"/>
      <c r="AP80" s="130"/>
      <c r="AZ80" s="130"/>
      <c r="BA80" s="130"/>
      <c r="BB80" s="130"/>
      <c r="BC80" s="130"/>
      <c r="BD80" s="130"/>
      <c r="BE80" s="130"/>
      <c r="BF80" s="130"/>
      <c r="BG80" s="130"/>
      <c r="BJ80" s="130"/>
      <c r="BT80" s="130"/>
      <c r="CD80" s="130"/>
      <c r="CN80" s="130"/>
      <c r="CX80" s="130"/>
      <c r="DH80" s="130"/>
      <c r="DR80" s="130"/>
      <c r="EB80" s="130"/>
      <c r="EL80" s="130"/>
      <c r="EV80" s="130"/>
      <c r="FF80" s="130"/>
      <c r="FP80" s="130"/>
      <c r="FZ80" s="130"/>
      <c r="GJ80" s="130"/>
      <c r="GT80" s="130"/>
      <c r="HD80" s="130"/>
      <c r="HN80" s="130"/>
      <c r="HX80" s="130"/>
      <c r="IH80" s="130"/>
    </row>
    <row xmlns:x14ac="http://schemas.microsoft.com/office/spreadsheetml/2009/9/ac" r="81" s="3" customFormat="true" x14ac:dyDescent="0.25">
      <c r="A81" s="401" t="str">
        <f ca="true">IF(ISBLANK('Data Summary'!A83),"",'Data Summary'!A83)</f>
        <v/>
      </c>
      <c r="B81" s="130"/>
      <c r="L81" s="130"/>
      <c r="V81" s="130"/>
      <c r="AF81" s="130"/>
      <c r="AP81" s="130"/>
      <c r="AZ81" s="130"/>
      <c r="BA81" s="130"/>
      <c r="BB81" s="130"/>
      <c r="BC81" s="130"/>
      <c r="BD81" s="130"/>
      <c r="BE81" s="130"/>
      <c r="BF81" s="130"/>
      <c r="BG81" s="130"/>
      <c r="BJ81" s="130"/>
      <c r="BT81" s="130"/>
      <c r="CD81" s="130"/>
      <c r="CN81" s="130"/>
      <c r="CX81" s="130"/>
      <c r="DH81" s="130"/>
      <c r="DR81" s="130"/>
      <c r="EB81" s="130"/>
      <c r="EL81" s="130"/>
      <c r="EV81" s="130"/>
      <c r="FF81" s="130"/>
      <c r="FP81" s="130"/>
      <c r="FZ81" s="130"/>
      <c r="GJ81" s="130"/>
      <c r="GT81" s="130"/>
      <c r="HD81" s="130"/>
      <c r="HN81" s="130"/>
      <c r="HX81" s="130"/>
      <c r="IH81" s="130"/>
    </row>
    <row xmlns:x14ac="http://schemas.microsoft.com/office/spreadsheetml/2009/9/ac" r="82" s="3" customFormat="true" x14ac:dyDescent="0.25">
      <c r="A82" s="401" t="str">
        <f ca="true">IF(ISBLANK('Data Summary'!A84),"",'Data Summary'!A84)</f>
        <v/>
      </c>
      <c r="B82" s="130"/>
      <c r="L82" s="130"/>
      <c r="V82" s="130"/>
      <c r="AF82" s="130"/>
      <c r="AP82" s="130"/>
      <c r="AZ82" s="130"/>
      <c r="BA82" s="130"/>
      <c r="BB82" s="130"/>
      <c r="BC82" s="130"/>
      <c r="BD82" s="130"/>
      <c r="BE82" s="130"/>
      <c r="BF82" s="130"/>
      <c r="BG82" s="130"/>
      <c r="BJ82" s="130"/>
      <c r="BT82" s="130"/>
      <c r="CD82" s="130"/>
      <c r="CN82" s="130"/>
      <c r="CX82" s="130"/>
      <c r="DH82" s="130"/>
      <c r="DR82" s="130"/>
      <c r="EB82" s="130"/>
      <c r="EL82" s="130"/>
      <c r="EV82" s="130"/>
      <c r="FF82" s="130"/>
      <c r="FP82" s="130"/>
      <c r="FZ82" s="130"/>
      <c r="GJ82" s="130"/>
      <c r="GT82" s="130"/>
      <c r="HD82" s="130"/>
      <c r="HN82" s="130"/>
      <c r="HX82" s="130"/>
      <c r="IH82" s="130"/>
    </row>
    <row xmlns:x14ac="http://schemas.microsoft.com/office/spreadsheetml/2009/9/ac" r="83" s="3" customFormat="true" x14ac:dyDescent="0.25">
      <c r="A83" s="401" t="str">
        <f ca="true">IF(ISBLANK('Data Summary'!A85),"",'Data Summary'!A85)</f>
        <v/>
      </c>
      <c r="B83" s="130"/>
      <c r="L83" s="130"/>
      <c r="V83" s="130"/>
      <c r="AF83" s="130"/>
      <c r="AP83" s="130"/>
      <c r="AZ83" s="130"/>
      <c r="BA83" s="130"/>
      <c r="BB83" s="130"/>
      <c r="BC83" s="130"/>
      <c r="BD83" s="130"/>
      <c r="BE83" s="130"/>
      <c r="BF83" s="130"/>
      <c r="BG83" s="130"/>
      <c r="BJ83" s="130"/>
      <c r="BT83" s="130"/>
      <c r="CD83" s="130"/>
      <c r="CN83" s="130"/>
      <c r="CX83" s="130"/>
      <c r="DH83" s="130"/>
      <c r="DR83" s="130"/>
      <c r="EB83" s="130"/>
      <c r="EL83" s="130"/>
      <c r="EV83" s="130"/>
      <c r="FF83" s="130"/>
      <c r="FP83" s="130"/>
      <c r="FZ83" s="130"/>
      <c r="GJ83" s="130"/>
      <c r="GT83" s="130"/>
      <c r="HD83" s="130"/>
      <c r="HN83" s="130"/>
      <c r="HX83" s="130"/>
      <c r="IH83" s="130"/>
    </row>
    <row xmlns:x14ac="http://schemas.microsoft.com/office/spreadsheetml/2009/9/ac" r="84" s="3" customFormat="true" x14ac:dyDescent="0.25">
      <c r="A84" s="401" t="str">
        <f ca="true">IF(ISBLANK('Data Summary'!A86),"",'Data Summary'!A86)</f>
        <v/>
      </c>
      <c r="B84" s="130"/>
      <c r="L84" s="130"/>
      <c r="V84" s="130"/>
      <c r="AF84" s="130"/>
      <c r="AP84" s="130"/>
      <c r="AZ84" s="130"/>
      <c r="BA84" s="130"/>
      <c r="BB84" s="130"/>
      <c r="BC84" s="130"/>
      <c r="BD84" s="130"/>
      <c r="BE84" s="130"/>
      <c r="BF84" s="130"/>
      <c r="BG84" s="130"/>
      <c r="BJ84" s="130"/>
      <c r="BT84" s="130"/>
      <c r="CD84" s="130"/>
      <c r="CN84" s="130"/>
      <c r="CX84" s="130"/>
      <c r="DH84" s="130"/>
      <c r="DR84" s="130"/>
      <c r="EB84" s="130"/>
      <c r="EL84" s="130"/>
      <c r="EV84" s="130"/>
      <c r="FF84" s="130"/>
      <c r="FP84" s="130"/>
      <c r="FZ84" s="130"/>
      <c r="GJ84" s="130"/>
      <c r="GT84" s="130"/>
      <c r="HD84" s="130"/>
      <c r="HN84" s="130"/>
      <c r="HX84" s="130"/>
      <c r="IH84" s="130"/>
    </row>
    <row xmlns:x14ac="http://schemas.microsoft.com/office/spreadsheetml/2009/9/ac" r="85" s="3" customFormat="true" x14ac:dyDescent="0.25">
      <c r="A85" s="401" t="str">
        <f ca="true">IF(ISBLANK('Data Summary'!A87),"",'Data Summary'!A87)</f>
        <v/>
      </c>
      <c r="B85" s="130"/>
      <c r="L85" s="130"/>
      <c r="V85" s="130"/>
      <c r="AF85" s="130"/>
      <c r="AP85" s="130"/>
      <c r="AZ85" s="130"/>
      <c r="BA85" s="130"/>
      <c r="BB85" s="130"/>
      <c r="BC85" s="130"/>
      <c r="BD85" s="130"/>
      <c r="BE85" s="130"/>
      <c r="BF85" s="130"/>
      <c r="BG85" s="130"/>
      <c r="BJ85" s="130"/>
      <c r="BT85" s="130"/>
      <c r="CD85" s="130"/>
      <c r="CN85" s="130"/>
      <c r="CX85" s="130"/>
      <c r="DH85" s="130"/>
      <c r="DR85" s="130"/>
      <c r="EB85" s="130"/>
      <c r="EL85" s="130"/>
      <c r="EV85" s="130"/>
      <c r="FF85" s="130"/>
      <c r="FP85" s="130"/>
      <c r="FZ85" s="130"/>
      <c r="GJ85" s="130"/>
      <c r="GT85" s="130"/>
      <c r="HD85" s="130"/>
      <c r="HN85" s="130"/>
      <c r="HX85" s="130"/>
      <c r="IH85" s="130"/>
    </row>
    <row xmlns:x14ac="http://schemas.microsoft.com/office/spreadsheetml/2009/9/ac" r="86" s="3" customFormat="true" x14ac:dyDescent="0.25">
      <c r="A86" s="401" t="str">
        <f ca="true">IF(ISBLANK('Data Summary'!A88),"",'Data Summary'!A88)</f>
        <v/>
      </c>
      <c r="B86" s="130"/>
      <c r="L86" s="130"/>
      <c r="V86" s="130"/>
      <c r="AF86" s="130"/>
      <c r="AP86" s="130"/>
      <c r="AZ86" s="130"/>
      <c r="BA86" s="130"/>
      <c r="BB86" s="130"/>
      <c r="BC86" s="130"/>
      <c r="BD86" s="130"/>
      <c r="BE86" s="130"/>
      <c r="BF86" s="130"/>
      <c r="BG86" s="130"/>
      <c r="BJ86" s="130"/>
      <c r="BT86" s="130"/>
      <c r="CD86" s="130"/>
      <c r="CN86" s="130"/>
      <c r="CX86" s="130"/>
      <c r="DH86" s="130"/>
      <c r="DR86" s="130"/>
      <c r="EB86" s="130"/>
      <c r="EL86" s="130"/>
      <c r="EV86" s="130"/>
      <c r="FF86" s="130"/>
      <c r="FP86" s="130"/>
      <c r="FZ86" s="130"/>
      <c r="GJ86" s="130"/>
      <c r="GT86" s="130"/>
      <c r="HD86" s="130"/>
      <c r="HN86" s="130"/>
      <c r="HX86" s="130"/>
      <c r="IH86" s="130"/>
    </row>
    <row xmlns:x14ac="http://schemas.microsoft.com/office/spreadsheetml/2009/9/ac" r="87" s="3" customFormat="true" x14ac:dyDescent="0.25">
      <c r="A87" s="401" t="str">
        <f ca="true">IF(ISBLANK('Data Summary'!A89),"",'Data Summary'!A89)</f>
        <v/>
      </c>
      <c r="B87" s="130"/>
      <c r="L87" s="130"/>
      <c r="V87" s="130"/>
      <c r="AF87" s="130"/>
      <c r="AP87" s="130"/>
      <c r="AZ87" s="130"/>
      <c r="BA87" s="130"/>
      <c r="BB87" s="130"/>
      <c r="BC87" s="130"/>
      <c r="BD87" s="130"/>
      <c r="BE87" s="130"/>
      <c r="BF87" s="130"/>
      <c r="BG87" s="130"/>
      <c r="BJ87" s="130"/>
      <c r="BT87" s="130"/>
      <c r="CD87" s="130"/>
      <c r="CN87" s="130"/>
      <c r="CX87" s="130"/>
      <c r="DH87" s="130"/>
      <c r="DR87" s="130"/>
      <c r="EB87" s="130"/>
      <c r="EL87" s="130"/>
      <c r="EV87" s="130"/>
      <c r="FF87" s="130"/>
      <c r="FP87" s="130"/>
      <c r="FZ87" s="130"/>
      <c r="GJ87" s="130"/>
      <c r="GT87" s="130"/>
      <c r="HD87" s="130"/>
      <c r="HN87" s="130"/>
      <c r="HX87" s="130"/>
      <c r="IH87" s="130"/>
    </row>
    <row xmlns:x14ac="http://schemas.microsoft.com/office/spreadsheetml/2009/9/ac" r="88" s="3" customFormat="true" x14ac:dyDescent="0.25">
      <c r="A88" s="401" t="str">
        <f ca="true">IF(ISBLANK('Data Summary'!A90),"",'Data Summary'!A90)</f>
        <v/>
      </c>
      <c r="B88" s="130"/>
      <c r="L88" s="130"/>
      <c r="V88" s="130"/>
      <c r="AF88" s="130"/>
      <c r="AP88" s="130"/>
      <c r="AZ88" s="130"/>
      <c r="BA88" s="130"/>
      <c r="BB88" s="130"/>
      <c r="BC88" s="130"/>
      <c r="BD88" s="130"/>
      <c r="BE88" s="130"/>
      <c r="BF88" s="130"/>
      <c r="BG88" s="130"/>
      <c r="BJ88" s="130"/>
      <c r="BT88" s="130"/>
      <c r="CD88" s="130"/>
      <c r="CN88" s="130"/>
      <c r="CX88" s="130"/>
      <c r="DH88" s="130"/>
      <c r="DR88" s="130"/>
      <c r="EB88" s="130"/>
      <c r="EL88" s="130"/>
      <c r="EV88" s="130"/>
      <c r="FF88" s="130"/>
      <c r="FP88" s="130"/>
      <c r="FZ88" s="130"/>
      <c r="GJ88" s="130"/>
      <c r="GT88" s="130"/>
      <c r="HD88" s="130"/>
      <c r="HN88" s="130"/>
      <c r="HX88" s="130"/>
      <c r="IH88" s="130"/>
    </row>
    <row xmlns:x14ac="http://schemas.microsoft.com/office/spreadsheetml/2009/9/ac" r="89" s="3" customFormat="true" x14ac:dyDescent="0.25">
      <c r="A89" s="401" t="str">
        <f ca="true">IF(ISBLANK('Data Summary'!A91),"",'Data Summary'!A91)</f>
        <v/>
      </c>
      <c r="B89" s="130"/>
      <c r="L89" s="130"/>
      <c r="V89" s="130"/>
      <c r="AF89" s="130"/>
      <c r="AP89" s="130"/>
      <c r="AZ89" s="130"/>
      <c r="BA89" s="130"/>
      <c r="BB89" s="130"/>
      <c r="BC89" s="130"/>
      <c r="BD89" s="130"/>
      <c r="BE89" s="130"/>
      <c r="BF89" s="130"/>
      <c r="BG89" s="130"/>
      <c r="BJ89" s="130"/>
      <c r="BT89" s="130"/>
      <c r="CD89" s="130"/>
      <c r="CN89" s="130"/>
      <c r="CX89" s="130"/>
      <c r="DH89" s="130"/>
      <c r="DR89" s="130"/>
      <c r="EB89" s="130"/>
      <c r="EL89" s="130"/>
      <c r="EV89" s="130"/>
      <c r="FF89" s="130"/>
      <c r="FP89" s="130"/>
      <c r="FZ89" s="130"/>
      <c r="GJ89" s="130"/>
      <c r="GT89" s="130"/>
      <c r="HD89" s="130"/>
      <c r="HN89" s="130"/>
      <c r="HX89" s="130"/>
      <c r="IH89" s="130"/>
    </row>
    <row xmlns:x14ac="http://schemas.microsoft.com/office/spreadsheetml/2009/9/ac" r="90" s="3" customFormat="true" x14ac:dyDescent="0.25">
      <c r="A90" s="401" t="str">
        <f ca="true">IF(ISBLANK('Data Summary'!A92),"",'Data Summary'!A92)</f>
        <v/>
      </c>
      <c r="B90" s="130"/>
      <c r="L90" s="130"/>
      <c r="V90" s="130"/>
      <c r="AF90" s="130"/>
      <c r="AP90" s="130"/>
      <c r="AZ90" s="130"/>
      <c r="BA90" s="130"/>
      <c r="BB90" s="130"/>
      <c r="BC90" s="130"/>
      <c r="BD90" s="130"/>
      <c r="BE90" s="130"/>
      <c r="BF90" s="130"/>
      <c r="BG90" s="130"/>
      <c r="BJ90" s="130"/>
      <c r="BT90" s="130"/>
      <c r="CD90" s="130"/>
      <c r="CN90" s="130"/>
      <c r="CX90" s="130"/>
      <c r="DH90" s="130"/>
      <c r="DR90" s="130"/>
      <c r="EB90" s="130"/>
      <c r="EL90" s="130"/>
      <c r="EV90" s="130"/>
      <c r="FF90" s="130"/>
      <c r="FP90" s="130"/>
      <c r="FZ90" s="130"/>
      <c r="GJ90" s="130"/>
      <c r="GT90" s="130"/>
      <c r="HD90" s="130"/>
      <c r="HN90" s="130"/>
      <c r="HX90" s="130"/>
      <c r="IH90" s="130"/>
    </row>
    <row xmlns:x14ac="http://schemas.microsoft.com/office/spreadsheetml/2009/9/ac" r="91" s="3" customFormat="true" x14ac:dyDescent="0.25">
      <c r="A91" s="401" t="str">
        <f ca="true">IF(ISBLANK('Data Summary'!A93),"",'Data Summary'!A93)</f>
        <v/>
      </c>
      <c r="B91" s="130"/>
      <c r="L91" s="130"/>
      <c r="V91" s="130"/>
      <c r="AF91" s="130"/>
      <c r="AP91" s="130"/>
      <c r="AZ91" s="130"/>
      <c r="BA91" s="130"/>
      <c r="BB91" s="130"/>
      <c r="BC91" s="130"/>
      <c r="BD91" s="130"/>
      <c r="BE91" s="130"/>
      <c r="BF91" s="130"/>
      <c r="BG91" s="130"/>
      <c r="BJ91" s="130"/>
      <c r="BT91" s="130"/>
      <c r="CD91" s="130"/>
      <c r="CN91" s="130"/>
      <c r="CX91" s="130"/>
      <c r="DH91" s="130"/>
      <c r="DR91" s="130"/>
      <c r="EB91" s="130"/>
      <c r="EL91" s="130"/>
      <c r="EV91" s="130"/>
      <c r="FF91" s="130"/>
      <c r="FP91" s="130"/>
      <c r="FZ91" s="130"/>
      <c r="GJ91" s="130"/>
      <c r="GT91" s="130"/>
      <c r="HD91" s="130"/>
      <c r="HN91" s="130"/>
      <c r="HX91" s="130"/>
      <c r="IH91" s="130"/>
    </row>
    <row xmlns:x14ac="http://schemas.microsoft.com/office/spreadsheetml/2009/9/ac" r="92" s="3" customFormat="true" x14ac:dyDescent="0.25">
      <c r="A92" s="401" t="str">
        <f ca="true">IF(ISBLANK('Data Summary'!A94),"",'Data Summary'!A94)</f>
        <v/>
      </c>
      <c r="B92" s="130"/>
      <c r="L92" s="130"/>
      <c r="V92" s="130"/>
      <c r="AF92" s="130"/>
      <c r="AP92" s="130"/>
      <c r="AZ92" s="130"/>
      <c r="BA92" s="130"/>
      <c r="BB92" s="130"/>
      <c r="BC92" s="130"/>
      <c r="BD92" s="130"/>
      <c r="BE92" s="130"/>
      <c r="BF92" s="130"/>
      <c r="BG92" s="130"/>
      <c r="BJ92" s="130"/>
      <c r="BT92" s="130"/>
      <c r="CD92" s="130"/>
      <c r="CN92" s="130"/>
      <c r="CX92" s="130"/>
      <c r="DH92" s="130"/>
      <c r="DR92" s="130"/>
      <c r="EB92" s="130"/>
      <c r="EL92" s="130"/>
      <c r="EV92" s="130"/>
      <c r="FF92" s="130"/>
      <c r="FP92" s="130"/>
      <c r="FZ92" s="130"/>
      <c r="GJ92" s="130"/>
      <c r="GT92" s="130"/>
      <c r="HD92" s="130"/>
      <c r="HN92" s="130"/>
      <c r="HX92" s="130"/>
      <c r="IH92" s="130"/>
    </row>
    <row xmlns:x14ac="http://schemas.microsoft.com/office/spreadsheetml/2009/9/ac" r="93" s="3" customFormat="true" x14ac:dyDescent="0.25">
      <c r="A93" s="401" t="str">
        <f ca="true">IF(ISBLANK('Data Summary'!A95),"",'Data Summary'!A95)</f>
        <v/>
      </c>
      <c r="B93" s="130"/>
      <c r="L93" s="130"/>
      <c r="V93" s="130"/>
      <c r="AF93" s="130"/>
      <c r="AP93" s="130"/>
      <c r="AZ93" s="130"/>
      <c r="BA93" s="130"/>
      <c r="BB93" s="130"/>
      <c r="BC93" s="130"/>
      <c r="BD93" s="130"/>
      <c r="BE93" s="130"/>
      <c r="BF93" s="130"/>
      <c r="BG93" s="130"/>
      <c r="BJ93" s="130"/>
      <c r="BT93" s="130"/>
      <c r="CD93" s="130"/>
      <c r="CN93" s="130"/>
      <c r="CX93" s="130"/>
      <c r="DH93" s="130"/>
      <c r="DR93" s="130"/>
      <c r="EB93" s="130"/>
      <c r="EL93" s="130"/>
      <c r="EV93" s="130"/>
      <c r="FF93" s="130"/>
      <c r="FP93" s="130"/>
      <c r="FZ93" s="130"/>
      <c r="GJ93" s="130"/>
      <c r="GT93" s="130"/>
      <c r="HD93" s="130"/>
      <c r="HN93" s="130"/>
      <c r="HX93" s="130"/>
      <c r="IH93" s="130"/>
    </row>
    <row xmlns:x14ac="http://schemas.microsoft.com/office/spreadsheetml/2009/9/ac" r="94" s="3" customFormat="true" x14ac:dyDescent="0.25">
      <c r="A94" s="401" t="str">
        <f ca="true">IF(ISBLANK('Data Summary'!A96),"",'Data Summary'!A96)</f>
        <v/>
      </c>
      <c r="B94" s="130"/>
      <c r="L94" s="130"/>
      <c r="V94" s="130"/>
      <c r="AF94" s="130"/>
      <c r="AP94" s="130"/>
      <c r="AZ94" s="130"/>
      <c r="BA94" s="130"/>
      <c r="BB94" s="130"/>
      <c r="BC94" s="130"/>
      <c r="BD94" s="130"/>
      <c r="BE94" s="130"/>
      <c r="BF94" s="130"/>
      <c r="BG94" s="130"/>
      <c r="BJ94" s="130"/>
      <c r="BT94" s="130"/>
      <c r="CD94" s="130"/>
      <c r="CN94" s="130"/>
      <c r="CX94" s="130"/>
      <c r="DH94" s="130"/>
      <c r="DR94" s="130"/>
      <c r="EB94" s="130"/>
      <c r="EL94" s="130"/>
      <c r="EV94" s="130"/>
      <c r="FF94" s="130"/>
      <c r="FP94" s="130"/>
      <c r="FZ94" s="130"/>
      <c r="GJ94" s="130"/>
      <c r="GT94" s="130"/>
      <c r="HD94" s="130"/>
      <c r="HN94" s="130"/>
      <c r="HX94" s="130"/>
      <c r="IH94" s="130"/>
    </row>
    <row xmlns:x14ac="http://schemas.microsoft.com/office/spreadsheetml/2009/9/ac" r="95" s="3" customFormat="true" x14ac:dyDescent="0.25">
      <c r="A95" s="401" t="str">
        <f ca="true">IF(ISBLANK('Data Summary'!A97),"",'Data Summary'!A97)</f>
        <v/>
      </c>
      <c r="B95" s="130"/>
      <c r="L95" s="130"/>
      <c r="V95" s="130"/>
      <c r="AF95" s="130"/>
      <c r="AP95" s="130"/>
      <c r="AZ95" s="130"/>
      <c r="BA95" s="130"/>
      <c r="BB95" s="130"/>
      <c r="BC95" s="130"/>
      <c r="BD95" s="130"/>
      <c r="BE95" s="130"/>
      <c r="BF95" s="130"/>
      <c r="BG95" s="130"/>
      <c r="BJ95" s="130"/>
      <c r="BT95" s="130"/>
      <c r="CD95" s="130"/>
      <c r="CN95" s="130"/>
      <c r="CX95" s="130"/>
      <c r="DH95" s="130"/>
      <c r="DR95" s="130"/>
      <c r="EB95" s="130"/>
      <c r="EL95" s="130"/>
      <c r="EV95" s="130"/>
      <c r="FF95" s="130"/>
      <c r="FP95" s="130"/>
      <c r="FZ95" s="130"/>
      <c r="GJ95" s="130"/>
      <c r="GT95" s="130"/>
      <c r="HD95" s="130"/>
      <c r="HN95" s="130"/>
      <c r="HX95" s="130"/>
      <c r="IH95" s="130"/>
    </row>
    <row xmlns:x14ac="http://schemas.microsoft.com/office/spreadsheetml/2009/9/ac" r="96" s="3" customFormat="true" x14ac:dyDescent="0.25">
      <c r="A96" s="401" t="str">
        <f ca="true">IF(ISBLANK('Data Summary'!A98),"",'Data Summary'!A98)</f>
        <v/>
      </c>
      <c r="B96" s="130"/>
      <c r="L96" s="130"/>
      <c r="V96" s="130"/>
      <c r="AF96" s="130"/>
      <c r="AP96" s="130"/>
      <c r="AZ96" s="130"/>
      <c r="BA96" s="130"/>
      <c r="BB96" s="130"/>
      <c r="BC96" s="130"/>
      <c r="BD96" s="130"/>
      <c r="BE96" s="130"/>
      <c r="BF96" s="130"/>
      <c r="BG96" s="130"/>
      <c r="BJ96" s="130"/>
      <c r="BT96" s="130"/>
      <c r="CD96" s="130"/>
      <c r="CN96" s="130"/>
      <c r="CX96" s="130"/>
      <c r="DH96" s="130"/>
      <c r="DR96" s="130"/>
      <c r="EB96" s="130"/>
      <c r="EL96" s="130"/>
      <c r="EV96" s="130"/>
      <c r="FF96" s="130"/>
      <c r="FP96" s="130"/>
      <c r="FZ96" s="130"/>
      <c r="GJ96" s="130"/>
      <c r="GT96" s="130"/>
      <c r="HD96" s="130"/>
      <c r="HN96" s="130"/>
      <c r="HX96" s="130"/>
      <c r="IH96" s="130"/>
    </row>
    <row xmlns:x14ac="http://schemas.microsoft.com/office/spreadsheetml/2009/9/ac" r="97" s="3" customFormat="true" x14ac:dyDescent="0.25">
      <c r="A97" s="401" t="str">
        <f ca="true">IF(ISBLANK('Data Summary'!A99),"",'Data Summary'!A99)</f>
        <v/>
      </c>
      <c r="B97" s="130"/>
      <c r="L97" s="130"/>
      <c r="V97" s="130"/>
      <c r="AF97" s="130"/>
      <c r="AP97" s="130"/>
      <c r="AZ97" s="130"/>
      <c r="BA97" s="130"/>
      <c r="BB97" s="130"/>
      <c r="BC97" s="130"/>
      <c r="BD97" s="130"/>
      <c r="BE97" s="130"/>
      <c r="BF97" s="130"/>
      <c r="BG97" s="130"/>
      <c r="BJ97" s="130"/>
      <c r="BT97" s="130"/>
      <c r="CD97" s="130"/>
      <c r="CN97" s="130"/>
      <c r="CX97" s="130"/>
      <c r="DH97" s="130"/>
      <c r="DR97" s="130"/>
      <c r="EB97" s="130"/>
      <c r="EL97" s="130"/>
      <c r="EV97" s="130"/>
      <c r="FF97" s="130"/>
      <c r="FP97" s="130"/>
      <c r="FZ97" s="130"/>
      <c r="GJ97" s="130"/>
      <c r="GT97" s="130"/>
      <c r="HD97" s="130"/>
      <c r="HN97" s="130"/>
      <c r="HX97" s="130"/>
      <c r="IH97" s="130"/>
    </row>
    <row xmlns:x14ac="http://schemas.microsoft.com/office/spreadsheetml/2009/9/ac" r="98" s="3" customFormat="true" x14ac:dyDescent="0.25">
      <c r="A98" s="401" t="str">
        <f ca="true">IF(ISBLANK('Data Summary'!A100),"",'Data Summary'!A100)</f>
        <v/>
      </c>
      <c r="B98" s="130"/>
      <c r="L98" s="130"/>
      <c r="V98" s="130"/>
      <c r="AF98" s="130"/>
      <c r="AP98" s="130"/>
      <c r="AZ98" s="130"/>
      <c r="BA98" s="130"/>
      <c r="BB98" s="130"/>
      <c r="BC98" s="130"/>
      <c r="BD98" s="130"/>
      <c r="BE98" s="130"/>
      <c r="BF98" s="130"/>
      <c r="BG98" s="130"/>
      <c r="BJ98" s="130"/>
      <c r="BT98" s="130"/>
      <c r="CD98" s="130"/>
      <c r="CN98" s="130"/>
      <c r="CX98" s="130"/>
      <c r="DH98" s="130"/>
      <c r="DR98" s="130"/>
      <c r="EB98" s="130"/>
      <c r="EL98" s="130"/>
      <c r="EV98" s="130"/>
      <c r="FF98" s="130"/>
      <c r="FP98" s="130"/>
      <c r="FZ98" s="130"/>
      <c r="GJ98" s="130"/>
      <c r="GT98" s="130"/>
      <c r="HD98" s="130"/>
      <c r="HN98" s="130"/>
      <c r="HX98" s="130"/>
      <c r="IH98" s="130"/>
    </row>
    <row xmlns:x14ac="http://schemas.microsoft.com/office/spreadsheetml/2009/9/ac" r="99" s="3" customFormat="true" x14ac:dyDescent="0.25">
      <c r="A99" s="401" t="str">
        <f ca="true">IF(ISBLANK('Data Summary'!A101),"",'Data Summary'!A101)</f>
        <v/>
      </c>
      <c r="B99" s="130"/>
      <c r="L99" s="130"/>
      <c r="V99" s="130"/>
      <c r="AF99" s="130"/>
      <c r="AP99" s="130"/>
      <c r="AZ99" s="130"/>
      <c r="BA99" s="130"/>
      <c r="BB99" s="130"/>
      <c r="BC99" s="130"/>
      <c r="BD99" s="130"/>
      <c r="BE99" s="130"/>
      <c r="BF99" s="130"/>
      <c r="BG99" s="130"/>
      <c r="BJ99" s="130"/>
      <c r="BT99" s="130"/>
      <c r="CD99" s="130"/>
      <c r="CN99" s="130"/>
      <c r="CX99" s="130"/>
      <c r="DH99" s="130"/>
      <c r="DR99" s="130"/>
      <c r="EB99" s="130"/>
      <c r="EL99" s="130"/>
      <c r="EV99" s="130"/>
      <c r="FF99" s="130"/>
      <c r="FP99" s="130"/>
      <c r="FZ99" s="130"/>
      <c r="GJ99" s="130"/>
      <c r="GT99" s="130"/>
      <c r="HD99" s="130"/>
      <c r="HN99" s="130"/>
      <c r="HX99" s="130"/>
      <c r="IH99" s="130"/>
    </row>
    <row xmlns:x14ac="http://schemas.microsoft.com/office/spreadsheetml/2009/9/ac" r="100" s="3" customFormat="true" x14ac:dyDescent="0.25">
      <c r="A100" s="401" t="str">
        <f ca="true">IF(ISBLANK('Data Summary'!A102),"",'Data Summary'!A102)</f>
        <v/>
      </c>
      <c r="B100" s="130"/>
      <c r="L100" s="130"/>
      <c r="V100" s="130"/>
      <c r="AF100" s="130"/>
      <c r="AP100" s="130"/>
      <c r="AZ100" s="130"/>
      <c r="BA100" s="130"/>
      <c r="BB100" s="130"/>
      <c r="BC100" s="130"/>
      <c r="BD100" s="130"/>
      <c r="BE100" s="130"/>
      <c r="BF100" s="130"/>
      <c r="BG100" s="130"/>
      <c r="BJ100" s="130"/>
      <c r="BT100" s="130"/>
      <c r="CD100" s="130"/>
      <c r="CN100" s="130"/>
      <c r="CX100" s="130"/>
      <c r="DH100" s="130"/>
      <c r="DR100" s="130"/>
      <c r="EB100" s="130"/>
      <c r="EL100" s="130"/>
      <c r="EV100" s="130"/>
      <c r="FF100" s="130"/>
      <c r="FP100" s="130"/>
      <c r="FZ100" s="130"/>
      <c r="GJ100" s="130"/>
      <c r="GT100" s="130"/>
      <c r="HD100" s="130"/>
      <c r="HN100" s="130"/>
      <c r="HX100" s="130"/>
      <c r="IH100" s="130"/>
    </row>
    <row xmlns:x14ac="http://schemas.microsoft.com/office/spreadsheetml/2009/9/ac" r="101" s="3" customFormat="true" x14ac:dyDescent="0.25">
      <c r="A101" s="401" t="str">
        <f ca="true">IF(ISBLANK('Data Summary'!A103),"",'Data Summary'!A103)</f>
        <v/>
      </c>
      <c r="B101" s="130"/>
      <c r="L101" s="130"/>
      <c r="V101" s="130"/>
      <c r="AF101" s="130"/>
      <c r="AP101" s="130"/>
      <c r="AZ101" s="130"/>
      <c r="BA101" s="130"/>
      <c r="BB101" s="130"/>
      <c r="BC101" s="130"/>
      <c r="BD101" s="130"/>
      <c r="BE101" s="130"/>
      <c r="BF101" s="130"/>
      <c r="BG101" s="130"/>
      <c r="BJ101" s="130"/>
      <c r="BT101" s="130"/>
      <c r="CD101" s="130"/>
      <c r="CN101" s="130"/>
      <c r="CX101" s="130"/>
      <c r="DH101" s="130"/>
      <c r="DR101" s="130"/>
      <c r="EB101" s="130"/>
      <c r="EL101" s="130"/>
      <c r="EV101" s="130"/>
      <c r="FF101" s="130"/>
      <c r="FP101" s="130"/>
      <c r="FZ101" s="130"/>
      <c r="GJ101" s="130"/>
      <c r="GT101" s="130"/>
      <c r="HD101" s="130"/>
      <c r="HN101" s="130"/>
      <c r="HX101" s="130"/>
      <c r="IH101" s="130"/>
    </row>
    <row xmlns:x14ac="http://schemas.microsoft.com/office/spreadsheetml/2009/9/ac" r="102" s="3" customFormat="true" x14ac:dyDescent="0.25">
      <c r="A102" s="401" t="str">
        <f ca="true">IF(ISBLANK('Data Summary'!A104),"",'Data Summary'!A104)</f>
        <v/>
      </c>
      <c r="B102" s="130"/>
      <c r="L102" s="130"/>
      <c r="V102" s="130"/>
      <c r="AF102" s="130"/>
      <c r="AP102" s="130"/>
      <c r="AZ102" s="130"/>
      <c r="BA102" s="130"/>
      <c r="BB102" s="130"/>
      <c r="BC102" s="130"/>
      <c r="BD102" s="130"/>
      <c r="BE102" s="130"/>
      <c r="BF102" s="130"/>
      <c r="BG102" s="130"/>
      <c r="BJ102" s="130"/>
      <c r="BT102" s="130"/>
      <c r="CD102" s="130"/>
      <c r="CN102" s="130"/>
      <c r="CX102" s="130"/>
      <c r="DH102" s="130"/>
      <c r="DR102" s="130"/>
      <c r="EB102" s="130"/>
      <c r="EL102" s="130"/>
      <c r="EV102" s="130"/>
      <c r="FF102" s="130"/>
      <c r="FP102" s="130"/>
      <c r="FZ102" s="130"/>
      <c r="GJ102" s="130"/>
      <c r="GT102" s="130"/>
      <c r="HD102" s="130"/>
      <c r="HN102" s="130"/>
      <c r="HX102" s="130"/>
      <c r="IH102" s="130"/>
    </row>
    <row xmlns:x14ac="http://schemas.microsoft.com/office/spreadsheetml/2009/9/ac" r="103" s="3" customFormat="true" x14ac:dyDescent="0.25">
      <c r="A103" s="401" t="str">
        <f ca="true">IF(ISBLANK('Data Summary'!A105),"",'Data Summary'!A105)</f>
        <v/>
      </c>
      <c r="B103" s="130"/>
      <c r="L103" s="130"/>
      <c r="V103" s="130"/>
      <c r="AF103" s="130"/>
      <c r="AP103" s="130"/>
      <c r="AZ103" s="130"/>
      <c r="BA103" s="130"/>
      <c r="BB103" s="130"/>
      <c r="BC103" s="130"/>
      <c r="BD103" s="130"/>
      <c r="BE103" s="130"/>
      <c r="BF103" s="130"/>
      <c r="BG103" s="130"/>
      <c r="BJ103" s="130"/>
      <c r="BT103" s="130"/>
      <c r="CD103" s="130"/>
      <c r="CN103" s="130"/>
      <c r="CX103" s="130"/>
      <c r="DH103" s="130"/>
      <c r="DR103" s="130"/>
      <c r="EB103" s="130"/>
      <c r="EL103" s="130"/>
      <c r="EV103" s="130"/>
      <c r="FF103" s="130"/>
      <c r="FP103" s="130"/>
      <c r="FZ103" s="130"/>
      <c r="GJ103" s="130"/>
      <c r="GT103" s="130"/>
      <c r="HD103" s="130"/>
      <c r="HN103" s="130"/>
      <c r="HX103" s="130"/>
      <c r="IH103" s="130"/>
    </row>
    <row xmlns:x14ac="http://schemas.microsoft.com/office/spreadsheetml/2009/9/ac" r="104" s="3" customFormat="true" x14ac:dyDescent="0.25">
      <c r="A104" s="401" t="str">
        <f ca="true">IF(ISBLANK('Data Summary'!A106),"",'Data Summary'!A106)</f>
        <v/>
      </c>
      <c r="B104" s="130"/>
      <c r="L104" s="130"/>
      <c r="V104" s="130"/>
      <c r="AF104" s="130"/>
      <c r="AP104" s="130"/>
      <c r="AZ104" s="130"/>
      <c r="BA104" s="130"/>
      <c r="BB104" s="130"/>
      <c r="BC104" s="130"/>
      <c r="BD104" s="130"/>
      <c r="BE104" s="130"/>
      <c r="BF104" s="130"/>
      <c r="BG104" s="130"/>
      <c r="BJ104" s="130"/>
      <c r="BT104" s="130"/>
      <c r="CD104" s="130"/>
      <c r="CN104" s="130"/>
      <c r="CX104" s="130"/>
      <c r="DH104" s="130"/>
      <c r="DR104" s="130"/>
      <c r="EB104" s="130"/>
      <c r="EL104" s="130"/>
      <c r="EV104" s="130"/>
      <c r="FF104" s="130"/>
      <c r="FP104" s="130"/>
      <c r="FZ104" s="130"/>
      <c r="GJ104" s="130"/>
      <c r="GT104" s="130"/>
      <c r="HD104" s="130"/>
      <c r="HN104" s="130"/>
      <c r="HX104" s="130"/>
      <c r="IH104" s="130"/>
    </row>
    <row xmlns:x14ac="http://schemas.microsoft.com/office/spreadsheetml/2009/9/ac" r="105" s="3" customFormat="true" x14ac:dyDescent="0.25">
      <c r="A105" s="401" t="str">
        <f ca="true">IF(ISBLANK('Data Summary'!A107),"",'Data Summary'!A107)</f>
        <v/>
      </c>
      <c r="B105" s="130"/>
      <c r="L105" s="130"/>
      <c r="V105" s="130"/>
      <c r="AF105" s="130"/>
      <c r="AP105" s="130"/>
      <c r="AZ105" s="130"/>
      <c r="BA105" s="130"/>
      <c r="BB105" s="130"/>
      <c r="BC105" s="130"/>
      <c r="BD105" s="130"/>
      <c r="BE105" s="130"/>
      <c r="BF105" s="130"/>
      <c r="BG105" s="130"/>
      <c r="BJ105" s="130"/>
      <c r="BT105" s="130"/>
      <c r="CD105" s="130"/>
      <c r="CN105" s="130"/>
      <c r="CX105" s="130"/>
      <c r="DH105" s="130"/>
      <c r="DR105" s="130"/>
      <c r="EB105" s="130"/>
      <c r="EL105" s="130"/>
      <c r="EV105" s="130"/>
      <c r="FF105" s="130"/>
      <c r="FP105" s="130"/>
      <c r="FZ105" s="130"/>
      <c r="GJ105" s="130"/>
      <c r="GT105" s="130"/>
      <c r="HD105" s="130"/>
      <c r="HN105" s="130"/>
      <c r="HX105" s="130"/>
      <c r="IH105" s="130"/>
    </row>
    <row xmlns:x14ac="http://schemas.microsoft.com/office/spreadsheetml/2009/9/ac" r="106" s="3" customFormat="true" x14ac:dyDescent="0.25">
      <c r="A106" s="401" t="str">
        <f ca="true">IF(ISBLANK('Data Summary'!A108),"",'Data Summary'!A108)</f>
        <v/>
      </c>
      <c r="B106" s="130"/>
      <c r="L106" s="130"/>
      <c r="V106" s="130"/>
      <c r="AF106" s="130"/>
      <c r="AP106" s="130"/>
      <c r="AZ106" s="130"/>
      <c r="BA106" s="130"/>
      <c r="BB106" s="130"/>
      <c r="BC106" s="130"/>
      <c r="BD106" s="130"/>
      <c r="BE106" s="130"/>
      <c r="BF106" s="130"/>
      <c r="BG106" s="130"/>
      <c r="BJ106" s="130"/>
      <c r="BT106" s="130"/>
      <c r="CD106" s="130"/>
      <c r="CN106" s="130"/>
      <c r="CX106" s="130"/>
      <c r="DH106" s="130"/>
      <c r="DR106" s="130"/>
      <c r="EB106" s="130"/>
      <c r="EL106" s="130"/>
      <c r="EV106" s="130"/>
      <c r="FF106" s="130"/>
      <c r="FP106" s="130"/>
      <c r="FZ106" s="130"/>
      <c r="GJ106" s="130"/>
      <c r="GT106" s="130"/>
      <c r="HD106" s="130"/>
      <c r="HN106" s="130"/>
      <c r="HX106" s="130"/>
      <c r="IH106" s="130"/>
    </row>
    <row xmlns:x14ac="http://schemas.microsoft.com/office/spreadsheetml/2009/9/ac" r="107" s="3" customFormat="true" x14ac:dyDescent="0.25">
      <c r="A107" s="401" t="str">
        <f ca="true">IF(ISBLANK('Data Summary'!A109),"",'Data Summary'!A109)</f>
        <v/>
      </c>
      <c r="B107" s="130"/>
      <c r="L107" s="130"/>
      <c r="V107" s="130"/>
      <c r="AF107" s="130"/>
      <c r="AP107" s="130"/>
      <c r="AZ107" s="130"/>
      <c r="BA107" s="130"/>
      <c r="BB107" s="130"/>
      <c r="BC107" s="130"/>
      <c r="BD107" s="130"/>
      <c r="BE107" s="130"/>
      <c r="BF107" s="130"/>
      <c r="BG107" s="130"/>
      <c r="BJ107" s="130"/>
      <c r="BT107" s="130"/>
      <c r="CD107" s="130"/>
      <c r="CN107" s="130"/>
      <c r="CX107" s="130"/>
      <c r="DH107" s="130"/>
      <c r="DR107" s="130"/>
      <c r="EB107" s="130"/>
      <c r="EL107" s="130"/>
      <c r="EV107" s="130"/>
      <c r="FF107" s="130"/>
      <c r="FP107" s="130"/>
      <c r="FZ107" s="130"/>
      <c r="GJ107" s="130"/>
      <c r="GT107" s="130"/>
      <c r="HD107" s="130"/>
      <c r="HN107" s="130"/>
      <c r="HX107" s="130"/>
      <c r="IH107" s="130"/>
    </row>
    <row xmlns:x14ac="http://schemas.microsoft.com/office/spreadsheetml/2009/9/ac" r="108" s="3" customFormat="true" x14ac:dyDescent="0.25">
      <c r="A108" s="401" t="str">
        <f ca="true">IF(ISBLANK('Data Summary'!A110),"",'Data Summary'!A110)</f>
        <v/>
      </c>
      <c r="B108" s="130"/>
      <c r="L108" s="130"/>
      <c r="V108" s="130"/>
      <c r="AF108" s="130"/>
      <c r="AP108" s="130"/>
      <c r="AZ108" s="130"/>
      <c r="BA108" s="130"/>
      <c r="BB108" s="130"/>
      <c r="BC108" s="130"/>
      <c r="BD108" s="130"/>
      <c r="BE108" s="130"/>
      <c r="BF108" s="130"/>
      <c r="BG108" s="130"/>
      <c r="BJ108" s="130"/>
      <c r="BT108" s="130"/>
      <c r="CD108" s="130"/>
      <c r="CN108" s="130"/>
      <c r="CX108" s="130"/>
      <c r="DH108" s="130"/>
      <c r="DR108" s="130"/>
      <c r="EB108" s="130"/>
      <c r="EL108" s="130"/>
      <c r="EV108" s="130"/>
      <c r="FF108" s="130"/>
      <c r="FP108" s="130"/>
      <c r="FZ108" s="130"/>
      <c r="GJ108" s="130"/>
      <c r="GT108" s="130"/>
      <c r="HD108" s="130"/>
      <c r="HN108" s="130"/>
      <c r="HX108" s="130"/>
      <c r="IH108" s="130"/>
    </row>
    <row xmlns:x14ac="http://schemas.microsoft.com/office/spreadsheetml/2009/9/ac" r="109" s="3" customFormat="true" x14ac:dyDescent="0.25">
      <c r="A109" s="401" t="str">
        <f ca="true">IF(ISBLANK('Data Summary'!A111),"",'Data Summary'!A111)</f>
        <v/>
      </c>
      <c r="B109" s="130"/>
      <c r="L109" s="130"/>
      <c r="V109" s="130"/>
      <c r="AF109" s="130"/>
      <c r="AP109" s="130"/>
      <c r="AZ109" s="130"/>
      <c r="BA109" s="130"/>
      <c r="BB109" s="130"/>
      <c r="BC109" s="130"/>
      <c r="BD109" s="130"/>
      <c r="BE109" s="130"/>
      <c r="BF109" s="130"/>
      <c r="BG109" s="130"/>
      <c r="BJ109" s="130"/>
      <c r="BT109" s="130"/>
      <c r="CD109" s="130"/>
      <c r="CN109" s="130"/>
      <c r="CX109" s="130"/>
      <c r="DH109" s="130"/>
      <c r="DR109" s="130"/>
      <c r="EB109" s="130"/>
      <c r="EL109" s="130"/>
      <c r="EV109" s="130"/>
      <c r="FF109" s="130"/>
      <c r="FP109" s="130"/>
      <c r="FZ109" s="130"/>
      <c r="GJ109" s="130"/>
      <c r="GT109" s="130"/>
      <c r="HD109" s="130"/>
      <c r="HN109" s="130"/>
      <c r="HX109" s="130"/>
      <c r="IH109" s="130"/>
    </row>
    <row xmlns:x14ac="http://schemas.microsoft.com/office/spreadsheetml/2009/9/ac" r="110" s="3" customFormat="true" x14ac:dyDescent="0.25">
      <c r="A110" s="401" t="str">
        <f ca="true">IF(ISBLANK('Data Summary'!A112),"",'Data Summary'!A112)</f>
        <v/>
      </c>
      <c r="B110" s="130"/>
      <c r="L110" s="130"/>
      <c r="V110" s="130"/>
      <c r="AF110" s="130"/>
      <c r="AP110" s="130"/>
      <c r="AZ110" s="130"/>
      <c r="BA110" s="130"/>
      <c r="BB110" s="130"/>
      <c r="BC110" s="130"/>
      <c r="BD110" s="130"/>
      <c r="BE110" s="130"/>
      <c r="BF110" s="130"/>
      <c r="BG110" s="130"/>
      <c r="BJ110" s="130"/>
      <c r="BT110" s="130"/>
      <c r="CD110" s="130"/>
      <c r="CN110" s="130"/>
      <c r="CX110" s="130"/>
      <c r="DH110" s="130"/>
      <c r="DR110" s="130"/>
      <c r="EB110" s="130"/>
      <c r="EL110" s="130"/>
      <c r="EV110" s="130"/>
      <c r="FF110" s="130"/>
      <c r="FP110" s="130"/>
      <c r="FZ110" s="130"/>
      <c r="GJ110" s="130"/>
      <c r="GT110" s="130"/>
      <c r="HD110" s="130"/>
      <c r="HN110" s="130"/>
      <c r="HX110" s="130"/>
      <c r="IH110" s="130"/>
    </row>
    <row xmlns:x14ac="http://schemas.microsoft.com/office/spreadsheetml/2009/9/ac" r="111" s="3" customFormat="true" x14ac:dyDescent="0.25">
      <c r="A111" s="401" t="str">
        <f ca="true">IF(ISBLANK('Data Summary'!A113),"",'Data Summary'!A113)</f>
        <v/>
      </c>
      <c r="B111" s="130"/>
      <c r="L111" s="130"/>
      <c r="V111" s="130"/>
      <c r="AF111" s="130"/>
      <c r="AP111" s="130"/>
      <c r="AZ111" s="130"/>
      <c r="BA111" s="130"/>
      <c r="BB111" s="130"/>
      <c r="BC111" s="130"/>
      <c r="BD111" s="130"/>
      <c r="BE111" s="130"/>
      <c r="BF111" s="130"/>
      <c r="BG111" s="130"/>
      <c r="BJ111" s="130"/>
      <c r="BT111" s="130"/>
      <c r="CD111" s="130"/>
      <c r="CN111" s="130"/>
      <c r="CX111" s="130"/>
      <c r="DH111" s="130"/>
      <c r="DR111" s="130"/>
      <c r="EB111" s="130"/>
      <c r="EL111" s="130"/>
      <c r="EV111" s="130"/>
      <c r="FF111" s="130"/>
      <c r="FP111" s="130"/>
      <c r="FZ111" s="130"/>
      <c r="GJ111" s="130"/>
      <c r="GT111" s="130"/>
      <c r="HD111" s="130"/>
      <c r="HN111" s="130"/>
      <c r="HX111" s="130"/>
      <c r="IH111" s="130"/>
    </row>
    <row xmlns:x14ac="http://schemas.microsoft.com/office/spreadsheetml/2009/9/ac" r="112" s="3" customFormat="true" x14ac:dyDescent="0.25">
      <c r="A112" s="401" t="str">
        <f ca="true">IF(ISBLANK('Data Summary'!A114),"",'Data Summary'!A114)</f>
        <v/>
      </c>
      <c r="B112" s="130"/>
      <c r="L112" s="130"/>
      <c r="V112" s="130"/>
      <c r="AF112" s="130"/>
      <c r="AP112" s="130"/>
      <c r="AZ112" s="130"/>
      <c r="BA112" s="130"/>
      <c r="BB112" s="130"/>
      <c r="BC112" s="130"/>
      <c r="BD112" s="130"/>
      <c r="BE112" s="130"/>
      <c r="BF112" s="130"/>
      <c r="BG112" s="130"/>
      <c r="BJ112" s="130"/>
      <c r="BT112" s="130"/>
      <c r="CD112" s="130"/>
      <c r="CN112" s="130"/>
      <c r="CX112" s="130"/>
      <c r="DH112" s="130"/>
      <c r="DR112" s="130"/>
      <c r="EB112" s="130"/>
      <c r="EL112" s="130"/>
      <c r="EV112" s="130"/>
      <c r="FF112" s="130"/>
      <c r="FP112" s="130"/>
      <c r="FZ112" s="130"/>
      <c r="GJ112" s="130"/>
      <c r="GT112" s="130"/>
      <c r="HD112" s="130"/>
      <c r="HN112" s="130"/>
      <c r="HX112" s="130"/>
      <c r="IH112" s="130"/>
    </row>
    <row xmlns:x14ac="http://schemas.microsoft.com/office/spreadsheetml/2009/9/ac" r="113" s="3" customFormat="true" x14ac:dyDescent="0.25">
      <c r="A113" s="401" t="str">
        <f ca="true">IF(ISBLANK('Data Summary'!A115),"",'Data Summary'!A115)</f>
        <v/>
      </c>
      <c r="B113" s="130"/>
      <c r="L113" s="130"/>
      <c r="V113" s="130"/>
      <c r="AF113" s="130"/>
      <c r="AP113" s="130"/>
      <c r="AZ113" s="130"/>
      <c r="BA113" s="130"/>
      <c r="BB113" s="130"/>
      <c r="BC113" s="130"/>
      <c r="BD113" s="130"/>
      <c r="BE113" s="130"/>
      <c r="BF113" s="130"/>
      <c r="BG113" s="130"/>
      <c r="BJ113" s="130"/>
      <c r="BT113" s="130"/>
      <c r="CD113" s="130"/>
      <c r="CN113" s="130"/>
      <c r="CX113" s="130"/>
      <c r="DH113" s="130"/>
      <c r="DR113" s="130"/>
      <c r="EB113" s="130"/>
      <c r="EL113" s="130"/>
      <c r="EV113" s="130"/>
      <c r="FF113" s="130"/>
      <c r="FP113" s="130"/>
      <c r="FZ113" s="130"/>
      <c r="GJ113" s="130"/>
      <c r="GT113" s="130"/>
      <c r="HD113" s="130"/>
      <c r="HN113" s="130"/>
      <c r="HX113" s="130"/>
      <c r="IH113" s="130"/>
    </row>
    <row xmlns:x14ac="http://schemas.microsoft.com/office/spreadsheetml/2009/9/ac" r="114" s="3" customFormat="true" x14ac:dyDescent="0.25">
      <c r="A114" s="401" t="str">
        <f ca="true">IF(ISBLANK('Data Summary'!A116),"",'Data Summary'!A116)</f>
        <v/>
      </c>
      <c r="B114" s="130"/>
      <c r="L114" s="130"/>
      <c r="V114" s="130"/>
      <c r="AF114" s="130"/>
      <c r="AP114" s="130"/>
      <c r="AZ114" s="130"/>
      <c r="BA114" s="130"/>
      <c r="BB114" s="130"/>
      <c r="BC114" s="130"/>
      <c r="BD114" s="130"/>
      <c r="BE114" s="130"/>
      <c r="BF114" s="130"/>
      <c r="BG114" s="130"/>
      <c r="BJ114" s="130"/>
      <c r="BT114" s="130"/>
      <c r="CD114" s="130"/>
      <c r="CN114" s="130"/>
      <c r="CX114" s="130"/>
      <c r="DH114" s="130"/>
      <c r="DR114" s="130"/>
      <c r="EB114" s="130"/>
      <c r="EL114" s="130"/>
      <c r="EV114" s="130"/>
      <c r="FF114" s="130"/>
      <c r="FP114" s="130"/>
      <c r="FZ114" s="130"/>
      <c r="GJ114" s="130"/>
      <c r="GT114" s="130"/>
      <c r="HD114" s="130"/>
      <c r="HN114" s="130"/>
      <c r="HX114" s="130"/>
      <c r="IH114" s="130"/>
    </row>
    <row xmlns:x14ac="http://schemas.microsoft.com/office/spreadsheetml/2009/9/ac" r="115" s="3" customFormat="true" x14ac:dyDescent="0.25">
      <c r="A115" s="401" t="str">
        <f ca="true">IF(ISBLANK('Data Summary'!A117),"",'Data Summary'!A117)</f>
        <v/>
      </c>
      <c r="B115" s="130"/>
      <c r="L115" s="130"/>
      <c r="V115" s="130"/>
      <c r="AF115" s="130"/>
      <c r="AP115" s="130"/>
      <c r="AZ115" s="130"/>
      <c r="BA115" s="130"/>
      <c r="BB115" s="130"/>
      <c r="BC115" s="130"/>
      <c r="BD115" s="130"/>
      <c r="BE115" s="130"/>
      <c r="BF115" s="130"/>
      <c r="BG115" s="130"/>
      <c r="BJ115" s="130"/>
      <c r="BT115" s="130"/>
      <c r="CD115" s="130"/>
      <c r="CN115" s="130"/>
      <c r="CX115" s="130"/>
      <c r="DH115" s="130"/>
      <c r="DR115" s="130"/>
      <c r="EB115" s="130"/>
      <c r="EL115" s="130"/>
      <c r="EV115" s="130"/>
      <c r="FF115" s="130"/>
      <c r="FP115" s="130"/>
      <c r="FZ115" s="130"/>
      <c r="GJ115" s="130"/>
      <c r="GT115" s="130"/>
      <c r="HD115" s="130"/>
      <c r="HN115" s="130"/>
      <c r="HX115" s="130"/>
      <c r="IH115" s="130"/>
    </row>
    <row xmlns:x14ac="http://schemas.microsoft.com/office/spreadsheetml/2009/9/ac" r="116" s="3" customFormat="true" x14ac:dyDescent="0.25">
      <c r="A116" s="401" t="str">
        <f ca="true">IF(ISBLANK('Data Summary'!A118),"",'Data Summary'!A118)</f>
        <v/>
      </c>
      <c r="B116" s="130"/>
      <c r="L116" s="130"/>
      <c r="V116" s="130"/>
      <c r="AF116" s="130"/>
      <c r="AP116" s="130"/>
      <c r="AZ116" s="130"/>
      <c r="BA116" s="130"/>
      <c r="BB116" s="130"/>
      <c r="BC116" s="130"/>
      <c r="BD116" s="130"/>
      <c r="BE116" s="130"/>
      <c r="BF116" s="130"/>
      <c r="BG116" s="130"/>
      <c r="BJ116" s="130"/>
      <c r="BT116" s="130"/>
      <c r="CD116" s="130"/>
      <c r="CN116" s="130"/>
      <c r="CX116" s="130"/>
      <c r="DH116" s="130"/>
      <c r="DR116" s="130"/>
      <c r="EB116" s="130"/>
      <c r="EL116" s="130"/>
      <c r="EV116" s="130"/>
      <c r="FF116" s="130"/>
      <c r="FP116" s="130"/>
      <c r="FZ116" s="130"/>
      <c r="GJ116" s="130"/>
      <c r="GT116" s="130"/>
      <c r="HD116" s="130"/>
      <c r="HN116" s="130"/>
      <c r="HX116" s="130"/>
      <c r="IH116" s="130"/>
    </row>
    <row xmlns:x14ac="http://schemas.microsoft.com/office/spreadsheetml/2009/9/ac" r="117" s="3" customFormat="true" x14ac:dyDescent="0.25">
      <c r="A117" s="401" t="str">
        <f ca="true">IF(ISBLANK('Data Summary'!A119),"",'Data Summary'!A119)</f>
        <v/>
      </c>
      <c r="B117" s="130"/>
      <c r="L117" s="130"/>
      <c r="V117" s="130"/>
      <c r="AF117" s="130"/>
      <c r="AP117" s="130"/>
      <c r="AZ117" s="130"/>
      <c r="BA117" s="130"/>
      <c r="BB117" s="130"/>
      <c r="BC117" s="130"/>
      <c r="BD117" s="130"/>
      <c r="BE117" s="130"/>
      <c r="BF117" s="130"/>
      <c r="BG117" s="130"/>
      <c r="BJ117" s="130"/>
      <c r="BT117" s="130"/>
      <c r="CD117" s="130"/>
      <c r="CN117" s="130"/>
      <c r="CX117" s="130"/>
      <c r="DH117" s="130"/>
      <c r="DR117" s="130"/>
      <c r="EB117" s="130"/>
      <c r="EL117" s="130"/>
      <c r="EV117" s="130"/>
      <c r="FF117" s="130"/>
      <c r="FP117" s="130"/>
      <c r="FZ117" s="130"/>
      <c r="GJ117" s="130"/>
      <c r="GT117" s="130"/>
      <c r="HD117" s="130"/>
      <c r="HN117" s="130"/>
      <c r="HX117" s="130"/>
      <c r="IH117" s="130"/>
    </row>
    <row xmlns:x14ac="http://schemas.microsoft.com/office/spreadsheetml/2009/9/ac" r="118" s="3" customFormat="true" x14ac:dyDescent="0.25">
      <c r="A118" s="401" t="str">
        <f ca="true">IF(ISBLANK('Data Summary'!A120),"",'Data Summary'!A120)</f>
        <v/>
      </c>
      <c r="B118" s="130"/>
      <c r="L118" s="130"/>
      <c r="V118" s="130"/>
      <c r="AF118" s="130"/>
      <c r="AP118" s="130"/>
      <c r="AZ118" s="130"/>
      <c r="BA118" s="130"/>
      <c r="BB118" s="130"/>
      <c r="BC118" s="130"/>
      <c r="BD118" s="130"/>
      <c r="BE118" s="130"/>
      <c r="BF118" s="130"/>
      <c r="BG118" s="130"/>
      <c r="BJ118" s="130"/>
      <c r="BT118" s="130"/>
      <c r="CD118" s="130"/>
      <c r="CN118" s="130"/>
      <c r="CX118" s="130"/>
      <c r="DH118" s="130"/>
      <c r="DR118" s="130"/>
      <c r="EB118" s="130"/>
      <c r="EL118" s="130"/>
      <c r="EV118" s="130"/>
      <c r="FF118" s="130"/>
      <c r="FP118" s="130"/>
      <c r="FZ118" s="130"/>
      <c r="GJ118" s="130"/>
      <c r="GT118" s="130"/>
      <c r="HD118" s="130"/>
      <c r="HN118" s="130"/>
      <c r="HX118" s="130"/>
      <c r="IH118" s="130"/>
    </row>
    <row xmlns:x14ac="http://schemas.microsoft.com/office/spreadsheetml/2009/9/ac" r="119" s="3" customFormat="true" x14ac:dyDescent="0.25">
      <c r="A119" s="401" t="str">
        <f ca="true">IF(ISBLANK('Data Summary'!A121),"",'Data Summary'!A121)</f>
        <v/>
      </c>
      <c r="B119" s="130"/>
      <c r="L119" s="130"/>
      <c r="V119" s="130"/>
      <c r="AF119" s="130"/>
      <c r="AP119" s="130"/>
      <c r="AZ119" s="130"/>
      <c r="BA119" s="130"/>
      <c r="BB119" s="130"/>
      <c r="BC119" s="130"/>
      <c r="BD119" s="130"/>
      <c r="BE119" s="130"/>
      <c r="BF119" s="130"/>
      <c r="BG119" s="130"/>
      <c r="BJ119" s="130"/>
      <c r="BT119" s="130"/>
      <c r="CD119" s="130"/>
      <c r="CN119" s="130"/>
      <c r="CX119" s="130"/>
      <c r="DH119" s="130"/>
      <c r="DR119" s="130"/>
      <c r="EB119" s="130"/>
      <c r="EL119" s="130"/>
      <c r="EV119" s="130"/>
      <c r="FF119" s="130"/>
      <c r="FP119" s="130"/>
      <c r="FZ119" s="130"/>
      <c r="GJ119" s="130"/>
      <c r="GT119" s="130"/>
      <c r="HD119" s="130"/>
      <c r="HN119" s="130"/>
      <c r="HX119" s="130"/>
      <c r="IH119" s="130"/>
    </row>
    <row xmlns:x14ac="http://schemas.microsoft.com/office/spreadsheetml/2009/9/ac" r="120" s="3" customFormat="true" x14ac:dyDescent="0.25">
      <c r="A120" s="401" t="str">
        <f ca="true">IF(ISBLANK('Data Summary'!A122),"",'Data Summary'!A122)</f>
        <v/>
      </c>
      <c r="B120" s="130"/>
      <c r="L120" s="130"/>
      <c r="V120" s="130"/>
      <c r="AF120" s="130"/>
      <c r="AP120" s="130"/>
      <c r="AZ120" s="130"/>
      <c r="BA120" s="130"/>
      <c r="BB120" s="130"/>
      <c r="BC120" s="130"/>
      <c r="BD120" s="130"/>
      <c r="BE120" s="130"/>
      <c r="BF120" s="130"/>
      <c r="BG120" s="130"/>
      <c r="BJ120" s="130"/>
      <c r="BT120" s="130"/>
      <c r="CD120" s="130"/>
      <c r="CN120" s="130"/>
      <c r="CX120" s="130"/>
      <c r="DH120" s="130"/>
      <c r="DR120" s="130"/>
      <c r="EB120" s="130"/>
      <c r="EL120" s="130"/>
      <c r="EV120" s="130"/>
      <c r="FF120" s="130"/>
      <c r="FP120" s="130"/>
      <c r="FZ120" s="130"/>
      <c r="GJ120" s="130"/>
      <c r="GT120" s="130"/>
      <c r="HD120" s="130"/>
      <c r="HN120" s="130"/>
      <c r="HX120" s="130"/>
      <c r="IH120" s="130"/>
    </row>
    <row xmlns:x14ac="http://schemas.microsoft.com/office/spreadsheetml/2009/9/ac" r="121" s="3" customFormat="true" x14ac:dyDescent="0.25">
      <c r="A121" s="401" t="str">
        <f ca="true">IF(ISBLANK('Data Summary'!A123),"",'Data Summary'!A123)</f>
        <v/>
      </c>
      <c r="B121" s="130"/>
      <c r="L121" s="130"/>
      <c r="V121" s="130"/>
      <c r="AF121" s="130"/>
      <c r="AP121" s="130"/>
      <c r="AZ121" s="130"/>
      <c r="BA121" s="130"/>
      <c r="BB121" s="130"/>
      <c r="BC121" s="130"/>
      <c r="BD121" s="130"/>
      <c r="BE121" s="130"/>
      <c r="BF121" s="130"/>
      <c r="BG121" s="130"/>
      <c r="BJ121" s="130"/>
      <c r="BT121" s="130"/>
      <c r="CD121" s="130"/>
      <c r="CN121" s="130"/>
      <c r="CX121" s="130"/>
      <c r="DH121" s="130"/>
      <c r="DR121" s="130"/>
      <c r="EB121" s="130"/>
      <c r="EL121" s="130"/>
      <c r="EV121" s="130"/>
      <c r="FF121" s="130"/>
      <c r="FP121" s="130"/>
      <c r="FZ121" s="130"/>
      <c r="GJ121" s="130"/>
      <c r="GT121" s="130"/>
      <c r="HD121" s="130"/>
      <c r="HN121" s="130"/>
      <c r="HX121" s="130"/>
      <c r="IH121" s="130"/>
    </row>
    <row xmlns:x14ac="http://schemas.microsoft.com/office/spreadsheetml/2009/9/ac" r="122" s="3" customFormat="true" x14ac:dyDescent="0.25">
      <c r="A122" s="401" t="str">
        <f ca="true">IF(ISBLANK('Data Summary'!A124),"",'Data Summary'!A124)</f>
        <v/>
      </c>
      <c r="B122" s="130"/>
      <c r="L122" s="130"/>
      <c r="V122" s="130"/>
      <c r="AF122" s="130"/>
      <c r="AP122" s="130"/>
      <c r="AZ122" s="130"/>
      <c r="BA122" s="130"/>
      <c r="BB122" s="130"/>
      <c r="BC122" s="130"/>
      <c r="BD122" s="130"/>
      <c r="BE122" s="130"/>
      <c r="BF122" s="130"/>
      <c r="BG122" s="130"/>
      <c r="BJ122" s="130"/>
      <c r="BT122" s="130"/>
      <c r="CD122" s="130"/>
      <c r="CN122" s="130"/>
      <c r="CX122" s="130"/>
      <c r="DH122" s="130"/>
      <c r="DR122" s="130"/>
      <c r="EB122" s="130"/>
      <c r="EL122" s="130"/>
      <c r="EV122" s="130"/>
      <c r="FF122" s="130"/>
      <c r="FP122" s="130"/>
      <c r="FZ122" s="130"/>
      <c r="GJ122" s="130"/>
      <c r="GT122" s="130"/>
      <c r="HD122" s="130"/>
      <c r="HN122" s="130"/>
      <c r="HX122" s="130"/>
      <c r="IH122" s="130"/>
    </row>
    <row xmlns:x14ac="http://schemas.microsoft.com/office/spreadsheetml/2009/9/ac" r="123" s="3" customFormat="true" x14ac:dyDescent="0.25">
      <c r="A123" s="401" t="str">
        <f ca="true">IF(ISBLANK('Data Summary'!A125),"",'Data Summary'!A125)</f>
        <v/>
      </c>
      <c r="B123" s="130"/>
      <c r="L123" s="130"/>
      <c r="V123" s="130"/>
      <c r="AF123" s="130"/>
      <c r="AP123" s="130"/>
      <c r="AZ123" s="130"/>
      <c r="BA123" s="130"/>
      <c r="BB123" s="130"/>
      <c r="BC123" s="130"/>
      <c r="BD123" s="130"/>
      <c r="BE123" s="130"/>
      <c r="BF123" s="130"/>
      <c r="BG123" s="130"/>
      <c r="BJ123" s="130"/>
      <c r="BT123" s="130"/>
      <c r="CD123" s="130"/>
      <c r="CN123" s="130"/>
      <c r="CX123" s="130"/>
      <c r="DH123" s="130"/>
      <c r="DR123" s="130"/>
      <c r="EB123" s="130"/>
      <c r="EL123" s="130"/>
      <c r="EV123" s="130"/>
      <c r="FF123" s="130"/>
      <c r="FP123" s="130"/>
      <c r="FZ123" s="130"/>
      <c r="GJ123" s="130"/>
      <c r="GT123" s="130"/>
      <c r="HD123" s="130"/>
      <c r="HN123" s="130"/>
      <c r="HX123" s="130"/>
      <c r="IH123" s="130"/>
    </row>
    <row xmlns:x14ac="http://schemas.microsoft.com/office/spreadsheetml/2009/9/ac" r="124" s="3" customFormat="true" x14ac:dyDescent="0.25">
      <c r="A124" s="401" t="str">
        <f ca="true">IF(ISBLANK('Data Summary'!A126),"",'Data Summary'!A126)</f>
        <v/>
      </c>
      <c r="B124" s="130"/>
      <c r="L124" s="130"/>
      <c r="V124" s="130"/>
      <c r="AF124" s="130"/>
      <c r="AP124" s="130"/>
      <c r="AZ124" s="130"/>
      <c r="BA124" s="130"/>
      <c r="BB124" s="130"/>
      <c r="BC124" s="130"/>
      <c r="BD124" s="130"/>
      <c r="BE124" s="130"/>
      <c r="BF124" s="130"/>
      <c r="BG124" s="130"/>
      <c r="BJ124" s="130"/>
      <c r="BT124" s="130"/>
      <c r="CD124" s="130"/>
      <c r="CN124" s="130"/>
      <c r="CX124" s="130"/>
      <c r="DH124" s="130"/>
      <c r="DR124" s="130"/>
      <c r="EB124" s="130"/>
      <c r="EL124" s="130"/>
      <c r="EV124" s="130"/>
      <c r="FF124" s="130"/>
      <c r="FP124" s="130"/>
      <c r="FZ124" s="130"/>
      <c r="GJ124" s="130"/>
      <c r="GT124" s="130"/>
      <c r="HD124" s="130"/>
      <c r="HN124" s="130"/>
      <c r="HX124" s="130"/>
      <c r="IH124" s="130"/>
    </row>
    <row xmlns:x14ac="http://schemas.microsoft.com/office/spreadsheetml/2009/9/ac" r="125" s="3" customFormat="true" x14ac:dyDescent="0.25">
      <c r="A125" s="401" t="str">
        <f ca="true">IF(ISBLANK('Data Summary'!A127),"",'Data Summary'!A127)</f>
        <v/>
      </c>
      <c r="B125" s="130"/>
      <c r="L125" s="130"/>
      <c r="V125" s="130"/>
      <c r="AF125" s="130"/>
      <c r="AP125" s="130"/>
      <c r="AZ125" s="130"/>
      <c r="BA125" s="130"/>
      <c r="BB125" s="130"/>
      <c r="BC125" s="130"/>
      <c r="BD125" s="130"/>
      <c r="BE125" s="130"/>
      <c r="BF125" s="130"/>
      <c r="BG125" s="130"/>
      <c r="BJ125" s="130"/>
      <c r="BT125" s="130"/>
      <c r="CD125" s="130"/>
      <c r="CN125" s="130"/>
      <c r="CX125" s="130"/>
      <c r="DH125" s="130"/>
      <c r="DR125" s="130"/>
      <c r="EB125" s="130"/>
      <c r="EL125" s="130"/>
      <c r="EV125" s="130"/>
      <c r="FF125" s="130"/>
      <c r="FP125" s="130"/>
      <c r="FZ125" s="130"/>
      <c r="GJ125" s="130"/>
      <c r="GT125" s="130"/>
      <c r="HD125" s="130"/>
      <c r="HN125" s="130"/>
      <c r="HX125" s="130"/>
      <c r="IH125" s="130"/>
    </row>
    <row xmlns:x14ac="http://schemas.microsoft.com/office/spreadsheetml/2009/9/ac" r="126" s="3" customFormat="true" x14ac:dyDescent="0.25">
      <c r="A126" s="401" t="str">
        <f ca="true">IF(ISBLANK('Data Summary'!A128),"",'Data Summary'!A128)</f>
        <v/>
      </c>
      <c r="B126" s="130"/>
      <c r="L126" s="130"/>
      <c r="V126" s="130"/>
      <c r="AF126" s="130"/>
      <c r="AP126" s="130"/>
      <c r="AZ126" s="130"/>
      <c r="BA126" s="130"/>
      <c r="BB126" s="130"/>
      <c r="BC126" s="130"/>
      <c r="BD126" s="130"/>
      <c r="BE126" s="130"/>
      <c r="BF126" s="130"/>
      <c r="BG126" s="130"/>
      <c r="BJ126" s="130"/>
      <c r="BT126" s="130"/>
      <c r="CD126" s="130"/>
      <c r="CN126" s="130"/>
      <c r="CX126" s="130"/>
      <c r="DH126" s="130"/>
      <c r="DR126" s="130"/>
      <c r="EB126" s="130"/>
      <c r="EL126" s="130"/>
      <c r="EV126" s="130"/>
      <c r="FF126" s="130"/>
      <c r="FP126" s="130"/>
      <c r="FZ126" s="130"/>
      <c r="GJ126" s="130"/>
      <c r="GT126" s="130"/>
      <c r="HD126" s="130"/>
      <c r="HN126" s="130"/>
      <c r="HX126" s="130"/>
      <c r="IH126" s="130"/>
    </row>
    <row xmlns:x14ac="http://schemas.microsoft.com/office/spreadsheetml/2009/9/ac" r="127" s="3" customFormat="true" x14ac:dyDescent="0.25">
      <c r="A127" s="401" t="str">
        <f ca="true">IF(ISBLANK('Data Summary'!A129),"",'Data Summary'!A129)</f>
        <v/>
      </c>
      <c r="B127" s="130"/>
      <c r="L127" s="130"/>
      <c r="V127" s="130"/>
      <c r="AF127" s="130"/>
      <c r="AP127" s="130"/>
      <c r="AZ127" s="130"/>
      <c r="BA127" s="130"/>
      <c r="BB127" s="130"/>
      <c r="BC127" s="130"/>
      <c r="BD127" s="130"/>
      <c r="BE127" s="130"/>
      <c r="BF127" s="130"/>
      <c r="BG127" s="130"/>
      <c r="BJ127" s="130"/>
      <c r="BT127" s="130"/>
      <c r="CD127" s="130"/>
      <c r="CN127" s="130"/>
      <c r="CX127" s="130"/>
      <c r="DH127" s="130"/>
      <c r="DR127" s="130"/>
      <c r="EB127" s="130"/>
      <c r="EL127" s="130"/>
      <c r="EV127" s="130"/>
      <c r="FF127" s="130"/>
      <c r="FP127" s="130"/>
      <c r="FZ127" s="130"/>
      <c r="GJ127" s="130"/>
      <c r="GT127" s="130"/>
      <c r="HD127" s="130"/>
      <c r="HN127" s="130"/>
      <c r="HX127" s="130"/>
      <c r="IH127" s="130"/>
    </row>
    <row xmlns:x14ac="http://schemas.microsoft.com/office/spreadsheetml/2009/9/ac" r="128" s="3" customFormat="true" x14ac:dyDescent="0.25">
      <c r="A128" s="401" t="str">
        <f ca="true">IF(ISBLANK('Data Summary'!A130),"",'Data Summary'!A130)</f>
        <v/>
      </c>
      <c r="B128" s="130"/>
      <c r="L128" s="130"/>
      <c r="V128" s="130"/>
      <c r="AF128" s="130"/>
      <c r="AP128" s="130"/>
      <c r="AZ128" s="130"/>
      <c r="BA128" s="130"/>
      <c r="BB128" s="130"/>
      <c r="BC128" s="130"/>
      <c r="BD128" s="130"/>
      <c r="BE128" s="130"/>
      <c r="BF128" s="130"/>
      <c r="BG128" s="130"/>
      <c r="BJ128" s="130"/>
      <c r="BT128" s="130"/>
      <c r="CD128" s="130"/>
      <c r="CN128" s="130"/>
      <c r="CX128" s="130"/>
      <c r="DH128" s="130"/>
      <c r="DR128" s="130"/>
      <c r="EB128" s="130"/>
      <c r="EL128" s="130"/>
      <c r="EV128" s="130"/>
      <c r="FF128" s="130"/>
      <c r="FP128" s="130"/>
      <c r="FZ128" s="130"/>
      <c r="GJ128" s="130"/>
      <c r="GT128" s="130"/>
      <c r="HD128" s="130"/>
      <c r="HN128" s="130"/>
      <c r="HX128" s="130"/>
      <c r="IH128" s="130"/>
    </row>
    <row xmlns:x14ac="http://schemas.microsoft.com/office/spreadsheetml/2009/9/ac" r="129" s="3" customFormat="true" x14ac:dyDescent="0.25">
      <c r="A129" s="401" t="str">
        <f ca="true">IF(ISBLANK('Data Summary'!A131),"",'Data Summary'!A131)</f>
        <v/>
      </c>
      <c r="B129" s="130"/>
      <c r="L129" s="130"/>
      <c r="V129" s="130"/>
      <c r="AF129" s="130"/>
      <c r="AP129" s="130"/>
      <c r="AZ129" s="130"/>
      <c r="BA129" s="130"/>
      <c r="BB129" s="130"/>
      <c r="BC129" s="130"/>
      <c r="BD129" s="130"/>
      <c r="BE129" s="130"/>
      <c r="BF129" s="130"/>
      <c r="BG129" s="130"/>
      <c r="BJ129" s="130"/>
      <c r="BT129" s="130"/>
      <c r="CD129" s="130"/>
      <c r="CN129" s="130"/>
      <c r="CX129" s="130"/>
      <c r="DH129" s="130"/>
      <c r="DR129" s="130"/>
      <c r="EB129" s="130"/>
      <c r="EL129" s="130"/>
      <c r="EV129" s="130"/>
      <c r="FF129" s="130"/>
      <c r="FP129" s="130"/>
      <c r="FZ129" s="130"/>
      <c r="GJ129" s="130"/>
      <c r="GT129" s="130"/>
      <c r="HD129" s="130"/>
      <c r="HN129" s="130"/>
      <c r="HX129" s="130"/>
      <c r="IH129" s="130"/>
    </row>
    <row xmlns:x14ac="http://schemas.microsoft.com/office/spreadsheetml/2009/9/ac" r="130" s="3" customFormat="true" x14ac:dyDescent="0.25">
      <c r="A130" s="401" t="str">
        <f ca="true">IF(ISBLANK('Data Summary'!A132),"",'Data Summary'!A132)</f>
        <v/>
      </c>
      <c r="B130" s="130"/>
      <c r="L130" s="130"/>
      <c r="V130" s="130"/>
      <c r="AF130" s="130"/>
      <c r="AP130" s="130"/>
      <c r="AZ130" s="130"/>
      <c r="BA130" s="130"/>
      <c r="BB130" s="130"/>
      <c r="BC130" s="130"/>
      <c r="BD130" s="130"/>
      <c r="BE130" s="130"/>
      <c r="BF130" s="130"/>
      <c r="BG130" s="130"/>
      <c r="BJ130" s="130"/>
      <c r="BT130" s="130"/>
      <c r="CD130" s="130"/>
      <c r="CN130" s="130"/>
      <c r="CX130" s="130"/>
      <c r="DH130" s="130"/>
      <c r="DR130" s="130"/>
      <c r="EB130" s="130"/>
      <c r="EL130" s="130"/>
      <c r="EV130" s="130"/>
      <c r="FF130" s="130"/>
      <c r="FP130" s="130"/>
      <c r="FZ130" s="130"/>
      <c r="GJ130" s="130"/>
      <c r="GT130" s="130"/>
      <c r="HD130" s="130"/>
      <c r="HN130" s="130"/>
      <c r="HX130" s="130"/>
      <c r="IH130" s="130"/>
    </row>
    <row xmlns:x14ac="http://schemas.microsoft.com/office/spreadsheetml/2009/9/ac" r="131" s="3" customFormat="true" x14ac:dyDescent="0.25">
      <c r="A131" s="401" t="str">
        <f ca="true">IF(ISBLANK('Data Summary'!A133),"",'Data Summary'!A133)</f>
        <v/>
      </c>
      <c r="B131" s="130"/>
      <c r="L131" s="130"/>
      <c r="V131" s="130"/>
      <c r="AF131" s="130"/>
      <c r="AP131" s="130"/>
      <c r="AZ131" s="130"/>
      <c r="BA131" s="130"/>
      <c r="BB131" s="130"/>
      <c r="BC131" s="130"/>
      <c r="BD131" s="130"/>
      <c r="BE131" s="130"/>
      <c r="BF131" s="130"/>
      <c r="BG131" s="130"/>
      <c r="BJ131" s="130"/>
      <c r="BT131" s="130"/>
      <c r="CD131" s="130"/>
      <c r="CN131" s="130"/>
      <c r="CX131" s="130"/>
      <c r="DH131" s="130"/>
      <c r="DR131" s="130"/>
      <c r="EB131" s="130"/>
      <c r="EL131" s="130"/>
      <c r="EV131" s="130"/>
      <c r="FF131" s="130"/>
      <c r="FP131" s="130"/>
      <c r="FZ131" s="130"/>
      <c r="GJ131" s="130"/>
      <c r="GT131" s="130"/>
      <c r="HD131" s="130"/>
      <c r="HN131" s="130"/>
      <c r="HX131" s="130"/>
      <c r="IH131" s="130"/>
    </row>
    <row xmlns:x14ac="http://schemas.microsoft.com/office/spreadsheetml/2009/9/ac" r="132" s="3" customFormat="true" x14ac:dyDescent="0.25">
      <c r="A132" s="401" t="str">
        <f ca="true">IF(ISBLANK('Data Summary'!A134),"",'Data Summary'!A134)</f>
        <v/>
      </c>
      <c r="B132" s="130"/>
      <c r="L132" s="130"/>
      <c r="V132" s="130"/>
      <c r="AF132" s="130"/>
      <c r="AP132" s="130"/>
      <c r="AZ132" s="130"/>
      <c r="BA132" s="130"/>
      <c r="BB132" s="130"/>
      <c r="BC132" s="130"/>
      <c r="BD132" s="130"/>
      <c r="BE132" s="130"/>
      <c r="BF132" s="130"/>
      <c r="BG132" s="130"/>
      <c r="BJ132" s="130"/>
      <c r="BT132" s="130"/>
      <c r="CD132" s="130"/>
      <c r="CN132" s="130"/>
      <c r="CX132" s="130"/>
      <c r="DH132" s="130"/>
      <c r="DR132" s="130"/>
      <c r="EB132" s="130"/>
      <c r="EL132" s="130"/>
      <c r="EV132" s="130"/>
      <c r="FF132" s="130"/>
      <c r="FP132" s="130"/>
      <c r="FZ132" s="130"/>
      <c r="GJ132" s="130"/>
      <c r="GT132" s="130"/>
      <c r="HD132" s="130"/>
      <c r="HN132" s="130"/>
      <c r="HX132" s="130"/>
      <c r="IH132" s="130"/>
    </row>
    <row xmlns:x14ac="http://schemas.microsoft.com/office/spreadsheetml/2009/9/ac" r="133" s="3" customFormat="true" x14ac:dyDescent="0.25">
      <c r="A133" s="401" t="str">
        <f ca="true">IF(ISBLANK('Data Summary'!A135),"",'Data Summary'!A135)</f>
        <v/>
      </c>
      <c r="B133" s="130"/>
      <c r="L133" s="130"/>
      <c r="V133" s="130"/>
      <c r="AF133" s="130"/>
      <c r="AP133" s="130"/>
      <c r="AZ133" s="130"/>
      <c r="BA133" s="130"/>
      <c r="BB133" s="130"/>
      <c r="BC133" s="130"/>
      <c r="BD133" s="130"/>
      <c r="BE133" s="130"/>
      <c r="BF133" s="130"/>
      <c r="BG133" s="130"/>
      <c r="BJ133" s="130"/>
      <c r="BT133" s="130"/>
      <c r="CD133" s="130"/>
      <c r="CN133" s="130"/>
      <c r="CX133" s="130"/>
      <c r="DH133" s="130"/>
      <c r="DR133" s="130"/>
      <c r="EB133" s="130"/>
      <c r="EL133" s="130"/>
      <c r="EV133" s="130"/>
      <c r="FF133" s="130"/>
      <c r="FP133" s="130"/>
      <c r="FZ133" s="130"/>
      <c r="GJ133" s="130"/>
      <c r="GT133" s="130"/>
      <c r="HD133" s="130"/>
      <c r="HN133" s="130"/>
      <c r="HX133" s="130"/>
      <c r="IH133" s="130"/>
    </row>
    <row xmlns:x14ac="http://schemas.microsoft.com/office/spreadsheetml/2009/9/ac" r="134" s="3" customFormat="true" x14ac:dyDescent="0.25">
      <c r="A134" s="401" t="str">
        <f ca="true">IF(ISBLANK('Data Summary'!A136),"",'Data Summary'!A136)</f>
        <v/>
      </c>
      <c r="B134" s="130"/>
      <c r="L134" s="130"/>
      <c r="V134" s="130"/>
      <c r="AF134" s="130"/>
      <c r="AP134" s="130"/>
      <c r="AZ134" s="130"/>
      <c r="BA134" s="130"/>
      <c r="BB134" s="130"/>
      <c r="BC134" s="130"/>
      <c r="BD134" s="130"/>
      <c r="BE134" s="130"/>
      <c r="BF134" s="130"/>
      <c r="BG134" s="130"/>
      <c r="BJ134" s="130"/>
      <c r="BT134" s="130"/>
      <c r="CD134" s="130"/>
      <c r="CN134" s="130"/>
      <c r="CX134" s="130"/>
      <c r="DH134" s="130"/>
      <c r="DR134" s="130"/>
      <c r="EB134" s="130"/>
      <c r="EL134" s="130"/>
      <c r="EV134" s="130"/>
      <c r="FF134" s="130"/>
      <c r="FP134" s="130"/>
      <c r="FZ134" s="130"/>
      <c r="GJ134" s="130"/>
      <c r="GT134" s="130"/>
      <c r="HD134" s="130"/>
      <c r="HN134" s="130"/>
      <c r="HX134" s="130"/>
      <c r="IH134" s="130"/>
    </row>
    <row xmlns:x14ac="http://schemas.microsoft.com/office/spreadsheetml/2009/9/ac" r="135" s="3" customFormat="true" x14ac:dyDescent="0.25">
      <c r="A135" s="401" t="str">
        <f ca="true">IF(ISBLANK('Data Summary'!A137),"",'Data Summary'!A137)</f>
        <v/>
      </c>
      <c r="B135" s="130"/>
      <c r="L135" s="130"/>
      <c r="V135" s="130"/>
      <c r="AF135" s="130"/>
      <c r="AP135" s="130"/>
      <c r="AZ135" s="130"/>
      <c r="BA135" s="130"/>
      <c r="BB135" s="130"/>
      <c r="BC135" s="130"/>
      <c r="BD135" s="130"/>
      <c r="BE135" s="130"/>
      <c r="BF135" s="130"/>
      <c r="BG135" s="130"/>
      <c r="BJ135" s="130"/>
      <c r="BT135" s="130"/>
      <c r="CD135" s="130"/>
      <c r="CN135" s="130"/>
      <c r="CX135" s="130"/>
      <c r="DH135" s="130"/>
      <c r="DR135" s="130"/>
      <c r="EB135" s="130"/>
      <c r="EL135" s="130"/>
      <c r="EV135" s="130"/>
      <c r="FF135" s="130"/>
      <c r="FP135" s="130"/>
      <c r="FZ135" s="130"/>
      <c r="GJ135" s="130"/>
      <c r="GT135" s="130"/>
      <c r="HD135" s="130"/>
      <c r="HN135" s="130"/>
      <c r="HX135" s="130"/>
      <c r="IH135" s="130"/>
    </row>
    <row xmlns:x14ac="http://schemas.microsoft.com/office/spreadsheetml/2009/9/ac" r="136" s="3" customFormat="true" x14ac:dyDescent="0.25">
      <c r="A136" s="401" t="str">
        <f ca="true">IF(ISBLANK('Data Summary'!A138),"",'Data Summary'!A138)</f>
        <v/>
      </c>
      <c r="B136" s="130"/>
      <c r="L136" s="130"/>
      <c r="V136" s="130"/>
      <c r="AF136" s="130"/>
      <c r="AP136" s="130"/>
      <c r="AZ136" s="130"/>
      <c r="BA136" s="130"/>
      <c r="BB136" s="130"/>
      <c r="BC136" s="130"/>
      <c r="BD136" s="130"/>
      <c r="BE136" s="130"/>
      <c r="BF136" s="130"/>
      <c r="BG136" s="130"/>
      <c r="BJ136" s="130"/>
      <c r="BT136" s="130"/>
      <c r="CD136" s="130"/>
      <c r="CN136" s="130"/>
      <c r="CX136" s="130"/>
      <c r="DH136" s="130"/>
      <c r="DR136" s="130"/>
      <c r="EB136" s="130"/>
      <c r="EL136" s="130"/>
      <c r="EV136" s="130"/>
      <c r="FF136" s="130"/>
      <c r="FP136" s="130"/>
      <c r="FZ136" s="130"/>
      <c r="GJ136" s="130"/>
      <c r="GT136" s="130"/>
      <c r="HD136" s="130"/>
      <c r="HN136" s="130"/>
      <c r="HX136" s="130"/>
      <c r="IH136" s="130"/>
    </row>
    <row xmlns:x14ac="http://schemas.microsoft.com/office/spreadsheetml/2009/9/ac" r="137" s="3" customFormat="true" x14ac:dyDescent="0.25">
      <c r="A137" s="401" t="str">
        <f ca="true">IF(ISBLANK('Data Summary'!A139),"",'Data Summary'!A139)</f>
        <v/>
      </c>
      <c r="B137" s="130"/>
      <c r="L137" s="130"/>
      <c r="V137" s="130"/>
      <c r="AF137" s="130"/>
      <c r="AP137" s="130"/>
      <c r="AZ137" s="130"/>
      <c r="BA137" s="130"/>
      <c r="BB137" s="130"/>
      <c r="BC137" s="130"/>
      <c r="BD137" s="130"/>
      <c r="BE137" s="130"/>
      <c r="BF137" s="130"/>
      <c r="BG137" s="130"/>
      <c r="BJ137" s="130"/>
      <c r="BT137" s="130"/>
      <c r="CD137" s="130"/>
      <c r="CN137" s="130"/>
      <c r="CX137" s="130"/>
      <c r="DH137" s="130"/>
      <c r="DR137" s="130"/>
      <c r="EB137" s="130"/>
      <c r="EL137" s="130"/>
      <c r="EV137" s="130"/>
      <c r="FF137" s="130"/>
      <c r="FP137" s="130"/>
      <c r="FZ137" s="130"/>
      <c r="GJ137" s="130"/>
      <c r="GT137" s="130"/>
      <c r="HD137" s="130"/>
      <c r="HN137" s="130"/>
      <c r="HX137" s="130"/>
      <c r="IH137" s="130"/>
    </row>
    <row xmlns:x14ac="http://schemas.microsoft.com/office/spreadsheetml/2009/9/ac" r="138" s="3" customFormat="true" x14ac:dyDescent="0.25">
      <c r="A138" s="401" t="str">
        <f ca="true">IF(ISBLANK('Data Summary'!A140),"",'Data Summary'!A140)</f>
        <v/>
      </c>
      <c r="B138" s="130"/>
      <c r="L138" s="130"/>
      <c r="V138" s="130"/>
      <c r="AF138" s="130"/>
      <c r="AP138" s="130"/>
      <c r="AZ138" s="130"/>
      <c r="BA138" s="130"/>
      <c r="BB138" s="130"/>
      <c r="BC138" s="130"/>
      <c r="BD138" s="130"/>
      <c r="BE138" s="130"/>
      <c r="BF138" s="130"/>
      <c r="BG138" s="130"/>
      <c r="BJ138" s="130"/>
      <c r="BT138" s="130"/>
      <c r="CD138" s="130"/>
      <c r="CN138" s="130"/>
      <c r="CX138" s="130"/>
      <c r="DH138" s="130"/>
      <c r="DR138" s="130"/>
      <c r="EB138" s="130"/>
      <c r="EL138" s="130"/>
      <c r="EV138" s="130"/>
      <c r="FF138" s="130"/>
      <c r="FP138" s="130"/>
      <c r="FZ138" s="130"/>
      <c r="GJ138" s="130"/>
      <c r="GT138" s="130"/>
      <c r="HD138" s="130"/>
      <c r="HN138" s="130"/>
      <c r="HX138" s="130"/>
      <c r="IH138" s="130"/>
    </row>
    <row xmlns:x14ac="http://schemas.microsoft.com/office/spreadsheetml/2009/9/ac" r="139" s="3" customFormat="true" x14ac:dyDescent="0.25">
      <c r="A139" s="401" t="str">
        <f ca="true">IF(ISBLANK('Data Summary'!A141),"",'Data Summary'!A141)</f>
        <v/>
      </c>
      <c r="B139" s="130"/>
      <c r="L139" s="130"/>
      <c r="V139" s="130"/>
      <c r="AF139" s="130"/>
      <c r="AP139" s="130"/>
      <c r="AZ139" s="130"/>
      <c r="BA139" s="130"/>
      <c r="BB139" s="130"/>
      <c r="BC139" s="130"/>
      <c r="BD139" s="130"/>
      <c r="BE139" s="130"/>
      <c r="BF139" s="130"/>
      <c r="BG139" s="130"/>
      <c r="BJ139" s="130"/>
      <c r="BT139" s="130"/>
      <c r="CD139" s="130"/>
      <c r="CN139" s="130"/>
      <c r="CX139" s="130"/>
      <c r="DH139" s="130"/>
      <c r="DR139" s="130"/>
      <c r="EB139" s="130"/>
      <c r="EL139" s="130"/>
      <c r="EV139" s="130"/>
      <c r="FF139" s="130"/>
      <c r="FP139" s="130"/>
      <c r="FZ139" s="130"/>
      <c r="GJ139" s="130"/>
      <c r="GT139" s="130"/>
      <c r="HD139" s="130"/>
      <c r="HN139" s="130"/>
      <c r="HX139" s="130"/>
      <c r="IH139" s="130"/>
    </row>
    <row xmlns:x14ac="http://schemas.microsoft.com/office/spreadsheetml/2009/9/ac" r="140" s="3" customFormat="true" x14ac:dyDescent="0.25">
      <c r="A140" s="401" t="str">
        <f ca="true">IF(ISBLANK('Data Summary'!A142),"",'Data Summary'!A142)</f>
        <v/>
      </c>
      <c r="B140" s="130"/>
      <c r="L140" s="130"/>
      <c r="V140" s="130"/>
      <c r="AF140" s="130"/>
      <c r="AP140" s="130"/>
      <c r="AZ140" s="130"/>
      <c r="BA140" s="130"/>
      <c r="BB140" s="130"/>
      <c r="BC140" s="130"/>
      <c r="BD140" s="130"/>
      <c r="BE140" s="130"/>
      <c r="BF140" s="130"/>
      <c r="BG140" s="130"/>
      <c r="BJ140" s="130"/>
      <c r="BT140" s="130"/>
      <c r="CD140" s="130"/>
      <c r="CN140" s="130"/>
      <c r="CX140" s="130"/>
      <c r="DH140" s="130"/>
      <c r="DR140" s="130"/>
      <c r="EB140" s="130"/>
      <c r="EL140" s="130"/>
      <c r="EV140" s="130"/>
      <c r="FF140" s="130"/>
      <c r="FP140" s="130"/>
      <c r="FZ140" s="130"/>
      <c r="GJ140" s="130"/>
      <c r="GT140" s="130"/>
      <c r="HD140" s="130"/>
      <c r="HN140" s="130"/>
      <c r="HX140" s="130"/>
      <c r="IH140" s="130"/>
    </row>
    <row xmlns:x14ac="http://schemas.microsoft.com/office/spreadsheetml/2009/9/ac" r="141" s="3" customFormat="true" x14ac:dyDescent="0.25">
      <c r="A141" s="401" t="str">
        <f ca="true">IF(ISBLANK('Data Summary'!A143),"",'Data Summary'!A143)</f>
        <v/>
      </c>
      <c r="B141" s="130"/>
      <c r="L141" s="130"/>
      <c r="V141" s="130"/>
      <c r="AF141" s="130"/>
      <c r="AP141" s="130"/>
      <c r="AZ141" s="130"/>
      <c r="BA141" s="130"/>
      <c r="BB141" s="130"/>
      <c r="BC141" s="130"/>
      <c r="BD141" s="130"/>
      <c r="BE141" s="130"/>
      <c r="BF141" s="130"/>
      <c r="BG141" s="130"/>
      <c r="BJ141" s="130"/>
      <c r="BT141" s="130"/>
      <c r="CD141" s="130"/>
      <c r="CN141" s="130"/>
      <c r="CX141" s="130"/>
      <c r="DH141" s="130"/>
      <c r="DR141" s="130"/>
      <c r="EB141" s="130"/>
      <c r="EL141" s="130"/>
      <c r="EV141" s="130"/>
      <c r="FF141" s="130"/>
      <c r="FP141" s="130"/>
      <c r="FZ141" s="130"/>
      <c r="GJ141" s="130"/>
      <c r="GT141" s="130"/>
      <c r="HD141" s="130"/>
      <c r="HN141" s="130"/>
      <c r="HX141" s="130"/>
      <c r="IH141" s="130"/>
    </row>
    <row xmlns:x14ac="http://schemas.microsoft.com/office/spreadsheetml/2009/9/ac" r="142" s="3" customFormat="true" x14ac:dyDescent="0.25">
      <c r="A142" s="401" t="str">
        <f ca="true">IF(ISBLANK('Data Summary'!A144),"",'Data Summary'!A144)</f>
        <v/>
      </c>
      <c r="B142" s="130"/>
      <c r="L142" s="130"/>
      <c r="V142" s="130"/>
      <c r="AF142" s="130"/>
      <c r="AP142" s="130"/>
      <c r="AZ142" s="130"/>
      <c r="BA142" s="130"/>
      <c r="BB142" s="130"/>
      <c r="BC142" s="130"/>
      <c r="BD142" s="130"/>
      <c r="BE142" s="130"/>
      <c r="BF142" s="130"/>
      <c r="BG142" s="130"/>
      <c r="BJ142" s="130"/>
      <c r="BT142" s="130"/>
      <c r="CD142" s="130"/>
      <c r="CN142" s="130"/>
      <c r="CX142" s="130"/>
      <c r="DH142" s="130"/>
      <c r="DR142" s="130"/>
      <c r="EB142" s="130"/>
      <c r="EL142" s="130"/>
      <c r="EV142" s="130"/>
      <c r="FF142" s="130"/>
      <c r="FP142" s="130"/>
      <c r="FZ142" s="130"/>
      <c r="GJ142" s="130"/>
      <c r="GT142" s="130"/>
      <c r="HD142" s="130"/>
      <c r="HN142" s="130"/>
      <c r="HX142" s="130"/>
      <c r="IH142" s="130"/>
    </row>
    <row xmlns:x14ac="http://schemas.microsoft.com/office/spreadsheetml/2009/9/ac" r="143" s="3" customFormat="true" x14ac:dyDescent="0.25">
      <c r="A143" s="401" t="str">
        <f ca="true">IF(ISBLANK('Data Summary'!A145),"",'Data Summary'!A145)</f>
        <v/>
      </c>
      <c r="B143" s="130"/>
      <c r="L143" s="130"/>
      <c r="V143" s="130"/>
      <c r="AF143" s="130"/>
      <c r="AP143" s="130"/>
      <c r="AZ143" s="130"/>
      <c r="BA143" s="130"/>
      <c r="BB143" s="130"/>
      <c r="BC143" s="130"/>
      <c r="BD143" s="130"/>
      <c r="BE143" s="130"/>
      <c r="BF143" s="130"/>
      <c r="BG143" s="130"/>
      <c r="BJ143" s="130"/>
      <c r="BT143" s="130"/>
      <c r="CD143" s="130"/>
      <c r="CN143" s="130"/>
      <c r="CX143" s="130"/>
      <c r="DH143" s="130"/>
      <c r="DR143" s="130"/>
      <c r="EB143" s="130"/>
      <c r="EL143" s="130"/>
      <c r="EV143" s="130"/>
      <c r="FF143" s="130"/>
      <c r="FP143" s="130"/>
      <c r="FZ143" s="130"/>
      <c r="GJ143" s="130"/>
      <c r="GT143" s="130"/>
      <c r="HD143" s="130"/>
      <c r="HN143" s="130"/>
      <c r="HX143" s="130"/>
      <c r="IH143" s="130"/>
    </row>
    <row xmlns:x14ac="http://schemas.microsoft.com/office/spreadsheetml/2009/9/ac" r="144" s="3" customFormat="true" x14ac:dyDescent="0.25">
      <c r="A144" s="401" t="str">
        <f ca="true">IF(ISBLANK('Data Summary'!A146),"",'Data Summary'!A146)</f>
        <v/>
      </c>
      <c r="B144" s="130"/>
      <c r="L144" s="130"/>
      <c r="V144" s="130"/>
      <c r="AF144" s="130"/>
      <c r="AP144" s="130"/>
      <c r="AZ144" s="130"/>
      <c r="BA144" s="130"/>
      <c r="BB144" s="130"/>
      <c r="BC144" s="130"/>
      <c r="BD144" s="130"/>
      <c r="BE144" s="130"/>
      <c r="BF144" s="130"/>
      <c r="BG144" s="130"/>
      <c r="BJ144" s="130"/>
      <c r="BT144" s="130"/>
      <c r="CD144" s="130"/>
      <c r="CN144" s="130"/>
      <c r="CX144" s="130"/>
      <c r="DH144" s="130"/>
      <c r="DR144" s="130"/>
      <c r="EB144" s="130"/>
      <c r="EL144" s="130"/>
      <c r="EV144" s="130"/>
      <c r="FF144" s="130"/>
      <c r="FP144" s="130"/>
      <c r="FZ144" s="130"/>
      <c r="GJ144" s="130"/>
      <c r="GT144" s="130"/>
      <c r="HD144" s="130"/>
      <c r="HN144" s="130"/>
      <c r="HX144" s="130"/>
      <c r="IH144" s="130"/>
    </row>
    <row xmlns:x14ac="http://schemas.microsoft.com/office/spreadsheetml/2009/9/ac" r="145" s="3" customFormat="true" x14ac:dyDescent="0.25">
      <c r="A145" s="401" t="str">
        <f ca="true">IF(ISBLANK('Data Summary'!A147),"",'Data Summary'!A147)</f>
        <v/>
      </c>
      <c r="B145" s="130"/>
      <c r="L145" s="130"/>
      <c r="V145" s="130"/>
      <c r="AF145" s="130"/>
      <c r="AP145" s="130"/>
      <c r="AZ145" s="130"/>
      <c r="BA145" s="130"/>
      <c r="BB145" s="130"/>
      <c r="BC145" s="130"/>
      <c r="BD145" s="130"/>
      <c r="BE145" s="130"/>
      <c r="BF145" s="130"/>
      <c r="BG145" s="130"/>
      <c r="BJ145" s="130"/>
      <c r="BT145" s="130"/>
      <c r="CD145" s="130"/>
      <c r="CN145" s="130"/>
      <c r="CX145" s="130"/>
      <c r="DH145" s="130"/>
      <c r="DR145" s="130"/>
      <c r="EB145" s="130"/>
      <c r="EL145" s="130"/>
      <c r="EV145" s="130"/>
      <c r="FF145" s="130"/>
      <c r="FP145" s="130"/>
      <c r="FZ145" s="130"/>
      <c r="GJ145" s="130"/>
      <c r="GT145" s="130"/>
      <c r="HD145" s="130"/>
      <c r="HN145" s="130"/>
      <c r="HX145" s="130"/>
      <c r="IH145" s="130"/>
    </row>
    <row xmlns:x14ac="http://schemas.microsoft.com/office/spreadsheetml/2009/9/ac" r="146" s="3" customFormat="true" x14ac:dyDescent="0.25">
      <c r="A146" s="401" t="str">
        <f ca="true">IF(ISBLANK('Data Summary'!A148),"",'Data Summary'!A148)</f>
        <v/>
      </c>
      <c r="B146" s="130"/>
      <c r="L146" s="130"/>
      <c r="V146" s="130"/>
      <c r="AF146" s="130"/>
      <c r="AP146" s="130"/>
      <c r="AZ146" s="130"/>
      <c r="BA146" s="130"/>
      <c r="BB146" s="130"/>
      <c r="BC146" s="130"/>
      <c r="BD146" s="130"/>
      <c r="BE146" s="130"/>
      <c r="BF146" s="130"/>
      <c r="BG146" s="130"/>
      <c r="BJ146" s="130"/>
      <c r="BT146" s="130"/>
      <c r="CD146" s="130"/>
      <c r="CN146" s="130"/>
      <c r="CX146" s="130"/>
      <c r="DH146" s="130"/>
      <c r="DR146" s="130"/>
      <c r="EB146" s="130"/>
      <c r="EL146" s="130"/>
      <c r="EV146" s="130"/>
      <c r="FF146" s="130"/>
      <c r="FP146" s="130"/>
      <c r="FZ146" s="130"/>
      <c r="GJ146" s="130"/>
      <c r="GT146" s="130"/>
      <c r="HD146" s="130"/>
      <c r="HN146" s="130"/>
      <c r="HX146" s="130"/>
      <c r="IH146" s="130"/>
    </row>
    <row xmlns:x14ac="http://schemas.microsoft.com/office/spreadsheetml/2009/9/ac" r="147" s="3" customFormat="true" x14ac:dyDescent="0.25">
      <c r="A147" s="401" t="str">
        <f ca="true">IF(ISBLANK('Data Summary'!A149),"",'Data Summary'!A149)</f>
        <v/>
      </c>
      <c r="B147" s="130"/>
      <c r="L147" s="130"/>
      <c r="V147" s="130"/>
      <c r="AF147" s="130"/>
      <c r="AP147" s="130"/>
      <c r="AZ147" s="130"/>
      <c r="BA147" s="130"/>
      <c r="BB147" s="130"/>
      <c r="BC147" s="130"/>
      <c r="BD147" s="130"/>
      <c r="BE147" s="130"/>
      <c r="BF147" s="130"/>
      <c r="BG147" s="130"/>
      <c r="BJ147" s="130"/>
      <c r="BT147" s="130"/>
      <c r="CD147" s="130"/>
      <c r="CN147" s="130"/>
      <c r="CX147" s="130"/>
      <c r="DH147" s="130"/>
      <c r="DR147" s="130"/>
      <c r="EB147" s="130"/>
      <c r="EL147" s="130"/>
      <c r="EV147" s="130"/>
      <c r="FF147" s="130"/>
      <c r="FP147" s="130"/>
      <c r="FZ147" s="130"/>
      <c r="GJ147" s="130"/>
      <c r="GT147" s="130"/>
      <c r="HD147" s="130"/>
      <c r="HN147" s="130"/>
      <c r="HX147" s="130"/>
      <c r="IH147" s="130"/>
    </row>
    <row xmlns:x14ac="http://schemas.microsoft.com/office/spreadsheetml/2009/9/ac" r="148" s="3" customFormat="true" x14ac:dyDescent="0.25">
      <c r="A148" s="401" t="str">
        <f ca="true">IF(ISBLANK('Data Summary'!A150),"",'Data Summary'!A150)</f>
        <v/>
      </c>
      <c r="B148" s="130"/>
      <c r="L148" s="130"/>
      <c r="V148" s="130"/>
      <c r="AF148" s="130"/>
      <c r="AP148" s="130"/>
      <c r="AZ148" s="130"/>
      <c r="BA148" s="130"/>
      <c r="BB148" s="130"/>
      <c r="BC148" s="130"/>
      <c r="BD148" s="130"/>
      <c r="BE148" s="130"/>
      <c r="BF148" s="130"/>
      <c r="BG148" s="130"/>
      <c r="BJ148" s="130"/>
      <c r="BT148" s="130"/>
      <c r="CD148" s="130"/>
      <c r="CN148" s="130"/>
      <c r="CX148" s="130"/>
      <c r="DH148" s="130"/>
      <c r="DR148" s="130"/>
      <c r="EB148" s="130"/>
      <c r="EL148" s="130"/>
      <c r="EV148" s="130"/>
      <c r="FF148" s="130"/>
      <c r="FP148" s="130"/>
      <c r="FZ148" s="130"/>
      <c r="GJ148" s="130"/>
      <c r="GT148" s="130"/>
      <c r="HD148" s="130"/>
      <c r="HN148" s="130"/>
      <c r="HX148" s="130"/>
      <c r="IH148" s="130"/>
    </row>
    <row xmlns:x14ac="http://schemas.microsoft.com/office/spreadsheetml/2009/9/ac" r="149" s="3" customFormat="true" x14ac:dyDescent="0.25">
      <c r="A149" s="401" t="str">
        <f ca="true">IF(ISBLANK('Data Summary'!A151),"",'Data Summary'!A151)</f>
        <v/>
      </c>
      <c r="B149" s="130"/>
      <c r="L149" s="130"/>
      <c r="V149" s="130"/>
      <c r="AF149" s="130"/>
      <c r="AP149" s="130"/>
      <c r="AZ149" s="130"/>
      <c r="BA149" s="130"/>
      <c r="BB149" s="130"/>
      <c r="BC149" s="130"/>
      <c r="BD149" s="130"/>
      <c r="BE149" s="130"/>
      <c r="BF149" s="130"/>
      <c r="BG149" s="130"/>
      <c r="BJ149" s="130"/>
      <c r="BT149" s="130"/>
      <c r="CD149" s="130"/>
      <c r="CN149" s="130"/>
      <c r="CX149" s="130"/>
      <c r="DH149" s="130"/>
      <c r="DR149" s="130"/>
      <c r="EB149" s="130"/>
      <c r="EL149" s="130"/>
      <c r="EV149" s="130"/>
      <c r="FF149" s="130"/>
      <c r="FP149" s="130"/>
      <c r="FZ149" s="130"/>
      <c r="GJ149" s="130"/>
      <c r="GT149" s="130"/>
      <c r="HD149" s="130"/>
      <c r="HN149" s="130"/>
      <c r="HX149" s="130"/>
      <c r="IH149" s="130"/>
    </row>
    <row xmlns:x14ac="http://schemas.microsoft.com/office/spreadsheetml/2009/9/ac" r="150" s="3" customFormat="true" x14ac:dyDescent="0.25">
      <c r="A150" s="401" t="str">
        <f ca="true">IF(ISBLANK('Data Summary'!A152),"",'Data Summary'!A152)</f>
        <v/>
      </c>
      <c r="B150" s="130"/>
      <c r="L150" s="130"/>
      <c r="V150" s="130"/>
      <c r="AF150" s="130"/>
      <c r="AP150" s="130"/>
      <c r="AZ150" s="130"/>
      <c r="BA150" s="130"/>
      <c r="BB150" s="130"/>
      <c r="BC150" s="130"/>
      <c r="BD150" s="130"/>
      <c r="BE150" s="130"/>
      <c r="BF150" s="130"/>
      <c r="BG150" s="130"/>
      <c r="BJ150" s="130"/>
      <c r="BT150" s="130"/>
      <c r="CD150" s="130"/>
      <c r="CN150" s="130"/>
      <c r="CX150" s="130"/>
      <c r="DH150" s="130"/>
      <c r="DR150" s="130"/>
      <c r="EB150" s="130"/>
      <c r="EL150" s="130"/>
      <c r="EV150" s="130"/>
      <c r="FF150" s="130"/>
      <c r="FP150" s="130"/>
      <c r="FZ150" s="130"/>
      <c r="GJ150" s="130"/>
      <c r="GT150" s="130"/>
      <c r="HD150" s="130"/>
      <c r="HN150" s="130"/>
      <c r="HX150" s="130"/>
      <c r="IH150" s="130"/>
    </row>
    <row xmlns:x14ac="http://schemas.microsoft.com/office/spreadsheetml/2009/9/ac" r="151" s="3" customFormat="true" x14ac:dyDescent="0.25">
      <c r="A151" s="401" t="str">
        <f ca="true">IF(ISBLANK('Data Summary'!A153),"",'Data Summary'!A153)</f>
        <v/>
      </c>
      <c r="B151" s="130"/>
      <c r="L151" s="130"/>
      <c r="V151" s="130"/>
      <c r="AF151" s="130"/>
      <c r="AP151" s="130"/>
      <c r="AZ151" s="130"/>
      <c r="BA151" s="130"/>
      <c r="BB151" s="130"/>
      <c r="BC151" s="130"/>
      <c r="BD151" s="130"/>
      <c r="BE151" s="130"/>
      <c r="BF151" s="130"/>
      <c r="BG151" s="130"/>
      <c r="BJ151" s="130"/>
      <c r="BT151" s="130"/>
      <c r="CD151" s="130"/>
      <c r="CN151" s="130"/>
      <c r="CX151" s="130"/>
      <c r="DH151" s="130"/>
      <c r="DR151" s="130"/>
      <c r="EB151" s="130"/>
      <c r="EL151" s="130"/>
      <c r="EV151" s="130"/>
      <c r="FF151" s="130"/>
      <c r="FP151" s="130"/>
      <c r="FZ151" s="130"/>
      <c r="GJ151" s="130"/>
      <c r="GT151" s="130"/>
      <c r="HD151" s="130"/>
      <c r="HN151" s="130"/>
      <c r="HX151" s="130"/>
      <c r="IH151" s="130"/>
    </row>
    <row xmlns:x14ac="http://schemas.microsoft.com/office/spreadsheetml/2009/9/ac" r="152" s="3" customFormat="true" x14ac:dyDescent="0.25">
      <c r="A152" s="397"/>
      <c r="B152" s="130"/>
      <c r="L152" s="130"/>
      <c r="V152" s="130"/>
      <c r="AF152" s="130"/>
      <c r="AP152" s="130"/>
      <c r="AZ152" s="130"/>
      <c r="BA152" s="130"/>
      <c r="BB152" s="130"/>
      <c r="BC152" s="130"/>
      <c r="BD152" s="130"/>
      <c r="BE152" s="130"/>
      <c r="BF152" s="130"/>
      <c r="BG152" s="130"/>
      <c r="BJ152" s="130"/>
      <c r="BT152" s="130"/>
      <c r="CD152" s="130"/>
      <c r="CN152" s="130"/>
      <c r="CX152" s="130"/>
      <c r="DH152" s="130"/>
      <c r="DR152" s="130"/>
      <c r="EB152" s="130"/>
      <c r="EL152" s="130"/>
      <c r="EV152" s="130"/>
      <c r="FF152" s="130"/>
      <c r="FP152" s="130"/>
      <c r="FZ152" s="130"/>
      <c r="GJ152" s="130"/>
      <c r="GT152" s="130"/>
      <c r="HD152" s="130"/>
      <c r="HN152" s="130"/>
      <c r="HX152" s="130"/>
      <c r="IH152" s="130"/>
    </row>
    <row xmlns:x14ac="http://schemas.microsoft.com/office/spreadsheetml/2009/9/ac" r="153" s="3" customFormat="true" x14ac:dyDescent="0.25">
      <c r="A153" s="397"/>
      <c r="B153" s="130"/>
      <c r="L153" s="130"/>
      <c r="V153" s="130"/>
      <c r="AF153" s="130"/>
      <c r="AP153" s="130"/>
      <c r="AZ153" s="130"/>
      <c r="BA153" s="130"/>
      <c r="BB153" s="130"/>
      <c r="BC153" s="130"/>
      <c r="BD153" s="130"/>
      <c r="BE153" s="130"/>
      <c r="BF153" s="130"/>
      <c r="BG153" s="130"/>
      <c r="BJ153" s="130"/>
      <c r="BT153" s="130"/>
      <c r="CD153" s="130"/>
      <c r="CN153" s="130"/>
      <c r="CX153" s="130"/>
      <c r="DH153" s="130"/>
      <c r="DR153" s="130"/>
      <c r="EB153" s="130"/>
      <c r="EL153" s="130"/>
      <c r="EV153" s="130"/>
      <c r="FF153" s="130"/>
      <c r="FP153" s="130"/>
      <c r="FZ153" s="130"/>
      <c r="GJ153" s="130"/>
      <c r="GT153" s="130"/>
      <c r="HD153" s="130"/>
      <c r="HN153" s="130"/>
      <c r="HX153" s="130"/>
      <c r="IH153" s="130"/>
    </row>
    <row xmlns:x14ac="http://schemas.microsoft.com/office/spreadsheetml/2009/9/ac" r="154" s="3" customFormat="true" x14ac:dyDescent="0.25">
      <c r="A154" s="397"/>
      <c r="B154" s="130"/>
      <c r="L154" s="130"/>
      <c r="V154" s="130"/>
      <c r="AF154" s="130"/>
      <c r="AP154" s="130"/>
      <c r="AZ154" s="130"/>
      <c r="BA154" s="130"/>
      <c r="BB154" s="130"/>
      <c r="BC154" s="130"/>
      <c r="BD154" s="130"/>
      <c r="BE154" s="130"/>
      <c r="BF154" s="130"/>
      <c r="BG154" s="130"/>
      <c r="BJ154" s="130"/>
      <c r="BT154" s="130"/>
      <c r="CD154" s="130"/>
      <c r="CN154" s="130"/>
      <c r="CX154" s="130"/>
      <c r="DH154" s="130"/>
      <c r="DR154" s="130"/>
      <c r="EB154" s="130"/>
      <c r="EL154" s="130"/>
      <c r="EV154" s="130"/>
      <c r="FF154" s="130"/>
      <c r="FP154" s="130"/>
      <c r="FZ154" s="130"/>
      <c r="GJ154" s="130"/>
      <c r="GT154" s="130"/>
      <c r="HD154" s="130"/>
      <c r="HN154" s="130"/>
      <c r="HX154" s="130"/>
      <c r="IH154" s="130"/>
    </row>
    <row xmlns:x14ac="http://schemas.microsoft.com/office/spreadsheetml/2009/9/ac" r="155" s="3" customFormat="true" x14ac:dyDescent="0.25">
      <c r="A155" s="397"/>
      <c r="B155" s="130"/>
      <c r="L155" s="130"/>
      <c r="V155" s="130"/>
      <c r="AF155" s="130"/>
      <c r="AP155" s="130"/>
      <c r="AZ155" s="130"/>
      <c r="BA155" s="130"/>
      <c r="BB155" s="130"/>
      <c r="BC155" s="130"/>
      <c r="BD155" s="130"/>
      <c r="BE155" s="130"/>
      <c r="BF155" s="130"/>
      <c r="BG155" s="130"/>
      <c r="BJ155" s="130"/>
      <c r="BT155" s="130"/>
      <c r="CD155" s="130"/>
      <c r="CN155" s="130"/>
      <c r="CX155" s="130"/>
      <c r="DH155" s="130"/>
      <c r="DR155" s="130"/>
      <c r="EB155" s="130"/>
      <c r="EL155" s="130"/>
      <c r="EV155" s="130"/>
      <c r="FF155" s="130"/>
      <c r="FP155" s="130"/>
      <c r="FZ155" s="130"/>
      <c r="GJ155" s="130"/>
      <c r="GT155" s="130"/>
      <c r="HD155" s="130"/>
      <c r="HN155" s="130"/>
      <c r="HX155" s="130"/>
      <c r="IH155" s="130"/>
    </row>
    <row xmlns:x14ac="http://schemas.microsoft.com/office/spreadsheetml/2009/9/ac" r="156" s="3" customFormat="true" x14ac:dyDescent="0.25">
      <c r="A156" s="397"/>
      <c r="B156" s="130"/>
      <c r="L156" s="130"/>
      <c r="V156" s="130"/>
      <c r="AF156" s="130"/>
      <c r="AP156" s="130"/>
      <c r="AZ156" s="130"/>
      <c r="BA156" s="130"/>
      <c r="BB156" s="130"/>
      <c r="BC156" s="130"/>
      <c r="BD156" s="130"/>
      <c r="BE156" s="130"/>
      <c r="BF156" s="130"/>
      <c r="BG156" s="130"/>
      <c r="BJ156" s="130"/>
      <c r="BT156" s="130"/>
      <c r="CD156" s="130"/>
      <c r="CN156" s="130"/>
      <c r="CX156" s="130"/>
      <c r="DH156" s="130"/>
      <c r="DR156" s="130"/>
      <c r="EB156" s="130"/>
      <c r="EL156" s="130"/>
      <c r="EV156" s="130"/>
      <c r="FF156" s="130"/>
      <c r="FP156" s="130"/>
      <c r="FZ156" s="130"/>
      <c r="GJ156" s="130"/>
      <c r="GT156" s="130"/>
      <c r="HD156" s="130"/>
      <c r="HN156" s="130"/>
      <c r="HX156" s="130"/>
      <c r="IH156" s="130"/>
    </row>
    <row xmlns:x14ac="http://schemas.microsoft.com/office/spreadsheetml/2009/9/ac" r="157" s="3" customFormat="true" x14ac:dyDescent="0.25">
      <c r="A157" s="397"/>
      <c r="B157" s="130"/>
      <c r="L157" s="130"/>
      <c r="V157" s="130"/>
      <c r="AF157" s="130"/>
      <c r="AP157" s="130"/>
      <c r="AZ157" s="130"/>
      <c r="BA157" s="130"/>
      <c r="BB157" s="130"/>
      <c r="BC157" s="130"/>
      <c r="BD157" s="130"/>
      <c r="BE157" s="130"/>
      <c r="BF157" s="130"/>
      <c r="BG157" s="130"/>
      <c r="BJ157" s="130"/>
      <c r="BT157" s="130"/>
      <c r="CD157" s="130"/>
      <c r="CN157" s="130"/>
      <c r="CX157" s="130"/>
      <c r="DH157" s="130"/>
      <c r="DR157" s="130"/>
      <c r="EB157" s="130"/>
      <c r="EL157" s="130"/>
      <c r="EV157" s="130"/>
      <c r="FF157" s="130"/>
      <c r="FP157" s="130"/>
      <c r="FZ157" s="130"/>
      <c r="GJ157" s="130"/>
      <c r="GT157" s="130"/>
      <c r="HD157" s="130"/>
      <c r="HN157" s="130"/>
      <c r="HX157" s="130"/>
      <c r="IH157" s="130"/>
    </row>
    <row xmlns:x14ac="http://schemas.microsoft.com/office/spreadsheetml/2009/9/ac" r="158" s="3" customFormat="true" x14ac:dyDescent="0.25">
      <c r="A158" s="397"/>
      <c r="B158" s="130"/>
      <c r="L158" s="130"/>
      <c r="V158" s="130"/>
      <c r="AF158" s="130"/>
      <c r="AP158" s="130"/>
      <c r="AZ158" s="130"/>
      <c r="BA158" s="130"/>
      <c r="BB158" s="130"/>
      <c r="BC158" s="130"/>
      <c r="BD158" s="130"/>
      <c r="BE158" s="130"/>
      <c r="BF158" s="130"/>
      <c r="BG158" s="130"/>
      <c r="BJ158" s="130"/>
      <c r="BT158" s="130"/>
      <c r="CD158" s="130"/>
      <c r="CN158" s="130"/>
      <c r="CX158" s="130"/>
      <c r="DH158" s="130"/>
      <c r="DR158" s="130"/>
      <c r="EB158" s="130"/>
      <c r="EL158" s="130"/>
      <c r="EV158" s="130"/>
      <c r="FF158" s="130"/>
      <c r="FP158" s="130"/>
      <c r="FZ158" s="130"/>
      <c r="GJ158" s="130"/>
      <c r="GT158" s="130"/>
      <c r="HD158" s="130"/>
      <c r="HN158" s="130"/>
      <c r="HX158" s="130"/>
      <c r="IH158" s="130"/>
    </row>
    <row xmlns:x14ac="http://schemas.microsoft.com/office/spreadsheetml/2009/9/ac" r="159" s="3" customFormat="true" x14ac:dyDescent="0.25">
      <c r="A159" s="397"/>
      <c r="B159" s="130"/>
      <c r="L159" s="130"/>
      <c r="V159" s="130"/>
      <c r="AF159" s="130"/>
      <c r="AP159" s="130"/>
      <c r="AZ159" s="130"/>
      <c r="BA159" s="130"/>
      <c r="BB159" s="130"/>
      <c r="BC159" s="130"/>
      <c r="BD159" s="130"/>
      <c r="BE159" s="130"/>
      <c r="BF159" s="130"/>
      <c r="BG159" s="130"/>
      <c r="BJ159" s="130"/>
      <c r="BT159" s="130"/>
      <c r="CD159" s="130"/>
      <c r="CN159" s="130"/>
      <c r="CX159" s="130"/>
      <c r="DH159" s="130"/>
      <c r="DR159" s="130"/>
      <c r="EB159" s="130"/>
      <c r="EL159" s="130"/>
      <c r="EV159" s="130"/>
      <c r="FF159" s="130"/>
      <c r="FP159" s="130"/>
      <c r="FZ159" s="130"/>
      <c r="GJ159" s="130"/>
      <c r="GT159" s="130"/>
      <c r="HD159" s="130"/>
      <c r="HN159" s="130"/>
      <c r="HX159" s="130"/>
      <c r="IH159" s="130"/>
    </row>
    <row xmlns:x14ac="http://schemas.microsoft.com/office/spreadsheetml/2009/9/ac" r="160" s="3" customFormat="true" x14ac:dyDescent="0.25">
      <c r="A160" s="397"/>
      <c r="B160" s="130"/>
      <c r="L160" s="130"/>
      <c r="V160" s="130"/>
      <c r="AF160" s="130"/>
      <c r="AP160" s="130"/>
      <c r="AZ160" s="130"/>
      <c r="BA160" s="130"/>
      <c r="BB160" s="130"/>
      <c r="BC160" s="130"/>
      <c r="BD160" s="130"/>
      <c r="BE160" s="130"/>
      <c r="BF160" s="130"/>
      <c r="BG160" s="130"/>
      <c r="BJ160" s="130"/>
      <c r="BT160" s="130"/>
      <c r="CD160" s="130"/>
      <c r="CN160" s="130"/>
      <c r="CX160" s="130"/>
      <c r="DH160" s="130"/>
      <c r="DR160" s="130"/>
      <c r="EB160" s="130"/>
      <c r="EL160" s="130"/>
      <c r="EV160" s="130"/>
      <c r="FF160" s="130"/>
      <c r="FP160" s="130"/>
      <c r="FZ160" s="130"/>
      <c r="GJ160" s="130"/>
      <c r="GT160" s="130"/>
      <c r="HD160" s="130"/>
      <c r="HN160" s="130"/>
      <c r="HX160" s="130"/>
      <c r="IH160" s="130"/>
    </row>
    <row xmlns:x14ac="http://schemas.microsoft.com/office/spreadsheetml/2009/9/ac" r="161" s="3" customFormat="true" x14ac:dyDescent="0.25">
      <c r="A161" s="397"/>
      <c r="B161" s="130"/>
      <c r="L161" s="130"/>
      <c r="V161" s="130"/>
      <c r="AF161" s="130"/>
      <c r="AP161" s="130"/>
      <c r="AZ161" s="130"/>
      <c r="BA161" s="130"/>
      <c r="BB161" s="130"/>
      <c r="BC161" s="130"/>
      <c r="BD161" s="130"/>
      <c r="BE161" s="130"/>
      <c r="BF161" s="130"/>
      <c r="BG161" s="130"/>
      <c r="BJ161" s="130"/>
      <c r="BT161" s="130"/>
      <c r="CD161" s="130"/>
      <c r="CN161" s="130"/>
      <c r="CX161" s="130"/>
      <c r="DH161" s="130"/>
      <c r="DR161" s="130"/>
      <c r="EB161" s="130"/>
      <c r="EL161" s="130"/>
      <c r="EV161" s="130"/>
      <c r="FF161" s="130"/>
      <c r="FP161" s="130"/>
      <c r="FZ161" s="130"/>
      <c r="GJ161" s="130"/>
      <c r="GT161" s="130"/>
      <c r="HD161" s="130"/>
      <c r="HN161" s="130"/>
      <c r="HX161" s="130"/>
      <c r="IH161" s="130"/>
    </row>
    <row xmlns:x14ac="http://schemas.microsoft.com/office/spreadsheetml/2009/9/ac" r="162" s="3" customFormat="true" x14ac:dyDescent="0.25">
      <c r="A162" s="397"/>
      <c r="B162" s="130"/>
      <c r="L162" s="130"/>
      <c r="V162" s="130"/>
      <c r="AF162" s="130"/>
      <c r="AP162" s="130"/>
      <c r="AZ162" s="130"/>
      <c r="BA162" s="130"/>
      <c r="BB162" s="130"/>
      <c r="BC162" s="130"/>
      <c r="BD162" s="130"/>
      <c r="BE162" s="130"/>
      <c r="BF162" s="130"/>
      <c r="BG162" s="130"/>
      <c r="BJ162" s="130"/>
      <c r="BT162" s="130"/>
      <c r="CD162" s="130"/>
      <c r="CN162" s="130"/>
      <c r="CX162" s="130"/>
      <c r="DH162" s="130"/>
      <c r="DR162" s="130"/>
      <c r="EB162" s="130"/>
      <c r="EL162" s="130"/>
      <c r="EV162" s="130"/>
      <c r="FF162" s="130"/>
      <c r="FP162" s="130"/>
      <c r="FZ162" s="130"/>
      <c r="GJ162" s="130"/>
      <c r="GT162" s="130"/>
      <c r="HD162" s="130"/>
      <c r="HN162" s="130"/>
      <c r="HX162" s="130"/>
      <c r="IH162" s="130"/>
    </row>
    <row xmlns:x14ac="http://schemas.microsoft.com/office/spreadsheetml/2009/9/ac" r="163" s="3" customFormat="true" x14ac:dyDescent="0.25">
      <c r="A163" s="397"/>
      <c r="B163" s="130"/>
      <c r="L163" s="130"/>
      <c r="V163" s="130"/>
      <c r="AF163" s="130"/>
      <c r="AP163" s="130"/>
      <c r="AZ163" s="130"/>
      <c r="BA163" s="130"/>
      <c r="BB163" s="130"/>
      <c r="BC163" s="130"/>
      <c r="BD163" s="130"/>
      <c r="BE163" s="130"/>
      <c r="BF163" s="130"/>
      <c r="BG163" s="130"/>
      <c r="BJ163" s="130"/>
      <c r="BT163" s="130"/>
      <c r="CD163" s="130"/>
      <c r="CN163" s="130"/>
      <c r="CX163" s="130"/>
      <c r="DH163" s="130"/>
      <c r="DR163" s="130"/>
      <c r="EB163" s="130"/>
      <c r="EL163" s="130"/>
      <c r="EV163" s="130"/>
      <c r="FF163" s="130"/>
      <c r="FP163" s="130"/>
      <c r="FZ163" s="130"/>
      <c r="GJ163" s="130"/>
      <c r="GT163" s="130"/>
      <c r="HD163" s="130"/>
      <c r="HN163" s="130"/>
      <c r="HX163" s="130"/>
      <c r="IH163" s="130"/>
    </row>
    <row xmlns:x14ac="http://schemas.microsoft.com/office/spreadsheetml/2009/9/ac" r="164" s="3" customFormat="true" x14ac:dyDescent="0.25">
      <c r="A164" s="397"/>
      <c r="B164" s="130"/>
      <c r="L164" s="130"/>
      <c r="V164" s="130"/>
      <c r="AF164" s="130"/>
      <c r="AP164" s="130"/>
      <c r="AZ164" s="130"/>
      <c r="BA164" s="130"/>
      <c r="BB164" s="130"/>
      <c r="BC164" s="130"/>
      <c r="BD164" s="130"/>
      <c r="BE164" s="130"/>
      <c r="BF164" s="130"/>
      <c r="BG164" s="130"/>
      <c r="BJ164" s="130"/>
      <c r="BT164" s="130"/>
      <c r="CD164" s="130"/>
      <c r="CN164" s="130"/>
      <c r="CX164" s="130"/>
      <c r="DH164" s="130"/>
      <c r="DR164" s="130"/>
      <c r="EB164" s="130"/>
      <c r="EL164" s="130"/>
      <c r="EV164" s="130"/>
      <c r="FF164" s="130"/>
      <c r="FP164" s="130"/>
      <c r="FZ164" s="130"/>
      <c r="GJ164" s="130"/>
      <c r="GT164" s="130"/>
      <c r="HD164" s="130"/>
      <c r="HN164" s="130"/>
      <c r="HX164" s="130"/>
      <c r="IH164" s="130"/>
    </row>
    <row xmlns:x14ac="http://schemas.microsoft.com/office/spreadsheetml/2009/9/ac" r="165" s="3" customFormat="true" x14ac:dyDescent="0.25">
      <c r="A165" s="397"/>
      <c r="B165" s="130"/>
      <c r="L165" s="130"/>
      <c r="V165" s="130"/>
      <c r="AF165" s="130"/>
      <c r="AP165" s="130"/>
      <c r="AZ165" s="130"/>
      <c r="BA165" s="130"/>
      <c r="BB165" s="130"/>
      <c r="BC165" s="130"/>
      <c r="BD165" s="130"/>
      <c r="BE165" s="130"/>
      <c r="BF165" s="130"/>
      <c r="BG165" s="130"/>
      <c r="BJ165" s="130"/>
      <c r="BT165" s="130"/>
      <c r="CD165" s="130"/>
      <c r="CN165" s="130"/>
      <c r="CX165" s="130"/>
      <c r="DH165" s="130"/>
      <c r="DR165" s="130"/>
      <c r="EB165" s="130"/>
      <c r="EL165" s="130"/>
      <c r="EV165" s="130"/>
      <c r="FF165" s="130"/>
      <c r="FP165" s="130"/>
      <c r="FZ165" s="130"/>
      <c r="GJ165" s="130"/>
      <c r="GT165" s="130"/>
      <c r="HD165" s="130"/>
      <c r="HN165" s="130"/>
      <c r="HX165" s="130"/>
      <c r="IH165" s="130"/>
    </row>
    <row xmlns:x14ac="http://schemas.microsoft.com/office/spreadsheetml/2009/9/ac" r="166" s="3" customFormat="true" x14ac:dyDescent="0.25">
      <c r="A166" s="397"/>
      <c r="B166" s="130"/>
      <c r="L166" s="130"/>
      <c r="V166" s="130"/>
      <c r="AF166" s="130"/>
      <c r="AP166" s="130"/>
      <c r="AZ166" s="130"/>
      <c r="BA166" s="130"/>
      <c r="BB166" s="130"/>
      <c r="BC166" s="130"/>
      <c r="BD166" s="130"/>
      <c r="BE166" s="130"/>
      <c r="BF166" s="130"/>
      <c r="BG166" s="130"/>
      <c r="BJ166" s="130"/>
      <c r="BT166" s="130"/>
      <c r="CD166" s="130"/>
      <c r="CN166" s="130"/>
      <c r="CX166" s="130"/>
      <c r="DH166" s="130"/>
      <c r="DR166" s="130"/>
      <c r="EB166" s="130"/>
      <c r="EL166" s="130"/>
      <c r="EV166" s="130"/>
      <c r="FF166" s="130"/>
      <c r="FP166" s="130"/>
      <c r="FZ166" s="130"/>
      <c r="GJ166" s="130"/>
      <c r="GT166" s="130"/>
      <c r="HD166" s="130"/>
      <c r="HN166" s="130"/>
      <c r="HX166" s="130"/>
      <c r="IH166" s="130"/>
    </row>
    <row xmlns:x14ac="http://schemas.microsoft.com/office/spreadsheetml/2009/9/ac" r="167" s="3" customFormat="true" x14ac:dyDescent="0.25">
      <c r="A167" s="397"/>
      <c r="B167" s="130"/>
      <c r="L167" s="130"/>
      <c r="V167" s="130"/>
      <c r="AF167" s="130"/>
      <c r="AP167" s="130"/>
      <c r="AZ167" s="130"/>
      <c r="BA167" s="130"/>
      <c r="BB167" s="130"/>
      <c r="BC167" s="130"/>
      <c r="BD167" s="130"/>
      <c r="BE167" s="130"/>
      <c r="BF167" s="130"/>
      <c r="BG167" s="130"/>
      <c r="BJ167" s="130"/>
      <c r="BT167" s="130"/>
      <c r="CD167" s="130"/>
      <c r="CN167" s="130"/>
      <c r="CX167" s="130"/>
      <c r="DH167" s="130"/>
      <c r="DR167" s="130"/>
      <c r="EB167" s="130"/>
      <c r="EL167" s="130"/>
      <c r="EV167" s="130"/>
      <c r="FF167" s="130"/>
      <c r="FP167" s="130"/>
      <c r="FZ167" s="130"/>
      <c r="GJ167" s="130"/>
      <c r="GT167" s="130"/>
      <c r="HD167" s="130"/>
      <c r="HN167" s="130"/>
      <c r="HX167" s="130"/>
      <c r="IH167" s="130"/>
    </row>
    <row xmlns:x14ac="http://schemas.microsoft.com/office/spreadsheetml/2009/9/ac" r="168" s="3" customFormat="true" x14ac:dyDescent="0.25">
      <c r="A168" s="397"/>
      <c r="B168" s="130"/>
      <c r="L168" s="130"/>
      <c r="V168" s="130"/>
      <c r="AF168" s="130"/>
      <c r="AP168" s="130"/>
      <c r="AZ168" s="130"/>
      <c r="BA168" s="130"/>
      <c r="BB168" s="130"/>
      <c r="BC168" s="130"/>
      <c r="BD168" s="130"/>
      <c r="BE168" s="130"/>
      <c r="BF168" s="130"/>
      <c r="BG168" s="130"/>
      <c r="BJ168" s="130"/>
      <c r="BT168" s="130"/>
      <c r="CD168" s="130"/>
      <c r="CN168" s="130"/>
      <c r="CX168" s="130"/>
      <c r="DH168" s="130"/>
      <c r="DR168" s="130"/>
      <c r="EB168" s="130"/>
      <c r="EL168" s="130"/>
      <c r="EV168" s="130"/>
      <c r="FF168" s="130"/>
      <c r="FP168" s="130"/>
      <c r="FZ168" s="130"/>
      <c r="GJ168" s="130"/>
      <c r="GT168" s="130"/>
      <c r="HD168" s="130"/>
      <c r="HN168" s="130"/>
      <c r="HX168" s="130"/>
      <c r="IH168" s="130"/>
    </row>
    <row xmlns:x14ac="http://schemas.microsoft.com/office/spreadsheetml/2009/9/ac" r="169" s="3" customFormat="true" x14ac:dyDescent="0.25">
      <c r="A169" s="397"/>
      <c r="B169" s="130"/>
      <c r="L169" s="130"/>
      <c r="V169" s="130"/>
      <c r="AF169" s="130"/>
      <c r="AP169" s="130"/>
      <c r="AZ169" s="130"/>
      <c r="BA169" s="130"/>
      <c r="BB169" s="130"/>
      <c r="BC169" s="130"/>
      <c r="BD169" s="130"/>
      <c r="BE169" s="130"/>
      <c r="BF169" s="130"/>
      <c r="BG169" s="130"/>
      <c r="BJ169" s="130"/>
      <c r="BT169" s="130"/>
      <c r="CD169" s="130"/>
      <c r="CN169" s="130"/>
      <c r="CX169" s="130"/>
      <c r="DH169" s="130"/>
      <c r="DR169" s="130"/>
      <c r="EB169" s="130"/>
      <c r="EL169" s="130"/>
      <c r="EV169" s="130"/>
      <c r="FF169" s="130"/>
      <c r="FP169" s="130"/>
      <c r="FZ169" s="130"/>
      <c r="GJ169" s="130"/>
      <c r="GT169" s="130"/>
      <c r="HD169" s="130"/>
      <c r="HN169" s="130"/>
      <c r="HX169" s="130"/>
      <c r="IH169" s="130"/>
    </row>
    <row xmlns:x14ac="http://schemas.microsoft.com/office/spreadsheetml/2009/9/ac" r="170" s="3" customFormat="true" x14ac:dyDescent="0.25">
      <c r="A170" s="397"/>
      <c r="B170" s="130"/>
      <c r="L170" s="130"/>
      <c r="V170" s="130"/>
      <c r="AF170" s="130"/>
      <c r="AP170" s="130"/>
      <c r="AZ170" s="130"/>
      <c r="BA170" s="130"/>
      <c r="BB170" s="130"/>
      <c r="BC170" s="130"/>
      <c r="BD170" s="130"/>
      <c r="BE170" s="130"/>
      <c r="BF170" s="130"/>
      <c r="BG170" s="130"/>
      <c r="BJ170" s="130"/>
      <c r="BT170" s="130"/>
      <c r="CD170" s="130"/>
      <c r="CN170" s="130"/>
      <c r="CX170" s="130"/>
      <c r="DH170" s="130"/>
      <c r="DR170" s="130"/>
      <c r="EB170" s="130"/>
      <c r="EL170" s="130"/>
      <c r="EV170" s="130"/>
      <c r="FF170" s="130"/>
      <c r="FP170" s="130"/>
      <c r="FZ170" s="130"/>
      <c r="GJ170" s="130"/>
      <c r="GT170" s="130"/>
      <c r="HD170" s="130"/>
      <c r="HN170" s="130"/>
      <c r="HX170" s="130"/>
      <c r="IH170" s="130"/>
    </row>
    <row xmlns:x14ac="http://schemas.microsoft.com/office/spreadsheetml/2009/9/ac" r="171" s="3" customFormat="true" x14ac:dyDescent="0.25">
      <c r="A171" s="397"/>
      <c r="B171" s="130"/>
      <c r="L171" s="130"/>
      <c r="V171" s="130"/>
      <c r="AF171" s="130"/>
      <c r="AP171" s="130"/>
      <c r="AZ171" s="130"/>
      <c r="BA171" s="130"/>
      <c r="BB171" s="130"/>
      <c r="BC171" s="130"/>
      <c r="BD171" s="130"/>
      <c r="BE171" s="130"/>
      <c r="BF171" s="130"/>
      <c r="BG171" s="130"/>
      <c r="BJ171" s="130"/>
      <c r="BT171" s="130"/>
      <c r="CD171" s="130"/>
      <c r="CN171" s="130"/>
      <c r="CX171" s="130"/>
      <c r="DH171" s="130"/>
      <c r="DR171" s="130"/>
      <c r="EB171" s="130"/>
      <c r="EL171" s="130"/>
      <c r="EV171" s="130"/>
      <c r="FF171" s="130"/>
      <c r="FP171" s="130"/>
      <c r="FZ171" s="130"/>
      <c r="GJ171" s="130"/>
      <c r="GT171" s="130"/>
      <c r="HD171" s="130"/>
      <c r="HN171" s="130"/>
      <c r="HX171" s="130"/>
      <c r="IH171" s="130"/>
    </row>
    <row xmlns:x14ac="http://schemas.microsoft.com/office/spreadsheetml/2009/9/ac" r="172" s="3" customFormat="true" x14ac:dyDescent="0.25">
      <c r="A172" s="397"/>
      <c r="B172" s="130"/>
      <c r="L172" s="130"/>
      <c r="V172" s="130"/>
      <c r="AF172" s="130"/>
      <c r="AP172" s="130"/>
      <c r="AZ172" s="130"/>
      <c r="BA172" s="130"/>
      <c r="BB172" s="130"/>
      <c r="BC172" s="130"/>
      <c r="BD172" s="130"/>
      <c r="BE172" s="130"/>
      <c r="BF172" s="130"/>
      <c r="BG172" s="130"/>
      <c r="BJ172" s="130"/>
      <c r="BT172" s="130"/>
      <c r="CD172" s="130"/>
      <c r="CN172" s="130"/>
      <c r="CX172" s="130"/>
      <c r="DH172" s="130"/>
      <c r="DR172" s="130"/>
      <c r="EB172" s="130"/>
      <c r="EL172" s="130"/>
      <c r="EV172" s="130"/>
      <c r="FF172" s="130"/>
      <c r="FP172" s="130"/>
      <c r="FZ172" s="130"/>
      <c r="GJ172" s="130"/>
      <c r="GT172" s="130"/>
      <c r="HD172" s="130"/>
      <c r="HN172" s="130"/>
      <c r="HX172" s="130"/>
      <c r="IH172" s="130"/>
    </row>
    <row xmlns:x14ac="http://schemas.microsoft.com/office/spreadsheetml/2009/9/ac" r="173" s="3" customFormat="true" x14ac:dyDescent="0.25">
      <c r="A173" s="397"/>
      <c r="B173" s="130"/>
      <c r="L173" s="130"/>
      <c r="V173" s="130"/>
      <c r="AF173" s="130"/>
      <c r="AP173" s="130"/>
      <c r="AZ173" s="130"/>
      <c r="BA173" s="130"/>
      <c r="BB173" s="130"/>
      <c r="BC173" s="130"/>
      <c r="BD173" s="130"/>
      <c r="BE173" s="130"/>
      <c r="BF173" s="130"/>
      <c r="BG173" s="130"/>
      <c r="BJ173" s="130"/>
      <c r="BT173" s="130"/>
      <c r="CD173" s="130"/>
      <c r="CN173" s="130"/>
      <c r="CX173" s="130"/>
      <c r="DH173" s="130"/>
      <c r="DR173" s="130"/>
      <c r="EB173" s="130"/>
      <c r="EL173" s="130"/>
      <c r="EV173" s="130"/>
      <c r="FF173" s="130"/>
      <c r="FP173" s="130"/>
      <c r="FZ173" s="130"/>
      <c r="GJ173" s="130"/>
      <c r="GT173" s="130"/>
      <c r="HD173" s="130"/>
      <c r="HN173" s="130"/>
      <c r="HX173" s="130"/>
      <c r="IH173" s="130"/>
    </row>
    <row xmlns:x14ac="http://schemas.microsoft.com/office/spreadsheetml/2009/9/ac" r="174" s="3" customFormat="true" x14ac:dyDescent="0.25">
      <c r="A174" s="397"/>
      <c r="B174" s="130"/>
      <c r="L174" s="130"/>
      <c r="V174" s="130"/>
      <c r="AF174" s="130"/>
      <c r="AP174" s="130"/>
      <c r="AZ174" s="130"/>
      <c r="BA174" s="130"/>
      <c r="BB174" s="130"/>
      <c r="BC174" s="130"/>
      <c r="BD174" s="130"/>
      <c r="BE174" s="130"/>
      <c r="BF174" s="130"/>
      <c r="BG174" s="130"/>
      <c r="BJ174" s="130"/>
      <c r="BT174" s="130"/>
      <c r="CD174" s="130"/>
      <c r="CN174" s="130"/>
      <c r="CX174" s="130"/>
      <c r="DH174" s="130"/>
      <c r="DR174" s="130"/>
      <c r="EB174" s="130"/>
      <c r="EL174" s="130"/>
      <c r="EV174" s="130"/>
      <c r="FF174" s="130"/>
      <c r="FP174" s="130"/>
      <c r="FZ174" s="130"/>
      <c r="GJ174" s="130"/>
      <c r="GT174" s="130"/>
      <c r="HD174" s="130"/>
      <c r="HN174" s="130"/>
      <c r="HX174" s="130"/>
      <c r="IH174" s="130"/>
    </row>
    <row xmlns:x14ac="http://schemas.microsoft.com/office/spreadsheetml/2009/9/ac" r="175" s="3" customFormat="true" x14ac:dyDescent="0.25">
      <c r="A175" s="397"/>
      <c r="B175" s="130"/>
      <c r="L175" s="130"/>
      <c r="V175" s="130"/>
      <c r="AF175" s="130"/>
      <c r="AP175" s="130"/>
      <c r="AZ175" s="130"/>
      <c r="BA175" s="130"/>
      <c r="BB175" s="130"/>
      <c r="BC175" s="130"/>
      <c r="BD175" s="130"/>
      <c r="BE175" s="130"/>
      <c r="BF175" s="130"/>
      <c r="BG175" s="130"/>
      <c r="BJ175" s="130"/>
      <c r="BT175" s="130"/>
      <c r="CD175" s="130"/>
      <c r="CN175" s="130"/>
      <c r="CX175" s="130"/>
      <c r="DH175" s="130"/>
      <c r="DR175" s="130"/>
      <c r="EB175" s="130"/>
      <c r="EL175" s="130"/>
      <c r="EV175" s="130"/>
      <c r="FF175" s="130"/>
      <c r="FP175" s="130"/>
      <c r="FZ175" s="130"/>
      <c r="GJ175" s="130"/>
      <c r="GT175" s="130"/>
      <c r="HD175" s="130"/>
      <c r="HN175" s="130"/>
      <c r="HX175" s="130"/>
      <c r="IH175" s="130"/>
    </row>
    <row xmlns:x14ac="http://schemas.microsoft.com/office/spreadsheetml/2009/9/ac" r="176" s="3" customFormat="true" x14ac:dyDescent="0.25">
      <c r="A176" s="397"/>
      <c r="B176" s="130"/>
      <c r="L176" s="130"/>
      <c r="V176" s="130"/>
      <c r="AF176" s="130"/>
      <c r="AP176" s="130"/>
      <c r="AZ176" s="130"/>
      <c r="BA176" s="130"/>
      <c r="BB176" s="130"/>
      <c r="BC176" s="130"/>
      <c r="BD176" s="130"/>
      <c r="BE176" s="130"/>
      <c r="BF176" s="130"/>
      <c r="BG176" s="130"/>
      <c r="BJ176" s="130"/>
      <c r="BT176" s="130"/>
      <c r="CD176" s="130"/>
      <c r="CN176" s="130"/>
      <c r="CX176" s="130"/>
      <c r="DH176" s="130"/>
      <c r="DR176" s="130"/>
      <c r="EB176" s="130"/>
      <c r="EL176" s="130"/>
      <c r="EV176" s="130"/>
      <c r="FF176" s="130"/>
      <c r="FP176" s="130"/>
      <c r="FZ176" s="130"/>
      <c r="GJ176" s="130"/>
      <c r="GT176" s="130"/>
      <c r="HD176" s="130"/>
      <c r="HN176" s="130"/>
      <c r="HX176" s="130"/>
      <c r="IH176" s="130"/>
    </row>
    <row xmlns:x14ac="http://schemas.microsoft.com/office/spreadsheetml/2009/9/ac" r="177" s="3" customFormat="true" x14ac:dyDescent="0.25">
      <c r="A177" s="397"/>
      <c r="B177" s="130"/>
      <c r="L177" s="130"/>
      <c r="V177" s="130"/>
      <c r="AF177" s="130"/>
      <c r="AP177" s="130"/>
      <c r="AZ177" s="130"/>
      <c r="BA177" s="130"/>
      <c r="BB177" s="130"/>
      <c r="BC177" s="130"/>
      <c r="BD177" s="130"/>
      <c r="BE177" s="130"/>
      <c r="BF177" s="130"/>
      <c r="BG177" s="130"/>
      <c r="BJ177" s="130"/>
      <c r="BT177" s="130"/>
      <c r="CD177" s="130"/>
      <c r="CN177" s="130"/>
      <c r="CX177" s="130"/>
      <c r="DH177" s="130"/>
      <c r="DR177" s="130"/>
      <c r="EB177" s="130"/>
      <c r="EL177" s="130"/>
      <c r="EV177" s="130"/>
      <c r="FF177" s="130"/>
      <c r="FP177" s="130"/>
      <c r="FZ177" s="130"/>
      <c r="GJ177" s="130"/>
      <c r="GT177" s="130"/>
      <c r="HD177" s="130"/>
      <c r="HN177" s="130"/>
      <c r="HX177" s="130"/>
      <c r="IH177" s="130"/>
    </row>
    <row xmlns:x14ac="http://schemas.microsoft.com/office/spreadsheetml/2009/9/ac" r="178" s="3" customFormat="true" x14ac:dyDescent="0.25">
      <c r="A178" s="397"/>
      <c r="B178" s="130"/>
      <c r="L178" s="130"/>
      <c r="V178" s="130"/>
      <c r="AF178" s="130"/>
      <c r="AP178" s="130"/>
      <c r="AZ178" s="130"/>
      <c r="BA178" s="130"/>
      <c r="BB178" s="130"/>
      <c r="BC178" s="130"/>
      <c r="BD178" s="130"/>
      <c r="BE178" s="130"/>
      <c r="BF178" s="130"/>
      <c r="BG178" s="130"/>
      <c r="BJ178" s="130"/>
      <c r="BT178" s="130"/>
      <c r="CD178" s="130"/>
      <c r="CN178" s="130"/>
      <c r="CX178" s="130"/>
      <c r="DH178" s="130"/>
      <c r="DR178" s="130"/>
      <c r="EB178" s="130"/>
      <c r="EL178" s="130"/>
      <c r="EV178" s="130"/>
      <c r="FF178" s="130"/>
      <c r="FP178" s="130"/>
      <c r="FZ178" s="130"/>
      <c r="GJ178" s="130"/>
      <c r="GT178" s="130"/>
      <c r="HD178" s="130"/>
      <c r="HN178" s="130"/>
      <c r="HX178" s="130"/>
      <c r="IH178" s="130"/>
    </row>
    <row xmlns:x14ac="http://schemas.microsoft.com/office/spreadsheetml/2009/9/ac" r="179" s="3" customFormat="true" x14ac:dyDescent="0.25">
      <c r="A179" s="397"/>
      <c r="B179" s="130"/>
      <c r="L179" s="130"/>
      <c r="V179" s="130"/>
      <c r="AF179" s="130"/>
      <c r="AP179" s="130"/>
      <c r="AZ179" s="130"/>
      <c r="BA179" s="130"/>
      <c r="BB179" s="130"/>
      <c r="BC179" s="130"/>
      <c r="BD179" s="130"/>
      <c r="BE179" s="130"/>
      <c r="BF179" s="130"/>
      <c r="BG179" s="130"/>
      <c r="BJ179" s="130"/>
      <c r="BT179" s="130"/>
      <c r="CD179" s="130"/>
      <c r="CN179" s="130"/>
      <c r="CX179" s="130"/>
      <c r="DH179" s="130"/>
      <c r="DR179" s="130"/>
      <c r="EB179" s="130"/>
      <c r="EL179" s="130"/>
      <c r="EV179" s="130"/>
      <c r="FF179" s="130"/>
      <c r="FP179" s="130"/>
      <c r="FZ179" s="130"/>
      <c r="GJ179" s="130"/>
      <c r="GT179" s="130"/>
      <c r="HD179" s="130"/>
      <c r="HN179" s="130"/>
      <c r="HX179" s="130"/>
      <c r="IH179" s="130"/>
    </row>
    <row xmlns:x14ac="http://schemas.microsoft.com/office/spreadsheetml/2009/9/ac" r="180" s="3" customFormat="true" x14ac:dyDescent="0.25">
      <c r="A180" s="397"/>
      <c r="B180" s="130"/>
      <c r="L180" s="130"/>
      <c r="V180" s="130"/>
      <c r="AF180" s="130"/>
      <c r="AP180" s="130"/>
      <c r="AZ180" s="130"/>
      <c r="BA180" s="130"/>
      <c r="BB180" s="130"/>
      <c r="BC180" s="130"/>
      <c r="BD180" s="130"/>
      <c r="BE180" s="130"/>
      <c r="BF180" s="130"/>
      <c r="BG180" s="130"/>
      <c r="BJ180" s="130"/>
      <c r="BT180" s="130"/>
      <c r="CD180" s="130"/>
      <c r="CN180" s="130"/>
      <c r="CX180" s="130"/>
      <c r="DH180" s="130"/>
      <c r="DR180" s="130"/>
      <c r="EB180" s="130"/>
      <c r="EL180" s="130"/>
      <c r="EV180" s="130"/>
      <c r="FF180" s="130"/>
      <c r="FP180" s="130"/>
      <c r="FZ180" s="130"/>
      <c r="GJ180" s="130"/>
      <c r="GT180" s="130"/>
      <c r="HD180" s="130"/>
      <c r="HN180" s="130"/>
      <c r="HX180" s="130"/>
      <c r="IH180" s="130"/>
    </row>
    <row xmlns:x14ac="http://schemas.microsoft.com/office/spreadsheetml/2009/9/ac" r="181" s="3" customFormat="true" x14ac:dyDescent="0.25">
      <c r="A181" s="397"/>
      <c r="B181" s="130"/>
      <c r="L181" s="130"/>
      <c r="V181" s="130"/>
      <c r="AF181" s="130"/>
      <c r="AP181" s="130"/>
      <c r="AZ181" s="130"/>
      <c r="BA181" s="130"/>
      <c r="BB181" s="130"/>
      <c r="BC181" s="130"/>
      <c r="BD181" s="130"/>
      <c r="BE181" s="130"/>
      <c r="BF181" s="130"/>
      <c r="BG181" s="130"/>
      <c r="BJ181" s="130"/>
      <c r="BT181" s="130"/>
      <c r="CD181" s="130"/>
      <c r="CN181" s="130"/>
      <c r="CX181" s="130"/>
      <c r="DH181" s="130"/>
      <c r="DR181" s="130"/>
      <c r="EB181" s="130"/>
      <c r="EL181" s="130"/>
      <c r="EV181" s="130"/>
      <c r="FF181" s="130"/>
      <c r="FP181" s="130"/>
      <c r="FZ181" s="130"/>
      <c r="GJ181" s="130"/>
      <c r="GT181" s="130"/>
      <c r="HD181" s="130"/>
      <c r="HN181" s="130"/>
      <c r="HX181" s="130"/>
      <c r="IH181" s="130"/>
    </row>
    <row xmlns:x14ac="http://schemas.microsoft.com/office/spreadsheetml/2009/9/ac" r="182" s="3" customFormat="true" x14ac:dyDescent="0.25">
      <c r="A182" s="397"/>
      <c r="B182" s="130"/>
      <c r="L182" s="130"/>
      <c r="V182" s="130"/>
      <c r="AF182" s="130"/>
      <c r="AP182" s="130"/>
      <c r="AZ182" s="130"/>
      <c r="BA182" s="130"/>
      <c r="BB182" s="130"/>
      <c r="BC182" s="130"/>
      <c r="BD182" s="130"/>
      <c r="BE182" s="130"/>
      <c r="BF182" s="130"/>
      <c r="BG182" s="130"/>
      <c r="BJ182" s="130"/>
      <c r="BT182" s="130"/>
      <c r="CD182" s="130"/>
      <c r="CN182" s="130"/>
      <c r="CX182" s="130"/>
      <c r="DH182" s="130"/>
      <c r="DR182" s="130"/>
      <c r="EB182" s="130"/>
      <c r="EL182" s="130"/>
      <c r="EV182" s="130"/>
      <c r="FF182" s="130"/>
      <c r="FP182" s="130"/>
      <c r="FZ182" s="130"/>
      <c r="GJ182" s="130"/>
      <c r="GT182" s="130"/>
      <c r="HD182" s="130"/>
      <c r="HN182" s="130"/>
      <c r="HX182" s="130"/>
      <c r="IH182" s="130"/>
    </row>
    <row xmlns:x14ac="http://schemas.microsoft.com/office/spreadsheetml/2009/9/ac" r="183" s="3" customFormat="true" x14ac:dyDescent="0.25">
      <c r="A183" s="397"/>
      <c r="B183" s="130"/>
      <c r="L183" s="130"/>
      <c r="V183" s="130"/>
      <c r="AF183" s="130"/>
      <c r="AP183" s="130"/>
      <c r="AZ183" s="130"/>
      <c r="BA183" s="130"/>
      <c r="BB183" s="130"/>
      <c r="BC183" s="130"/>
      <c r="BD183" s="130"/>
      <c r="BE183" s="130"/>
      <c r="BF183" s="130"/>
      <c r="BG183" s="130"/>
      <c r="BJ183" s="130"/>
      <c r="BT183" s="130"/>
      <c r="CD183" s="130"/>
      <c r="CN183" s="130"/>
      <c r="CX183" s="130"/>
      <c r="DH183" s="130"/>
      <c r="DR183" s="130"/>
      <c r="EB183" s="130"/>
      <c r="EL183" s="130"/>
      <c r="EV183" s="130"/>
      <c r="FF183" s="130"/>
      <c r="FP183" s="130"/>
      <c r="FZ183" s="130"/>
      <c r="GJ183" s="130"/>
      <c r="GT183" s="130"/>
      <c r="HD183" s="130"/>
      <c r="HN183" s="130"/>
      <c r="HX183" s="130"/>
      <c r="IH183" s="130"/>
    </row>
    <row xmlns:x14ac="http://schemas.microsoft.com/office/spreadsheetml/2009/9/ac" r="184" s="3" customFormat="true" x14ac:dyDescent="0.25">
      <c r="A184" s="397"/>
      <c r="B184" s="130"/>
      <c r="L184" s="130"/>
      <c r="V184" s="130"/>
      <c r="AF184" s="130"/>
      <c r="AP184" s="130"/>
      <c r="AZ184" s="130"/>
      <c r="BA184" s="130"/>
      <c r="BB184" s="130"/>
      <c r="BC184" s="130"/>
      <c r="BD184" s="130"/>
      <c r="BE184" s="130"/>
      <c r="BF184" s="130"/>
      <c r="BG184" s="130"/>
      <c r="BJ184" s="130"/>
      <c r="BT184" s="130"/>
      <c r="CD184" s="130"/>
      <c r="CN184" s="130"/>
      <c r="CX184" s="130"/>
      <c r="DH184" s="130"/>
      <c r="DR184" s="130"/>
      <c r="EB184" s="130"/>
      <c r="EL184" s="130"/>
      <c r="EV184" s="130"/>
      <c r="FF184" s="130"/>
      <c r="FP184" s="130"/>
      <c r="FZ184" s="130"/>
      <c r="GJ184" s="130"/>
      <c r="GT184" s="130"/>
      <c r="HD184" s="130"/>
      <c r="HN184" s="130"/>
      <c r="HX184" s="130"/>
      <c r="IH184" s="130"/>
    </row>
    <row xmlns:x14ac="http://schemas.microsoft.com/office/spreadsheetml/2009/9/ac" r="185" s="3" customFormat="true" x14ac:dyDescent="0.25">
      <c r="A185" s="397"/>
      <c r="B185" s="130"/>
      <c r="L185" s="130"/>
      <c r="V185" s="130"/>
      <c r="AF185" s="130"/>
      <c r="AP185" s="130"/>
      <c r="AZ185" s="130"/>
      <c r="BA185" s="130"/>
      <c r="BB185" s="130"/>
      <c r="BC185" s="130"/>
      <c r="BD185" s="130"/>
      <c r="BE185" s="130"/>
      <c r="BF185" s="130"/>
      <c r="BG185" s="130"/>
      <c r="BJ185" s="130"/>
      <c r="BT185" s="130"/>
      <c r="CD185" s="130"/>
      <c r="CN185" s="130"/>
      <c r="CX185" s="130"/>
      <c r="DH185" s="130"/>
      <c r="DR185" s="130"/>
      <c r="EB185" s="130"/>
      <c r="EL185" s="130"/>
      <c r="EV185" s="130"/>
      <c r="FF185" s="130"/>
      <c r="FP185" s="130"/>
      <c r="FZ185" s="130"/>
      <c r="GJ185" s="130"/>
      <c r="GT185" s="130"/>
      <c r="HD185" s="130"/>
      <c r="HN185" s="130"/>
      <c r="HX185" s="130"/>
      <c r="IH185" s="130"/>
    </row>
    <row xmlns:x14ac="http://schemas.microsoft.com/office/spreadsheetml/2009/9/ac" r="186" s="3" customFormat="true" x14ac:dyDescent="0.25">
      <c r="A186" s="397"/>
      <c r="B186" s="130"/>
      <c r="L186" s="130"/>
      <c r="V186" s="130"/>
      <c r="AF186" s="130"/>
      <c r="AP186" s="130"/>
      <c r="AZ186" s="130"/>
      <c r="BA186" s="130"/>
      <c r="BB186" s="130"/>
      <c r="BC186" s="130"/>
      <c r="BD186" s="130"/>
      <c r="BE186" s="130"/>
      <c r="BF186" s="130"/>
      <c r="BG186" s="130"/>
      <c r="BJ186" s="130"/>
      <c r="BT186" s="130"/>
      <c r="CD186" s="130"/>
      <c r="CN186" s="130"/>
      <c r="CX186" s="130"/>
      <c r="DH186" s="130"/>
      <c r="DR186" s="130"/>
      <c r="EB186" s="130"/>
      <c r="EL186" s="130"/>
      <c r="EV186" s="130"/>
      <c r="FF186" s="130"/>
      <c r="FP186" s="130"/>
      <c r="FZ186" s="130"/>
      <c r="GJ186" s="130"/>
      <c r="GT186" s="130"/>
      <c r="HD186" s="130"/>
      <c r="HN186" s="130"/>
      <c r="HX186" s="130"/>
      <c r="IH186" s="130"/>
    </row>
    <row xmlns:x14ac="http://schemas.microsoft.com/office/spreadsheetml/2009/9/ac" r="187" s="3" customFormat="true" x14ac:dyDescent="0.25">
      <c r="A187" s="397"/>
      <c r="B187" s="130"/>
      <c r="L187" s="130"/>
      <c r="V187" s="130"/>
      <c r="AF187" s="130"/>
      <c r="AP187" s="130"/>
      <c r="AZ187" s="130"/>
      <c r="BA187" s="130"/>
      <c r="BB187" s="130"/>
      <c r="BC187" s="130"/>
      <c r="BD187" s="130"/>
      <c r="BE187" s="130"/>
      <c r="BF187" s="130"/>
      <c r="BG187" s="130"/>
      <c r="BJ187" s="130"/>
      <c r="BT187" s="130"/>
      <c r="CD187" s="130"/>
      <c r="CN187" s="130"/>
      <c r="CX187" s="130"/>
      <c r="DH187" s="130"/>
      <c r="DR187" s="130"/>
      <c r="EB187" s="130"/>
      <c r="EL187" s="130"/>
      <c r="EV187" s="130"/>
      <c r="FF187" s="130"/>
      <c r="FP187" s="130"/>
      <c r="FZ187" s="130"/>
      <c r="GJ187" s="130"/>
      <c r="GT187" s="130"/>
      <c r="HD187" s="130"/>
      <c r="HN187" s="130"/>
      <c r="HX187" s="130"/>
      <c r="IH187" s="130"/>
    </row>
    <row xmlns:x14ac="http://schemas.microsoft.com/office/spreadsheetml/2009/9/ac" r="188" s="3" customFormat="true" x14ac:dyDescent="0.25">
      <c r="A188" s="397"/>
      <c r="B188" s="130"/>
      <c r="L188" s="130"/>
      <c r="V188" s="130"/>
      <c r="AF188" s="130"/>
      <c r="AP188" s="130"/>
      <c r="AZ188" s="130"/>
      <c r="BA188" s="130"/>
      <c r="BB188" s="130"/>
      <c r="BC188" s="130"/>
      <c r="BD188" s="130"/>
      <c r="BE188" s="130"/>
      <c r="BF188" s="130"/>
      <c r="BG188" s="130"/>
      <c r="BJ188" s="130"/>
      <c r="BT188" s="130"/>
      <c r="CD188" s="130"/>
      <c r="CN188" s="130"/>
      <c r="CX188" s="130"/>
      <c r="DH188" s="130"/>
      <c r="DR188" s="130"/>
      <c r="EB188" s="130"/>
      <c r="EL188" s="130"/>
      <c r="EV188" s="130"/>
      <c r="FF188" s="130"/>
      <c r="FP188" s="130"/>
      <c r="FZ188" s="130"/>
      <c r="GJ188" s="130"/>
      <c r="GT188" s="130"/>
      <c r="HD188" s="130"/>
      <c r="HN188" s="130"/>
      <c r="HX188" s="130"/>
      <c r="IH188" s="130"/>
    </row>
    <row xmlns:x14ac="http://schemas.microsoft.com/office/spreadsheetml/2009/9/ac" r="189" s="3" customFormat="true" x14ac:dyDescent="0.25">
      <c r="A189" s="397"/>
      <c r="B189" s="130"/>
      <c r="L189" s="130"/>
      <c r="V189" s="130"/>
      <c r="AF189" s="130"/>
      <c r="AP189" s="130"/>
      <c r="AZ189" s="130"/>
      <c r="BA189" s="130"/>
      <c r="BB189" s="130"/>
      <c r="BC189" s="130"/>
      <c r="BD189" s="130"/>
      <c r="BE189" s="130"/>
      <c r="BF189" s="130"/>
      <c r="BG189" s="130"/>
      <c r="BJ189" s="130"/>
      <c r="BT189" s="130"/>
      <c r="CD189" s="130"/>
      <c r="CN189" s="130"/>
      <c r="CX189" s="130"/>
      <c r="DH189" s="130"/>
      <c r="DR189" s="130"/>
      <c r="EB189" s="130"/>
      <c r="EL189" s="130"/>
      <c r="EV189" s="130"/>
      <c r="FF189" s="130"/>
      <c r="FP189" s="130"/>
      <c r="FZ189" s="130"/>
      <c r="GJ189" s="130"/>
      <c r="GT189" s="130"/>
      <c r="HD189" s="130"/>
      <c r="HN189" s="130"/>
      <c r="HX189" s="130"/>
      <c r="IH189" s="130"/>
    </row>
    <row xmlns:x14ac="http://schemas.microsoft.com/office/spreadsheetml/2009/9/ac" r="190" s="3" customFormat="true" x14ac:dyDescent="0.25">
      <c r="A190" s="397"/>
      <c r="B190" s="130"/>
      <c r="L190" s="130"/>
      <c r="V190" s="130"/>
      <c r="AF190" s="130"/>
      <c r="AP190" s="130"/>
      <c r="AZ190" s="130"/>
      <c r="BA190" s="130"/>
      <c r="BB190" s="130"/>
      <c r="BC190" s="130"/>
      <c r="BD190" s="130"/>
      <c r="BE190" s="130"/>
      <c r="BF190" s="130"/>
      <c r="BG190" s="130"/>
      <c r="BJ190" s="130"/>
      <c r="BT190" s="130"/>
      <c r="CD190" s="130"/>
      <c r="CN190" s="130"/>
      <c r="CX190" s="130"/>
      <c r="DH190" s="130"/>
      <c r="DR190" s="130"/>
      <c r="EB190" s="130"/>
      <c r="EL190" s="130"/>
      <c r="EV190" s="130"/>
      <c r="FF190" s="130"/>
      <c r="FP190" s="130"/>
      <c r="FZ190" s="130"/>
      <c r="GJ190" s="130"/>
      <c r="GT190" s="130"/>
      <c r="HD190" s="130"/>
      <c r="HN190" s="130"/>
      <c r="HX190" s="130"/>
      <c r="IH190" s="130"/>
    </row>
    <row xmlns:x14ac="http://schemas.microsoft.com/office/spreadsheetml/2009/9/ac" r="191" s="3" customFormat="true" x14ac:dyDescent="0.25">
      <c r="A191" s="397"/>
      <c r="B191" s="130"/>
      <c r="L191" s="130"/>
      <c r="V191" s="130"/>
      <c r="AF191" s="130"/>
      <c r="AP191" s="130"/>
      <c r="AZ191" s="130"/>
      <c r="BA191" s="130"/>
      <c r="BB191" s="130"/>
      <c r="BC191" s="130"/>
      <c r="BD191" s="130"/>
      <c r="BE191" s="130"/>
      <c r="BF191" s="130"/>
      <c r="BG191" s="130"/>
      <c r="BJ191" s="130"/>
      <c r="BT191" s="130"/>
      <c r="CD191" s="130"/>
      <c r="CN191" s="130"/>
      <c r="CX191" s="130"/>
      <c r="DH191" s="130"/>
      <c r="DR191" s="130"/>
      <c r="EB191" s="130"/>
      <c r="EL191" s="130"/>
      <c r="EV191" s="130"/>
      <c r="FF191" s="130"/>
      <c r="FP191" s="130"/>
      <c r="FZ191" s="130"/>
      <c r="GJ191" s="130"/>
      <c r="GT191" s="130"/>
      <c r="HD191" s="130"/>
      <c r="HN191" s="130"/>
      <c r="HX191" s="130"/>
      <c r="IH191" s="130"/>
    </row>
    <row xmlns:x14ac="http://schemas.microsoft.com/office/spreadsheetml/2009/9/ac" r="192" s="3" customFormat="true" x14ac:dyDescent="0.25">
      <c r="A192" s="397"/>
      <c r="B192" s="130"/>
      <c r="L192" s="130"/>
      <c r="V192" s="130"/>
      <c r="AF192" s="130"/>
      <c r="AP192" s="130"/>
      <c r="AZ192" s="130"/>
      <c r="BA192" s="130"/>
      <c r="BB192" s="130"/>
      <c r="BC192" s="130"/>
      <c r="BD192" s="130"/>
      <c r="BE192" s="130"/>
      <c r="BF192" s="130"/>
      <c r="BG192" s="130"/>
      <c r="BJ192" s="130"/>
      <c r="BT192" s="130"/>
      <c r="CD192" s="130"/>
      <c r="CN192" s="130"/>
      <c r="CX192" s="130"/>
      <c r="DH192" s="130"/>
      <c r="DR192" s="130"/>
      <c r="EB192" s="130"/>
      <c r="EL192" s="130"/>
      <c r="EV192" s="130"/>
      <c r="FF192" s="130"/>
      <c r="FP192" s="130"/>
      <c r="FZ192" s="130"/>
      <c r="GJ192" s="130"/>
      <c r="GT192" s="130"/>
      <c r="HD192" s="130"/>
      <c r="HN192" s="130"/>
      <c r="HX192" s="130"/>
      <c r="IH192" s="130"/>
    </row>
    <row xmlns:x14ac="http://schemas.microsoft.com/office/spreadsheetml/2009/9/ac" r="193" s="3" customFormat="true" x14ac:dyDescent="0.25">
      <c r="A193" s="397"/>
      <c r="B193" s="130"/>
      <c r="L193" s="130"/>
      <c r="V193" s="130"/>
      <c r="AF193" s="130"/>
      <c r="AP193" s="130"/>
      <c r="AZ193" s="130"/>
      <c r="BA193" s="130"/>
      <c r="BB193" s="130"/>
      <c r="BC193" s="130"/>
      <c r="BD193" s="130"/>
      <c r="BE193" s="130"/>
      <c r="BF193" s="130"/>
      <c r="BG193" s="130"/>
      <c r="BJ193" s="130"/>
      <c r="BT193" s="130"/>
      <c r="CD193" s="130"/>
      <c r="CN193" s="130"/>
      <c r="CX193" s="130"/>
      <c r="DH193" s="130"/>
      <c r="DR193" s="130"/>
      <c r="EB193" s="130"/>
      <c r="EL193" s="130"/>
      <c r="EV193" s="130"/>
      <c r="FF193" s="130"/>
      <c r="FP193" s="130"/>
      <c r="FZ193" s="130"/>
      <c r="GJ193" s="130"/>
      <c r="GT193" s="130"/>
      <c r="HD193" s="130"/>
      <c r="HN193" s="130"/>
      <c r="HX193" s="130"/>
      <c r="IH193" s="130"/>
    </row>
    <row xmlns:x14ac="http://schemas.microsoft.com/office/spreadsheetml/2009/9/ac" r="194" s="3" customFormat="true" x14ac:dyDescent="0.25">
      <c r="A194" s="397"/>
      <c r="B194" s="130"/>
      <c r="L194" s="130"/>
      <c r="V194" s="130"/>
      <c r="AF194" s="130"/>
      <c r="AP194" s="130"/>
      <c r="AZ194" s="130"/>
      <c r="BA194" s="130"/>
      <c r="BB194" s="130"/>
      <c r="BC194" s="130"/>
      <c r="BD194" s="130"/>
      <c r="BE194" s="130"/>
      <c r="BF194" s="130"/>
      <c r="BG194" s="130"/>
      <c r="BJ194" s="130"/>
      <c r="BT194" s="130"/>
      <c r="CD194" s="130"/>
      <c r="CN194" s="130"/>
      <c r="CX194" s="130"/>
      <c r="DH194" s="130"/>
      <c r="DR194" s="130"/>
      <c r="EB194" s="130"/>
      <c r="EL194" s="130"/>
      <c r="EV194" s="130"/>
      <c r="FF194" s="130"/>
      <c r="FP194" s="130"/>
      <c r="FZ194" s="130"/>
      <c r="GJ194" s="130"/>
      <c r="GT194" s="130"/>
      <c r="HD194" s="130"/>
      <c r="HN194" s="130"/>
      <c r="HX194" s="130"/>
      <c r="IH194" s="130"/>
    </row>
    <row xmlns:x14ac="http://schemas.microsoft.com/office/spreadsheetml/2009/9/ac" r="195" s="3" customFormat="true" x14ac:dyDescent="0.25">
      <c r="A195" s="397"/>
      <c r="B195" s="130"/>
      <c r="L195" s="130"/>
      <c r="V195" s="130"/>
      <c r="AF195" s="130"/>
      <c r="AP195" s="130"/>
      <c r="AZ195" s="130"/>
      <c r="BA195" s="130"/>
      <c r="BB195" s="130"/>
      <c r="BC195" s="130"/>
      <c r="BD195" s="130"/>
      <c r="BE195" s="130"/>
      <c r="BF195" s="130"/>
      <c r="BG195" s="130"/>
      <c r="BJ195" s="130"/>
      <c r="BT195" s="130"/>
      <c r="CD195" s="130"/>
      <c r="CN195" s="130"/>
      <c r="CX195" s="130"/>
      <c r="DH195" s="130"/>
      <c r="DR195" s="130"/>
      <c r="EB195" s="130"/>
      <c r="EL195" s="130"/>
      <c r="EV195" s="130"/>
      <c r="FF195" s="130"/>
      <c r="FP195" s="130"/>
      <c r="FZ195" s="130"/>
      <c r="GJ195" s="130"/>
      <c r="GT195" s="130"/>
      <c r="HD195" s="130"/>
      <c r="HN195" s="130"/>
      <c r="HX195" s="130"/>
      <c r="IH195" s="130"/>
    </row>
    <row xmlns:x14ac="http://schemas.microsoft.com/office/spreadsheetml/2009/9/ac" r="196" s="3" customFormat="true" x14ac:dyDescent="0.25">
      <c r="A196" s="397"/>
      <c r="B196" s="130"/>
      <c r="L196" s="130"/>
      <c r="V196" s="130"/>
      <c r="AF196" s="130"/>
      <c r="AP196" s="130"/>
      <c r="AZ196" s="130"/>
      <c r="BA196" s="130"/>
      <c r="BB196" s="130"/>
      <c r="BC196" s="130"/>
      <c r="BD196" s="130"/>
      <c r="BE196" s="130"/>
      <c r="BF196" s="130"/>
      <c r="BG196" s="130"/>
      <c r="BJ196" s="130"/>
      <c r="BT196" s="130"/>
      <c r="CD196" s="130"/>
      <c r="CN196" s="130"/>
      <c r="CX196" s="130"/>
      <c r="DH196" s="130"/>
      <c r="DR196" s="130"/>
      <c r="EB196" s="130"/>
      <c r="EL196" s="130"/>
      <c r="EV196" s="130"/>
      <c r="FF196" s="130"/>
      <c r="FP196" s="130"/>
      <c r="FZ196" s="130"/>
      <c r="GJ196" s="130"/>
      <c r="GT196" s="130"/>
      <c r="HD196" s="130"/>
      <c r="HN196" s="130"/>
      <c r="HX196" s="130"/>
      <c r="IH196" s="130"/>
    </row>
    <row xmlns:x14ac="http://schemas.microsoft.com/office/spreadsheetml/2009/9/ac" r="197" s="3" customFormat="true" x14ac:dyDescent="0.25">
      <c r="A197" s="397"/>
      <c r="B197" s="130"/>
      <c r="L197" s="130"/>
      <c r="V197" s="130"/>
      <c r="AF197" s="130"/>
      <c r="AP197" s="130"/>
      <c r="AZ197" s="130"/>
      <c r="BA197" s="130"/>
      <c r="BB197" s="130"/>
      <c r="BC197" s="130"/>
      <c r="BD197" s="130"/>
      <c r="BE197" s="130"/>
      <c r="BF197" s="130"/>
      <c r="BG197" s="130"/>
      <c r="BJ197" s="130"/>
      <c r="BT197" s="130"/>
      <c r="CD197" s="130"/>
      <c r="CN197" s="130"/>
      <c r="CX197" s="130"/>
      <c r="DH197" s="130"/>
      <c r="DR197" s="130"/>
      <c r="EB197" s="130"/>
      <c r="EL197" s="130"/>
      <c r="EV197" s="130"/>
      <c r="FF197" s="130"/>
      <c r="FP197" s="130"/>
      <c r="FZ197" s="130"/>
      <c r="GJ197" s="130"/>
      <c r="GT197" s="130"/>
      <c r="HD197" s="130"/>
      <c r="HN197" s="130"/>
      <c r="HX197" s="130"/>
      <c r="IH197" s="130"/>
    </row>
    <row xmlns:x14ac="http://schemas.microsoft.com/office/spreadsheetml/2009/9/ac" r="198" s="3" customFormat="true" x14ac:dyDescent="0.25">
      <c r="A198" s="397"/>
      <c r="B198" s="130"/>
      <c r="L198" s="130"/>
      <c r="V198" s="130"/>
      <c r="AF198" s="130"/>
      <c r="AP198" s="130"/>
      <c r="AZ198" s="130"/>
      <c r="BA198" s="130"/>
      <c r="BB198" s="130"/>
      <c r="BC198" s="130"/>
      <c r="BD198" s="130"/>
      <c r="BE198" s="130"/>
      <c r="BF198" s="130"/>
      <c r="BG198" s="130"/>
      <c r="BJ198" s="130"/>
      <c r="BT198" s="130"/>
      <c r="CD198" s="130"/>
      <c r="CN198" s="130"/>
      <c r="CX198" s="130"/>
      <c r="DH198" s="130"/>
      <c r="DR198" s="130"/>
      <c r="EB198" s="130"/>
      <c r="EL198" s="130"/>
      <c r="EV198" s="130"/>
      <c r="FF198" s="130"/>
      <c r="FP198" s="130"/>
      <c r="FZ198" s="130"/>
      <c r="GJ198" s="130"/>
      <c r="GT198" s="130"/>
      <c r="HD198" s="130"/>
      <c r="HN198" s="130"/>
      <c r="HX198" s="130"/>
      <c r="IH198" s="130"/>
    </row>
    <row xmlns:x14ac="http://schemas.microsoft.com/office/spreadsheetml/2009/9/ac" r="199" s="3" customFormat="true" x14ac:dyDescent="0.25">
      <c r="A199" s="397"/>
      <c r="B199" s="130"/>
      <c r="L199" s="130"/>
      <c r="V199" s="130"/>
      <c r="AF199" s="130"/>
      <c r="AP199" s="130"/>
      <c r="AZ199" s="130"/>
      <c r="BA199" s="130"/>
      <c r="BB199" s="130"/>
      <c r="BC199" s="130"/>
      <c r="BD199" s="130"/>
      <c r="BE199" s="130"/>
      <c r="BF199" s="130"/>
      <c r="BG199" s="130"/>
      <c r="BJ199" s="130"/>
      <c r="BT199" s="130"/>
      <c r="CD199" s="130"/>
      <c r="CN199" s="130"/>
      <c r="CX199" s="130"/>
      <c r="DH199" s="130"/>
      <c r="DR199" s="130"/>
      <c r="EB199" s="130"/>
      <c r="EL199" s="130"/>
      <c r="EV199" s="130"/>
      <c r="FF199" s="130"/>
      <c r="FP199" s="130"/>
      <c r="FZ199" s="130"/>
      <c r="GJ199" s="130"/>
      <c r="GT199" s="130"/>
      <c r="HD199" s="130"/>
      <c r="HN199" s="130"/>
      <c r="HX199" s="130"/>
      <c r="IH199" s="130"/>
    </row>
    <row xmlns:x14ac="http://schemas.microsoft.com/office/spreadsheetml/2009/9/ac" r="200" s="3" customFormat="true" x14ac:dyDescent="0.25">
      <c r="A200" s="397"/>
      <c r="B200" s="130"/>
      <c r="L200" s="130"/>
      <c r="V200" s="130"/>
      <c r="AF200" s="130"/>
      <c r="AP200" s="130"/>
      <c r="AZ200" s="130"/>
      <c r="BA200" s="130"/>
      <c r="BB200" s="130"/>
      <c r="BC200" s="130"/>
      <c r="BD200" s="130"/>
      <c r="BE200" s="130"/>
      <c r="BF200" s="130"/>
      <c r="BG200" s="130"/>
      <c r="BJ200" s="130"/>
      <c r="BT200" s="130"/>
      <c r="CD200" s="130"/>
      <c r="CN200" s="130"/>
      <c r="CX200" s="130"/>
      <c r="DH200" s="130"/>
      <c r="DR200" s="130"/>
      <c r="EB200" s="130"/>
      <c r="EL200" s="130"/>
      <c r="EV200" s="130"/>
      <c r="FF200" s="130"/>
      <c r="FP200" s="130"/>
      <c r="FZ200" s="130"/>
      <c r="GJ200" s="130"/>
      <c r="GT200" s="130"/>
      <c r="HD200" s="130"/>
      <c r="HN200" s="130"/>
      <c r="HX200" s="130"/>
      <c r="IH200" s="130"/>
    </row>
    <row xmlns:x14ac="http://schemas.microsoft.com/office/spreadsheetml/2009/9/ac" r="201" s="3" customFormat="true" x14ac:dyDescent="0.25">
      <c r="A201" s="397"/>
      <c r="B201" s="130"/>
      <c r="L201" s="130"/>
      <c r="V201" s="130"/>
      <c r="AF201" s="130"/>
      <c r="AP201" s="130"/>
      <c r="AZ201" s="130"/>
      <c r="BA201" s="130"/>
      <c r="BB201" s="130"/>
      <c r="BC201" s="130"/>
      <c r="BD201" s="130"/>
      <c r="BE201" s="130"/>
      <c r="BF201" s="130"/>
      <c r="BG201" s="130"/>
      <c r="BJ201" s="130"/>
      <c r="BT201" s="130"/>
      <c r="CD201" s="130"/>
      <c r="CN201" s="130"/>
      <c r="CX201" s="130"/>
      <c r="DH201" s="130"/>
      <c r="DR201" s="130"/>
      <c r="EB201" s="130"/>
      <c r="EL201" s="130"/>
      <c r="EV201" s="130"/>
      <c r="FF201" s="130"/>
      <c r="FP201" s="130"/>
      <c r="FZ201" s="130"/>
      <c r="GJ201" s="130"/>
      <c r="GT201" s="130"/>
      <c r="HD201" s="130"/>
      <c r="HN201" s="130"/>
      <c r="HX201" s="130"/>
      <c r="IH201" s="130"/>
    </row>
    <row xmlns:x14ac="http://schemas.microsoft.com/office/spreadsheetml/2009/9/ac" r="202" s="3" customFormat="true" x14ac:dyDescent="0.25">
      <c r="A202" s="397"/>
      <c r="B202" s="130"/>
      <c r="L202" s="130"/>
      <c r="V202" s="130"/>
      <c r="AF202" s="130"/>
      <c r="AP202" s="130"/>
      <c r="AZ202" s="130"/>
      <c r="BA202" s="130"/>
      <c r="BB202" s="130"/>
      <c r="BC202" s="130"/>
      <c r="BD202" s="130"/>
      <c r="BE202" s="130"/>
      <c r="BF202" s="130"/>
      <c r="BG202" s="130"/>
      <c r="BJ202" s="130"/>
      <c r="BT202" s="130"/>
      <c r="CD202" s="130"/>
      <c r="CN202" s="130"/>
      <c r="CX202" s="130"/>
      <c r="DH202" s="130"/>
      <c r="DR202" s="130"/>
      <c r="EB202" s="130"/>
      <c r="EL202" s="130"/>
      <c r="EV202" s="130"/>
      <c r="FF202" s="130"/>
      <c r="FP202" s="130"/>
      <c r="FZ202" s="130"/>
      <c r="GJ202" s="130"/>
      <c r="GT202" s="130"/>
      <c r="HD202" s="130"/>
      <c r="HN202" s="130"/>
      <c r="HX202" s="130"/>
      <c r="IH202" s="130"/>
    </row>
    <row xmlns:x14ac="http://schemas.microsoft.com/office/spreadsheetml/2009/9/ac" r="203" s="3" customFormat="true" x14ac:dyDescent="0.25">
      <c r="A203" s="397"/>
      <c r="B203" s="130"/>
      <c r="L203" s="130"/>
      <c r="V203" s="130"/>
      <c r="AF203" s="130"/>
      <c r="AP203" s="130"/>
      <c r="AZ203" s="130"/>
      <c r="BA203" s="130"/>
      <c r="BB203" s="130"/>
      <c r="BC203" s="130"/>
      <c r="BD203" s="130"/>
      <c r="BE203" s="130"/>
      <c r="BF203" s="130"/>
      <c r="BG203" s="130"/>
      <c r="BJ203" s="130"/>
      <c r="BT203" s="130"/>
      <c r="CD203" s="130"/>
      <c r="CN203" s="130"/>
      <c r="CX203" s="130"/>
      <c r="DH203" s="130"/>
      <c r="DR203" s="130"/>
      <c r="EB203" s="130"/>
      <c r="EL203" s="130"/>
      <c r="EV203" s="130"/>
      <c r="FF203" s="130"/>
      <c r="FP203" s="130"/>
      <c r="FZ203" s="130"/>
      <c r="GJ203" s="130"/>
      <c r="GT203" s="130"/>
      <c r="HD203" s="130"/>
      <c r="HN203" s="130"/>
      <c r="HX203" s="130"/>
      <c r="IH203" s="130"/>
    </row>
    <row xmlns:x14ac="http://schemas.microsoft.com/office/spreadsheetml/2009/9/ac" r="204" s="3" customFormat="true" x14ac:dyDescent="0.25">
      <c r="A204" s="397"/>
      <c r="B204" s="130"/>
      <c r="L204" s="130"/>
      <c r="V204" s="130"/>
      <c r="AF204" s="130"/>
      <c r="AP204" s="130"/>
      <c r="AZ204" s="130"/>
      <c r="BA204" s="130"/>
      <c r="BB204" s="130"/>
      <c r="BC204" s="130"/>
      <c r="BD204" s="130"/>
      <c r="BE204" s="130"/>
      <c r="BF204" s="130"/>
      <c r="BG204" s="130"/>
      <c r="BJ204" s="130"/>
      <c r="BT204" s="130"/>
      <c r="CD204" s="130"/>
      <c r="CN204" s="130"/>
      <c r="CX204" s="130"/>
      <c r="DH204" s="130"/>
      <c r="DR204" s="130"/>
      <c r="EB204" s="130"/>
      <c r="EL204" s="130"/>
      <c r="EV204" s="130"/>
      <c r="FF204" s="130"/>
      <c r="FP204" s="130"/>
      <c r="FZ204" s="130"/>
      <c r="GJ204" s="130"/>
      <c r="GT204" s="130"/>
      <c r="HD204" s="130"/>
      <c r="HN204" s="130"/>
      <c r="HX204" s="130"/>
      <c r="IH204" s="130"/>
    </row>
    <row xmlns:x14ac="http://schemas.microsoft.com/office/spreadsheetml/2009/9/ac" r="205" s="3" customFormat="true" x14ac:dyDescent="0.25">
      <c r="A205" s="397"/>
      <c r="B205" s="130"/>
      <c r="L205" s="130"/>
      <c r="V205" s="130"/>
      <c r="AF205" s="130"/>
      <c r="AP205" s="130"/>
      <c r="AZ205" s="130"/>
      <c r="BA205" s="130"/>
      <c r="BB205" s="130"/>
      <c r="BC205" s="130"/>
      <c r="BD205" s="130"/>
      <c r="BE205" s="130"/>
      <c r="BF205" s="130"/>
      <c r="BG205" s="130"/>
      <c r="BJ205" s="130"/>
      <c r="BT205" s="130"/>
      <c r="CD205" s="130"/>
      <c r="CN205" s="130"/>
      <c r="CX205" s="130"/>
      <c r="DH205" s="130"/>
      <c r="DR205" s="130"/>
      <c r="EB205" s="130"/>
      <c r="EL205" s="130"/>
      <c r="EV205" s="130"/>
      <c r="FF205" s="130"/>
      <c r="FP205" s="130"/>
      <c r="FZ205" s="130"/>
      <c r="GJ205" s="130"/>
      <c r="GT205" s="130"/>
      <c r="HD205" s="130"/>
      <c r="HN205" s="130"/>
      <c r="HX205" s="130"/>
      <c r="IH205" s="130"/>
    </row>
    <row xmlns:x14ac="http://schemas.microsoft.com/office/spreadsheetml/2009/9/ac" r="206" s="3" customFormat="true" x14ac:dyDescent="0.25">
      <c r="A206" s="397"/>
      <c r="B206" s="130"/>
      <c r="L206" s="130"/>
      <c r="V206" s="130"/>
      <c r="AF206" s="130"/>
      <c r="AP206" s="130"/>
      <c r="AZ206" s="130"/>
      <c r="BA206" s="130"/>
      <c r="BB206" s="130"/>
      <c r="BC206" s="130"/>
      <c r="BD206" s="130"/>
      <c r="BE206" s="130"/>
      <c r="BF206" s="130"/>
      <c r="BG206" s="130"/>
      <c r="BJ206" s="130"/>
      <c r="BT206" s="130"/>
      <c r="CD206" s="130"/>
      <c r="CN206" s="130"/>
      <c r="CX206" s="130"/>
      <c r="DH206" s="130"/>
      <c r="DR206" s="130"/>
      <c r="EB206" s="130"/>
      <c r="EL206" s="130"/>
      <c r="EV206" s="130"/>
      <c r="FF206" s="130"/>
      <c r="FP206" s="130"/>
      <c r="FZ206" s="130"/>
      <c r="GJ206" s="130"/>
      <c r="GT206" s="130"/>
      <c r="HD206" s="130"/>
      <c r="HN206" s="130"/>
      <c r="HX206" s="130"/>
      <c r="IH206" s="130"/>
    </row>
    <row xmlns:x14ac="http://schemas.microsoft.com/office/spreadsheetml/2009/9/ac" r="207" s="3" customFormat="true" x14ac:dyDescent="0.25">
      <c r="A207" s="397"/>
      <c r="B207" s="130"/>
      <c r="L207" s="130"/>
      <c r="V207" s="130"/>
      <c r="AF207" s="130"/>
      <c r="AP207" s="130"/>
      <c r="AZ207" s="130"/>
      <c r="BA207" s="130"/>
      <c r="BB207" s="130"/>
      <c r="BC207" s="130"/>
      <c r="BD207" s="130"/>
      <c r="BE207" s="130"/>
      <c r="BF207" s="130"/>
      <c r="BG207" s="130"/>
      <c r="BJ207" s="130"/>
      <c r="BT207" s="130"/>
      <c r="CD207" s="130"/>
      <c r="CN207" s="130"/>
      <c r="CX207" s="130"/>
      <c r="DH207" s="130"/>
      <c r="DR207" s="130"/>
      <c r="EB207" s="130"/>
      <c r="EL207" s="130"/>
      <c r="EV207" s="130"/>
      <c r="FF207" s="130"/>
      <c r="FP207" s="130"/>
      <c r="FZ207" s="130"/>
      <c r="GJ207" s="130"/>
      <c r="GT207" s="130"/>
      <c r="HD207" s="130"/>
      <c r="HN207" s="130"/>
      <c r="HX207" s="130"/>
      <c r="IH207" s="130"/>
    </row>
    <row xmlns:x14ac="http://schemas.microsoft.com/office/spreadsheetml/2009/9/ac" r="208" s="3" customFormat="true" x14ac:dyDescent="0.25">
      <c r="A208" s="397"/>
      <c r="B208" s="130"/>
      <c r="L208" s="130"/>
      <c r="V208" s="130"/>
      <c r="AF208" s="130"/>
      <c r="AP208" s="130"/>
      <c r="AZ208" s="130"/>
      <c r="BA208" s="130"/>
      <c r="BB208" s="130"/>
      <c r="BC208" s="130"/>
      <c r="BD208" s="130"/>
      <c r="BE208" s="130"/>
      <c r="BF208" s="130"/>
      <c r="BG208" s="130"/>
      <c r="BJ208" s="130"/>
      <c r="BT208" s="130"/>
      <c r="CD208" s="130"/>
      <c r="CN208" s="130"/>
      <c r="CX208" s="130"/>
      <c r="DH208" s="130"/>
      <c r="DR208" s="130"/>
      <c r="EB208" s="130"/>
      <c r="EL208" s="130"/>
      <c r="EV208" s="130"/>
      <c r="FF208" s="130"/>
      <c r="FP208" s="130"/>
      <c r="FZ208" s="130"/>
      <c r="GJ208" s="130"/>
      <c r="GT208" s="130"/>
      <c r="HD208" s="130"/>
      <c r="HN208" s="130"/>
      <c r="HX208" s="130"/>
      <c r="IH208" s="130"/>
    </row>
    <row xmlns:x14ac="http://schemas.microsoft.com/office/spreadsheetml/2009/9/ac" r="209" s="3" customFormat="true" x14ac:dyDescent="0.25">
      <c r="A209" s="397"/>
      <c r="B209" s="130"/>
      <c r="L209" s="130"/>
      <c r="V209" s="130"/>
      <c r="AF209" s="130"/>
      <c r="AP209" s="130"/>
      <c r="AZ209" s="130"/>
      <c r="BA209" s="130"/>
      <c r="BB209" s="130"/>
      <c r="BC209" s="130"/>
      <c r="BD209" s="130"/>
      <c r="BE209" s="130"/>
      <c r="BF209" s="130"/>
      <c r="BG209" s="130"/>
      <c r="BJ209" s="130"/>
      <c r="BT209" s="130"/>
      <c r="CD209" s="130"/>
      <c r="CN209" s="130"/>
      <c r="CX209" s="130"/>
      <c r="DH209" s="130"/>
      <c r="DR209" s="130"/>
      <c r="EB209" s="130"/>
      <c r="EL209" s="130"/>
      <c r="EV209" s="130"/>
      <c r="FF209" s="130"/>
      <c r="FP209" s="130"/>
      <c r="FZ209" s="130"/>
      <c r="GJ209" s="130"/>
      <c r="GT209" s="130"/>
      <c r="HD209" s="130"/>
      <c r="HN209" s="130"/>
      <c r="HX209" s="130"/>
      <c r="IH209" s="130"/>
    </row>
    <row xmlns:x14ac="http://schemas.microsoft.com/office/spreadsheetml/2009/9/ac" r="210" s="3" customFormat="true" x14ac:dyDescent="0.25">
      <c r="A210" s="397"/>
      <c r="B210" s="130"/>
      <c r="L210" s="130"/>
      <c r="V210" s="130"/>
      <c r="AF210" s="130"/>
      <c r="AP210" s="130"/>
      <c r="AZ210" s="130"/>
      <c r="BA210" s="130"/>
      <c r="BB210" s="130"/>
      <c r="BC210" s="130"/>
      <c r="BD210" s="130"/>
      <c r="BE210" s="130"/>
      <c r="BF210" s="130"/>
      <c r="BG210" s="130"/>
      <c r="BJ210" s="130"/>
      <c r="BT210" s="130"/>
      <c r="CD210" s="130"/>
      <c r="CN210" s="130"/>
      <c r="CX210" s="130"/>
      <c r="DH210" s="130"/>
      <c r="DR210" s="130"/>
      <c r="EB210" s="130"/>
      <c r="EL210" s="130"/>
      <c r="EV210" s="130"/>
      <c r="FF210" s="130"/>
      <c r="FP210" s="130"/>
      <c r="FZ210" s="130"/>
      <c r="GJ210" s="130"/>
      <c r="GT210" s="130"/>
      <c r="HD210" s="130"/>
      <c r="HN210" s="130"/>
      <c r="HX210" s="130"/>
      <c r="IH210" s="130"/>
    </row>
    <row xmlns:x14ac="http://schemas.microsoft.com/office/spreadsheetml/2009/9/ac" r="211" s="3" customFormat="true" x14ac:dyDescent="0.25">
      <c r="A211" s="397"/>
      <c r="B211" s="130"/>
      <c r="L211" s="130"/>
      <c r="V211" s="130"/>
      <c r="AF211" s="130"/>
      <c r="AP211" s="130"/>
      <c r="AZ211" s="130"/>
      <c r="BA211" s="130"/>
      <c r="BB211" s="130"/>
      <c r="BC211" s="130"/>
      <c r="BD211" s="130"/>
      <c r="BE211" s="130"/>
      <c r="BF211" s="130"/>
      <c r="BG211" s="130"/>
      <c r="BJ211" s="130"/>
      <c r="BT211" s="130"/>
      <c r="CD211" s="130"/>
      <c r="CN211" s="130"/>
      <c r="CX211" s="130"/>
      <c r="DH211" s="130"/>
      <c r="DR211" s="130"/>
      <c r="EB211" s="130"/>
      <c r="EL211" s="130"/>
      <c r="EV211" s="130"/>
      <c r="FF211" s="130"/>
      <c r="FP211" s="130"/>
      <c r="FZ211" s="130"/>
      <c r="GJ211" s="130"/>
      <c r="GT211" s="130"/>
      <c r="HD211" s="130"/>
      <c r="HN211" s="130"/>
      <c r="HX211" s="130"/>
      <c r="IH211" s="130"/>
    </row>
    <row xmlns:x14ac="http://schemas.microsoft.com/office/spreadsheetml/2009/9/ac" r="212" s="3" customFormat="true" x14ac:dyDescent="0.25">
      <c r="A212" s="397"/>
      <c r="B212" s="130"/>
      <c r="L212" s="130"/>
      <c r="V212" s="130"/>
      <c r="AF212" s="130"/>
      <c r="AP212" s="130"/>
      <c r="AZ212" s="130"/>
      <c r="BA212" s="130"/>
      <c r="BB212" s="130"/>
      <c r="BC212" s="130"/>
      <c r="BD212" s="130"/>
      <c r="BE212" s="130"/>
      <c r="BF212" s="130"/>
      <c r="BG212" s="130"/>
      <c r="BJ212" s="130"/>
      <c r="BT212" s="130"/>
      <c r="CD212" s="130"/>
      <c r="CN212" s="130"/>
      <c r="CX212" s="130"/>
      <c r="DH212" s="130"/>
      <c r="DR212" s="130"/>
      <c r="EB212" s="130"/>
      <c r="EL212" s="130"/>
      <c r="EV212" s="130"/>
      <c r="FF212" s="130"/>
      <c r="FP212" s="130"/>
      <c r="FZ212" s="130"/>
      <c r="GJ212" s="130"/>
      <c r="GT212" s="130"/>
      <c r="HD212" s="130"/>
      <c r="HN212" s="130"/>
      <c r="HX212" s="130"/>
      <c r="IH212" s="130"/>
    </row>
    <row xmlns:x14ac="http://schemas.microsoft.com/office/spreadsheetml/2009/9/ac" r="213" s="3" customFormat="true" x14ac:dyDescent="0.25">
      <c r="A213" s="397"/>
      <c r="B213" s="130"/>
      <c r="L213" s="130"/>
      <c r="V213" s="130"/>
      <c r="AF213" s="130"/>
      <c r="AP213" s="130"/>
      <c r="AZ213" s="130"/>
      <c r="BA213" s="130"/>
      <c r="BB213" s="130"/>
      <c r="BC213" s="130"/>
      <c r="BD213" s="130"/>
      <c r="BE213" s="130"/>
      <c r="BF213" s="130"/>
      <c r="BG213" s="130"/>
      <c r="BJ213" s="130"/>
      <c r="BT213" s="130"/>
      <c r="CD213" s="130"/>
      <c r="CN213" s="130"/>
      <c r="CX213" s="130"/>
      <c r="DH213" s="130"/>
      <c r="DR213" s="130"/>
      <c r="EB213" s="130"/>
      <c r="EL213" s="130"/>
      <c r="EV213" s="130"/>
      <c r="FF213" s="130"/>
      <c r="FP213" s="130"/>
      <c r="FZ213" s="130"/>
      <c r="GJ213" s="130"/>
      <c r="GT213" s="130"/>
      <c r="HD213" s="130"/>
      <c r="HN213" s="130"/>
      <c r="HX213" s="130"/>
      <c r="IH213" s="130"/>
    </row>
    <row xmlns:x14ac="http://schemas.microsoft.com/office/spreadsheetml/2009/9/ac" r="214" s="3" customFormat="true" x14ac:dyDescent="0.25">
      <c r="A214" s="397"/>
      <c r="B214" s="130"/>
      <c r="L214" s="130"/>
      <c r="V214" s="130"/>
      <c r="AF214" s="130"/>
      <c r="AP214" s="130"/>
      <c r="AZ214" s="130"/>
      <c r="BA214" s="130"/>
      <c r="BB214" s="130"/>
      <c r="BC214" s="130"/>
      <c r="BD214" s="130"/>
      <c r="BE214" s="130"/>
      <c r="BF214" s="130"/>
      <c r="BG214" s="130"/>
      <c r="BJ214" s="130"/>
      <c r="BT214" s="130"/>
      <c r="CD214" s="130"/>
      <c r="CN214" s="130"/>
      <c r="CX214" s="130"/>
      <c r="DH214" s="130"/>
      <c r="DR214" s="130"/>
      <c r="EB214" s="130"/>
      <c r="EL214" s="130"/>
      <c r="EV214" s="130"/>
      <c r="FF214" s="130"/>
      <c r="FP214" s="130"/>
      <c r="FZ214" s="130"/>
      <c r="GJ214" s="130"/>
      <c r="GT214" s="130"/>
      <c r="HD214" s="130"/>
      <c r="HN214" s="130"/>
      <c r="HX214" s="130"/>
      <c r="IH214" s="130"/>
    </row>
    <row xmlns:x14ac="http://schemas.microsoft.com/office/spreadsheetml/2009/9/ac" r="215" s="3" customFormat="true" x14ac:dyDescent="0.25">
      <c r="A215" s="397"/>
      <c r="B215" s="130"/>
      <c r="L215" s="130"/>
      <c r="V215" s="130"/>
      <c r="AF215" s="130"/>
      <c r="AP215" s="130"/>
      <c r="AZ215" s="130"/>
      <c r="BA215" s="130"/>
      <c r="BB215" s="130"/>
      <c r="BC215" s="130"/>
      <c r="BD215" s="130"/>
      <c r="BE215" s="130"/>
      <c r="BF215" s="130"/>
      <c r="BG215" s="130"/>
      <c r="BJ215" s="130"/>
      <c r="BT215" s="130"/>
      <c r="CD215" s="130"/>
      <c r="CN215" s="130"/>
      <c r="CX215" s="130"/>
      <c r="DH215" s="130"/>
      <c r="DR215" s="130"/>
      <c r="EB215" s="130"/>
      <c r="EL215" s="130"/>
      <c r="EV215" s="130"/>
      <c r="FF215" s="130"/>
      <c r="FP215" s="130"/>
      <c r="FZ215" s="130"/>
      <c r="GJ215" s="130"/>
      <c r="GT215" s="130"/>
      <c r="HD215" s="130"/>
      <c r="HN215" s="130"/>
      <c r="HX215" s="130"/>
      <c r="IH215" s="130"/>
    </row>
    <row xmlns:x14ac="http://schemas.microsoft.com/office/spreadsheetml/2009/9/ac" r="216" s="3" customFormat="true" x14ac:dyDescent="0.25">
      <c r="A216" s="397"/>
      <c r="B216" s="130"/>
      <c r="L216" s="130"/>
      <c r="V216" s="130"/>
      <c r="AF216" s="130"/>
      <c r="AP216" s="130"/>
      <c r="AZ216" s="130"/>
      <c r="BA216" s="130"/>
      <c r="BB216" s="130"/>
      <c r="BC216" s="130"/>
      <c r="BD216" s="130"/>
      <c r="BE216" s="130"/>
      <c r="BF216" s="130"/>
      <c r="BG216" s="130"/>
      <c r="BJ216" s="130"/>
      <c r="BT216" s="130"/>
      <c r="CD216" s="130"/>
      <c r="CN216" s="130"/>
      <c r="CX216" s="130"/>
      <c r="DH216" s="130"/>
      <c r="DR216" s="130"/>
      <c r="EB216" s="130"/>
      <c r="EL216" s="130"/>
      <c r="EV216" s="130"/>
      <c r="FF216" s="130"/>
      <c r="FP216" s="130"/>
      <c r="FZ216" s="130"/>
      <c r="GJ216" s="130"/>
      <c r="GT216" s="130"/>
      <c r="HD216" s="130"/>
      <c r="HN216" s="130"/>
      <c r="HX216" s="130"/>
      <c r="IH216" s="130"/>
    </row>
    <row xmlns:x14ac="http://schemas.microsoft.com/office/spreadsheetml/2009/9/ac" r="217" s="3" customFormat="true" x14ac:dyDescent="0.25">
      <c r="A217" s="397"/>
      <c r="B217" s="130"/>
      <c r="L217" s="130"/>
      <c r="V217" s="130"/>
      <c r="AF217" s="130"/>
      <c r="AP217" s="130"/>
      <c r="AZ217" s="130"/>
      <c r="BA217" s="130"/>
      <c r="BB217" s="130"/>
      <c r="BC217" s="130"/>
      <c r="BD217" s="130"/>
      <c r="BE217" s="130"/>
      <c r="BF217" s="130"/>
      <c r="BG217" s="130"/>
      <c r="BJ217" s="130"/>
      <c r="BT217" s="130"/>
      <c r="CD217" s="130"/>
      <c r="CN217" s="130"/>
      <c r="CX217" s="130"/>
      <c r="DH217" s="130"/>
      <c r="DR217" s="130"/>
      <c r="EB217" s="130"/>
      <c r="EL217" s="130"/>
      <c r="EV217" s="130"/>
      <c r="FF217" s="130"/>
      <c r="FP217" s="130"/>
      <c r="FZ217" s="130"/>
      <c r="GJ217" s="130"/>
      <c r="GT217" s="130"/>
      <c r="HD217" s="130"/>
      <c r="HN217" s="130"/>
      <c r="HX217" s="130"/>
      <c r="IH217" s="130"/>
    </row>
    <row xmlns:x14ac="http://schemas.microsoft.com/office/spreadsheetml/2009/9/ac" r="218" s="3" customFormat="true" x14ac:dyDescent="0.25">
      <c r="A218" s="397"/>
      <c r="B218" s="130"/>
      <c r="L218" s="130"/>
      <c r="V218" s="130"/>
      <c r="AF218" s="130"/>
      <c r="AP218" s="130"/>
      <c r="AZ218" s="130"/>
      <c r="BA218" s="130"/>
      <c r="BB218" s="130"/>
      <c r="BC218" s="130"/>
      <c r="BD218" s="130"/>
      <c r="BE218" s="130"/>
      <c r="BF218" s="130"/>
      <c r="BG218" s="130"/>
      <c r="BJ218" s="130"/>
      <c r="BT218" s="130"/>
      <c r="CD218" s="130"/>
      <c r="CN218" s="130"/>
      <c r="CX218" s="130"/>
      <c r="DH218" s="130"/>
      <c r="DR218" s="130"/>
      <c r="EB218" s="130"/>
      <c r="EL218" s="130"/>
      <c r="EV218" s="130"/>
      <c r="FF218" s="130"/>
      <c r="FP218" s="130"/>
      <c r="FZ218" s="130"/>
      <c r="GJ218" s="130"/>
      <c r="GT218" s="130"/>
      <c r="HD218" s="130"/>
      <c r="HN218" s="130"/>
      <c r="HX218" s="130"/>
      <c r="IH218" s="130"/>
    </row>
    <row xmlns:x14ac="http://schemas.microsoft.com/office/spreadsheetml/2009/9/ac" r="219" s="3" customFormat="true" x14ac:dyDescent="0.25">
      <c r="A219" s="397"/>
      <c r="B219" s="130"/>
      <c r="L219" s="130"/>
      <c r="V219" s="130"/>
      <c r="AF219" s="130"/>
      <c r="AP219" s="130"/>
      <c r="AZ219" s="130"/>
      <c r="BA219" s="130"/>
      <c r="BB219" s="130"/>
      <c r="BC219" s="130"/>
      <c r="BD219" s="130"/>
      <c r="BE219" s="130"/>
      <c r="BF219" s="130"/>
      <c r="BG219" s="130"/>
      <c r="BJ219" s="130"/>
      <c r="BT219" s="130"/>
      <c r="CD219" s="130"/>
      <c r="CN219" s="130"/>
      <c r="CX219" s="130"/>
      <c r="DH219" s="130"/>
      <c r="DR219" s="130"/>
      <c r="EB219" s="130"/>
      <c r="EL219" s="130"/>
      <c r="EV219" s="130"/>
      <c r="FF219" s="130"/>
      <c r="FP219" s="130"/>
      <c r="FZ219" s="130"/>
      <c r="GJ219" s="130"/>
      <c r="GT219" s="130"/>
      <c r="HD219" s="130"/>
      <c r="HN219" s="130"/>
      <c r="HX219" s="130"/>
      <c r="IH219" s="130"/>
    </row>
    <row xmlns:x14ac="http://schemas.microsoft.com/office/spreadsheetml/2009/9/ac" r="220" s="3" customFormat="true" x14ac:dyDescent="0.25">
      <c r="A220" s="397"/>
      <c r="B220" s="130"/>
      <c r="L220" s="130"/>
      <c r="V220" s="130"/>
      <c r="AF220" s="130"/>
      <c r="AP220" s="130"/>
      <c r="AZ220" s="130"/>
      <c r="BA220" s="130"/>
      <c r="BB220" s="130"/>
      <c r="BC220" s="130"/>
      <c r="BD220" s="130"/>
      <c r="BE220" s="130"/>
      <c r="BF220" s="130"/>
      <c r="BG220" s="130"/>
      <c r="BJ220" s="130"/>
      <c r="BT220" s="130"/>
      <c r="CD220" s="130"/>
      <c r="CN220" s="130"/>
      <c r="CX220" s="130"/>
      <c r="DH220" s="130"/>
      <c r="DR220" s="130"/>
      <c r="EB220" s="130"/>
      <c r="EL220" s="130"/>
      <c r="EV220" s="130"/>
      <c r="FF220" s="130"/>
      <c r="FP220" s="130"/>
      <c r="FZ220" s="130"/>
      <c r="GJ220" s="130"/>
      <c r="GT220" s="130"/>
      <c r="HD220" s="130"/>
      <c r="HN220" s="130"/>
      <c r="HX220" s="130"/>
      <c r="IH220" s="130"/>
    </row>
    <row xmlns:x14ac="http://schemas.microsoft.com/office/spreadsheetml/2009/9/ac" r="221" s="3" customFormat="true" x14ac:dyDescent="0.25">
      <c r="A221" s="397"/>
      <c r="B221" s="130"/>
      <c r="L221" s="130"/>
      <c r="V221" s="130"/>
      <c r="AF221" s="130"/>
      <c r="AP221" s="130"/>
      <c r="AZ221" s="130"/>
      <c r="BA221" s="130"/>
      <c r="BB221" s="130"/>
      <c r="BC221" s="130"/>
      <c r="BD221" s="130"/>
      <c r="BE221" s="130"/>
      <c r="BF221" s="130"/>
      <c r="BG221" s="130"/>
      <c r="BJ221" s="130"/>
      <c r="BT221" s="130"/>
      <c r="CD221" s="130"/>
      <c r="CN221" s="130"/>
      <c r="CX221" s="130"/>
      <c r="DH221" s="130"/>
      <c r="DR221" s="130"/>
      <c r="EB221" s="130"/>
      <c r="EL221" s="130"/>
      <c r="EV221" s="130"/>
      <c r="FF221" s="130"/>
      <c r="FP221" s="130"/>
      <c r="FZ221" s="130"/>
      <c r="GJ221" s="130"/>
      <c r="GT221" s="130"/>
      <c r="HD221" s="130"/>
      <c r="HN221" s="130"/>
      <c r="HX221" s="130"/>
      <c r="IH221" s="130"/>
    </row>
    <row xmlns:x14ac="http://schemas.microsoft.com/office/spreadsheetml/2009/9/ac" r="222" s="3" customFormat="true" x14ac:dyDescent="0.25">
      <c r="A222" s="397"/>
      <c r="B222" s="130"/>
      <c r="L222" s="130"/>
      <c r="V222" s="130"/>
      <c r="AF222" s="130"/>
      <c r="AP222" s="130"/>
      <c r="AZ222" s="130"/>
      <c r="BA222" s="130"/>
      <c r="BB222" s="130"/>
      <c r="BC222" s="130"/>
      <c r="BD222" s="130"/>
      <c r="BE222" s="130"/>
      <c r="BF222" s="130"/>
      <c r="BG222" s="130"/>
      <c r="BJ222" s="130"/>
      <c r="BT222" s="130"/>
      <c r="CD222" s="130"/>
      <c r="CN222" s="130"/>
      <c r="CX222" s="130"/>
      <c r="DH222" s="130"/>
      <c r="DR222" s="130"/>
      <c r="EB222" s="130"/>
      <c r="EL222" s="130"/>
      <c r="EV222" s="130"/>
      <c r="FF222" s="130"/>
      <c r="FP222" s="130"/>
      <c r="FZ222" s="130"/>
      <c r="GJ222" s="130"/>
      <c r="GT222" s="130"/>
      <c r="HD222" s="130"/>
      <c r="HN222" s="130"/>
      <c r="HX222" s="130"/>
      <c r="IH222" s="130"/>
    </row>
    <row xmlns:x14ac="http://schemas.microsoft.com/office/spreadsheetml/2009/9/ac" r="223" s="3" customFormat="true" x14ac:dyDescent="0.25">
      <c r="A223" s="397"/>
      <c r="B223" s="130"/>
      <c r="L223" s="130"/>
      <c r="V223" s="130"/>
      <c r="AF223" s="130"/>
      <c r="AP223" s="130"/>
      <c r="AZ223" s="130"/>
      <c r="BA223" s="130"/>
      <c r="BB223" s="130"/>
      <c r="BC223" s="130"/>
      <c r="BD223" s="130"/>
      <c r="BE223" s="130"/>
      <c r="BF223" s="130"/>
      <c r="BG223" s="130"/>
      <c r="BJ223" s="130"/>
      <c r="BT223" s="130"/>
      <c r="CD223" s="130"/>
      <c r="CN223" s="130"/>
      <c r="CX223" s="130"/>
      <c r="DH223" s="130"/>
      <c r="DR223" s="130"/>
      <c r="EB223" s="130"/>
      <c r="EL223" s="130"/>
      <c r="EV223" s="130"/>
      <c r="FF223" s="130"/>
      <c r="FP223" s="130"/>
      <c r="FZ223" s="130"/>
      <c r="GJ223" s="130"/>
      <c r="GT223" s="130"/>
      <c r="HD223" s="130"/>
      <c r="HN223" s="130"/>
      <c r="HX223" s="130"/>
      <c r="IH223" s="130"/>
    </row>
    <row xmlns:x14ac="http://schemas.microsoft.com/office/spreadsheetml/2009/9/ac" r="224" s="3" customFormat="true" x14ac:dyDescent="0.25">
      <c r="A224" s="397"/>
      <c r="B224" s="130"/>
      <c r="L224" s="130"/>
      <c r="V224" s="130"/>
      <c r="AF224" s="130"/>
      <c r="AP224" s="130"/>
      <c r="AZ224" s="130"/>
      <c r="BA224" s="130"/>
      <c r="BB224" s="130"/>
      <c r="BC224" s="130"/>
      <c r="BD224" s="130"/>
      <c r="BE224" s="130"/>
      <c r="BF224" s="130"/>
      <c r="BG224" s="130"/>
      <c r="BJ224" s="130"/>
      <c r="BT224" s="130"/>
      <c r="CD224" s="130"/>
      <c r="CN224" s="130"/>
      <c r="CX224" s="130"/>
      <c r="DH224" s="130"/>
      <c r="DR224" s="130"/>
      <c r="EB224" s="130"/>
      <c r="EL224" s="130"/>
      <c r="EV224" s="130"/>
      <c r="FF224" s="130"/>
      <c r="FP224" s="130"/>
      <c r="FZ224" s="130"/>
      <c r="GJ224" s="130"/>
      <c r="GT224" s="130"/>
      <c r="HD224" s="130"/>
      <c r="HN224" s="130"/>
      <c r="HX224" s="130"/>
      <c r="IH224" s="130"/>
    </row>
    <row xmlns:x14ac="http://schemas.microsoft.com/office/spreadsheetml/2009/9/ac" r="225" s="3" customFormat="true" x14ac:dyDescent="0.25">
      <c r="A225" s="397"/>
      <c r="B225" s="130"/>
      <c r="L225" s="130"/>
      <c r="V225" s="130"/>
      <c r="AF225" s="130"/>
      <c r="AP225" s="130"/>
      <c r="AZ225" s="130"/>
      <c r="BA225" s="130"/>
      <c r="BB225" s="130"/>
      <c r="BC225" s="130"/>
      <c r="BD225" s="130"/>
      <c r="BE225" s="130"/>
      <c r="BF225" s="130"/>
      <c r="BG225" s="130"/>
      <c r="BJ225" s="130"/>
      <c r="BT225" s="130"/>
      <c r="CD225" s="130"/>
      <c r="CN225" s="130"/>
      <c r="CX225" s="130"/>
      <c r="DH225" s="130"/>
      <c r="DR225" s="130"/>
      <c r="EB225" s="130"/>
      <c r="EL225" s="130"/>
      <c r="EV225" s="130"/>
      <c r="FF225" s="130"/>
      <c r="FP225" s="130"/>
      <c r="FZ225" s="130"/>
      <c r="GJ225" s="130"/>
      <c r="GT225" s="130"/>
      <c r="HD225" s="130"/>
      <c r="HN225" s="130"/>
      <c r="HX225" s="130"/>
      <c r="IH225" s="130"/>
    </row>
    <row xmlns:x14ac="http://schemas.microsoft.com/office/spreadsheetml/2009/9/ac" r="226" s="3" customFormat="true" x14ac:dyDescent="0.25">
      <c r="A226" s="397"/>
      <c r="B226" s="130"/>
      <c r="L226" s="130"/>
      <c r="V226" s="130"/>
      <c r="AF226" s="130"/>
      <c r="AP226" s="130"/>
      <c r="AZ226" s="130"/>
      <c r="BA226" s="130"/>
      <c r="BB226" s="130"/>
      <c r="BC226" s="130"/>
      <c r="BD226" s="130"/>
      <c r="BE226" s="130"/>
      <c r="BF226" s="130"/>
      <c r="BG226" s="130"/>
      <c r="BJ226" s="130"/>
      <c r="BT226" s="130"/>
      <c r="CD226" s="130"/>
      <c r="CN226" s="130"/>
      <c r="CX226" s="130"/>
      <c r="DH226" s="130"/>
      <c r="DR226" s="130"/>
      <c r="EB226" s="130"/>
      <c r="EL226" s="130"/>
      <c r="EV226" s="130"/>
      <c r="FF226" s="130"/>
      <c r="FP226" s="130"/>
      <c r="FZ226" s="130"/>
      <c r="GJ226" s="130"/>
      <c r="GT226" s="130"/>
      <c r="HD226" s="130"/>
      <c r="HN226" s="130"/>
      <c r="HX226" s="130"/>
      <c r="IH226" s="130"/>
    </row>
    <row xmlns:x14ac="http://schemas.microsoft.com/office/spreadsheetml/2009/9/ac" r="227" s="3" customFormat="true" x14ac:dyDescent="0.25">
      <c r="A227" s="397"/>
      <c r="B227" s="130"/>
      <c r="L227" s="130"/>
      <c r="V227" s="130"/>
      <c r="AF227" s="130"/>
      <c r="AP227" s="130"/>
      <c r="AZ227" s="130"/>
      <c r="BA227" s="130"/>
      <c r="BB227" s="130"/>
      <c r="BC227" s="130"/>
      <c r="BD227" s="130"/>
      <c r="BE227" s="130"/>
      <c r="BF227" s="130"/>
      <c r="BG227" s="130"/>
      <c r="BJ227" s="130"/>
      <c r="BT227" s="130"/>
      <c r="CD227" s="130"/>
      <c r="CN227" s="130"/>
      <c r="CX227" s="130"/>
      <c r="DH227" s="130"/>
      <c r="DR227" s="130"/>
      <c r="EB227" s="130"/>
      <c r="EL227" s="130"/>
      <c r="EV227" s="130"/>
      <c r="FF227" s="130"/>
      <c r="FP227" s="130"/>
      <c r="FZ227" s="130"/>
      <c r="GJ227" s="130"/>
      <c r="GT227" s="130"/>
      <c r="HD227" s="130"/>
      <c r="HN227" s="130"/>
      <c r="HX227" s="130"/>
      <c r="IH227" s="130"/>
    </row>
    <row xmlns:x14ac="http://schemas.microsoft.com/office/spreadsheetml/2009/9/ac" r="228" s="3" customFormat="true" x14ac:dyDescent="0.25">
      <c r="A228" s="397"/>
      <c r="B228" s="130"/>
      <c r="L228" s="130"/>
      <c r="V228" s="130"/>
      <c r="AF228" s="130"/>
      <c r="AP228" s="130"/>
      <c r="AZ228" s="130"/>
      <c r="BA228" s="130"/>
      <c r="BB228" s="130"/>
      <c r="BC228" s="130"/>
      <c r="BD228" s="130"/>
      <c r="BE228" s="130"/>
      <c r="BF228" s="130"/>
      <c r="BG228" s="130"/>
      <c r="BJ228" s="130"/>
      <c r="BT228" s="130"/>
      <c r="CD228" s="130"/>
      <c r="CN228" s="130"/>
      <c r="CX228" s="130"/>
      <c r="DH228" s="130"/>
      <c r="DR228" s="130"/>
      <c r="EB228" s="130"/>
      <c r="EL228" s="130"/>
      <c r="EV228" s="130"/>
      <c r="FF228" s="130"/>
      <c r="FP228" s="130"/>
      <c r="FZ228" s="130"/>
      <c r="GJ228" s="130"/>
      <c r="GT228" s="130"/>
      <c r="HD228" s="130"/>
      <c r="HN228" s="130"/>
      <c r="HX228" s="130"/>
      <c r="IH228" s="130"/>
    </row>
    <row xmlns:x14ac="http://schemas.microsoft.com/office/spreadsheetml/2009/9/ac" r="229" s="3" customFormat="true" x14ac:dyDescent="0.25">
      <c r="A229" s="397"/>
      <c r="B229" s="130"/>
      <c r="L229" s="130"/>
      <c r="V229" s="130"/>
      <c r="AF229" s="130"/>
      <c r="AP229" s="130"/>
      <c r="AZ229" s="130"/>
      <c r="BA229" s="130"/>
      <c r="BB229" s="130"/>
      <c r="BC229" s="130"/>
      <c r="BD229" s="130"/>
      <c r="BE229" s="130"/>
      <c r="BF229" s="130"/>
      <c r="BG229" s="130"/>
      <c r="BJ229" s="130"/>
      <c r="BT229" s="130"/>
      <c r="CD229" s="130"/>
      <c r="CN229" s="130"/>
      <c r="CX229" s="130"/>
      <c r="DH229" s="130"/>
      <c r="DR229" s="130"/>
      <c r="EB229" s="130"/>
      <c r="EL229" s="130"/>
      <c r="EV229" s="130"/>
      <c r="FF229" s="130"/>
      <c r="FP229" s="130"/>
      <c r="FZ229" s="130"/>
      <c r="GJ229" s="130"/>
      <c r="GT229" s="130"/>
      <c r="HD229" s="130"/>
      <c r="HN229" s="130"/>
      <c r="HX229" s="130"/>
      <c r="IH229" s="130"/>
    </row>
    <row xmlns:x14ac="http://schemas.microsoft.com/office/spreadsheetml/2009/9/ac" r="230" s="3" customFormat="true" x14ac:dyDescent="0.25">
      <c r="A230" s="397"/>
      <c r="B230" s="130"/>
      <c r="L230" s="130"/>
      <c r="V230" s="130"/>
      <c r="AF230" s="130"/>
      <c r="AP230" s="130"/>
      <c r="AZ230" s="130"/>
      <c r="BA230" s="130"/>
      <c r="BB230" s="130"/>
      <c r="BC230" s="130"/>
      <c r="BD230" s="130"/>
      <c r="BE230" s="130"/>
      <c r="BF230" s="130"/>
      <c r="BG230" s="130"/>
      <c r="BJ230" s="130"/>
      <c r="BT230" s="130"/>
      <c r="CD230" s="130"/>
      <c r="CN230" s="130"/>
      <c r="CX230" s="130"/>
      <c r="DH230" s="130"/>
      <c r="DR230" s="130"/>
      <c r="EB230" s="130"/>
      <c r="EL230" s="130"/>
      <c r="EV230" s="130"/>
      <c r="FF230" s="130"/>
      <c r="FP230" s="130"/>
      <c r="FZ230" s="130"/>
      <c r="GJ230" s="130"/>
      <c r="GT230" s="130"/>
      <c r="HD230" s="130"/>
      <c r="HN230" s="130"/>
      <c r="HX230" s="130"/>
      <c r="IH230" s="130"/>
    </row>
    <row xmlns:x14ac="http://schemas.microsoft.com/office/spreadsheetml/2009/9/ac" r="231" s="3" customFormat="true" x14ac:dyDescent="0.25">
      <c r="A231" s="397"/>
      <c r="B231" s="130"/>
      <c r="L231" s="130"/>
      <c r="V231" s="130"/>
      <c r="AF231" s="130"/>
      <c r="AP231" s="130"/>
      <c r="AZ231" s="130"/>
      <c r="BA231" s="130"/>
      <c r="BB231" s="130"/>
      <c r="BC231" s="130"/>
      <c r="BD231" s="130"/>
      <c r="BE231" s="130"/>
      <c r="BF231" s="130"/>
      <c r="BG231" s="130"/>
      <c r="BJ231" s="130"/>
      <c r="BT231" s="130"/>
      <c r="CD231" s="130"/>
      <c r="CN231" s="130"/>
      <c r="CX231" s="130"/>
      <c r="DH231" s="130"/>
      <c r="DR231" s="130"/>
      <c r="EB231" s="130"/>
      <c r="EL231" s="130"/>
      <c r="EV231" s="130"/>
      <c r="FF231" s="130"/>
      <c r="FP231" s="130"/>
      <c r="FZ231" s="130"/>
      <c r="GJ231" s="130"/>
      <c r="GT231" s="130"/>
      <c r="HD231" s="130"/>
      <c r="HN231" s="130"/>
      <c r="HX231" s="130"/>
      <c r="IH231" s="130"/>
    </row>
    <row xmlns:x14ac="http://schemas.microsoft.com/office/spreadsheetml/2009/9/ac" r="232" s="3" customFormat="true" x14ac:dyDescent="0.25">
      <c r="A232" s="397"/>
      <c r="B232" s="130"/>
      <c r="L232" s="130"/>
      <c r="V232" s="130"/>
      <c r="AF232" s="130"/>
      <c r="AP232" s="130"/>
      <c r="AZ232" s="130"/>
      <c r="BA232" s="130"/>
      <c r="BB232" s="130"/>
      <c r="BC232" s="130"/>
      <c r="BD232" s="130"/>
      <c r="BE232" s="130"/>
      <c r="BF232" s="130"/>
      <c r="BG232" s="130"/>
      <c r="BJ232" s="130"/>
      <c r="BT232" s="130"/>
      <c r="CD232" s="130"/>
      <c r="CN232" s="130"/>
      <c r="CX232" s="130"/>
      <c r="DH232" s="130"/>
      <c r="DR232" s="130"/>
      <c r="EB232" s="130"/>
      <c r="EL232" s="130"/>
      <c r="EV232" s="130"/>
      <c r="FF232" s="130"/>
      <c r="FP232" s="130"/>
      <c r="FZ232" s="130"/>
      <c r="GJ232" s="130"/>
      <c r="GT232" s="130"/>
      <c r="HD232" s="130"/>
      <c r="HN232" s="130"/>
      <c r="HX232" s="130"/>
      <c r="IH232" s="130"/>
    </row>
    <row xmlns:x14ac="http://schemas.microsoft.com/office/spreadsheetml/2009/9/ac" r="233" s="3" customFormat="true" x14ac:dyDescent="0.25">
      <c r="A233" s="397"/>
      <c r="B233" s="130"/>
      <c r="L233" s="130"/>
      <c r="V233" s="130"/>
      <c r="AF233" s="130"/>
      <c r="AP233" s="130"/>
      <c r="AZ233" s="130"/>
      <c r="BA233" s="130"/>
      <c r="BB233" s="130"/>
      <c r="BC233" s="130"/>
      <c r="BD233" s="130"/>
      <c r="BE233" s="130"/>
      <c r="BF233" s="130"/>
      <c r="BG233" s="130"/>
      <c r="BJ233" s="130"/>
      <c r="BT233" s="130"/>
      <c r="CD233" s="130"/>
      <c r="CN233" s="130"/>
      <c r="CX233" s="130"/>
      <c r="DH233" s="130"/>
      <c r="DR233" s="130"/>
      <c r="EB233" s="130"/>
      <c r="EL233" s="130"/>
      <c r="EV233" s="130"/>
      <c r="FF233" s="130"/>
      <c r="FP233" s="130"/>
      <c r="FZ233" s="130"/>
      <c r="GJ233" s="130"/>
      <c r="GT233" s="130"/>
      <c r="HD233" s="130"/>
      <c r="HN233" s="130"/>
      <c r="HX233" s="130"/>
      <c r="IH233" s="130"/>
    </row>
    <row xmlns:x14ac="http://schemas.microsoft.com/office/spreadsheetml/2009/9/ac" r="234" s="3" customFormat="true" x14ac:dyDescent="0.25">
      <c r="A234" s="397"/>
      <c r="B234" s="130"/>
      <c r="L234" s="130"/>
      <c r="V234" s="130"/>
      <c r="AF234" s="130"/>
      <c r="AP234" s="130"/>
      <c r="AZ234" s="130"/>
      <c r="BA234" s="130"/>
      <c r="BB234" s="130"/>
      <c r="BC234" s="130"/>
      <c r="BD234" s="130"/>
      <c r="BE234" s="130"/>
      <c r="BF234" s="130"/>
      <c r="BG234" s="130"/>
      <c r="BJ234" s="130"/>
      <c r="BT234" s="130"/>
      <c r="CD234" s="130"/>
      <c r="CN234" s="130"/>
      <c r="CX234" s="130"/>
      <c r="DH234" s="130"/>
      <c r="DR234" s="130"/>
      <c r="EB234" s="130"/>
      <c r="EL234" s="130"/>
      <c r="EV234" s="130"/>
      <c r="FF234" s="130"/>
      <c r="FP234" s="130"/>
      <c r="FZ234" s="130"/>
      <c r="GJ234" s="130"/>
      <c r="GT234" s="130"/>
      <c r="HD234" s="130"/>
      <c r="HN234" s="130"/>
      <c r="HX234" s="130"/>
      <c r="IH234" s="130"/>
    </row>
    <row xmlns:x14ac="http://schemas.microsoft.com/office/spreadsheetml/2009/9/ac" r="235" s="3" customFormat="true" x14ac:dyDescent="0.25">
      <c r="A235" s="397"/>
      <c r="B235" s="130"/>
      <c r="L235" s="130"/>
      <c r="V235" s="130"/>
      <c r="AF235" s="130"/>
      <c r="AP235" s="130"/>
      <c r="AZ235" s="130"/>
      <c r="BA235" s="130"/>
      <c r="BB235" s="130"/>
      <c r="BC235" s="130"/>
      <c r="BD235" s="130"/>
      <c r="BE235" s="130"/>
      <c r="BF235" s="130"/>
      <c r="BG235" s="130"/>
      <c r="BJ235" s="130"/>
      <c r="BT235" s="130"/>
      <c r="CD235" s="130"/>
      <c r="CN235" s="130"/>
      <c r="CX235" s="130"/>
      <c r="DH235" s="130"/>
      <c r="DR235" s="130"/>
      <c r="EB235" s="130"/>
      <c r="EL235" s="130"/>
      <c r="EV235" s="130"/>
      <c r="FF235" s="130"/>
      <c r="FP235" s="130"/>
      <c r="FZ235" s="130"/>
      <c r="GJ235" s="130"/>
      <c r="GT235" s="130"/>
      <c r="HD235" s="130"/>
      <c r="HN235" s="130"/>
      <c r="HX235" s="130"/>
      <c r="IH235" s="130"/>
    </row>
    <row xmlns:x14ac="http://schemas.microsoft.com/office/spreadsheetml/2009/9/ac" r="236" s="3" customFormat="true" x14ac:dyDescent="0.25">
      <c r="A236" s="397"/>
      <c r="B236" s="130"/>
      <c r="L236" s="130"/>
      <c r="V236" s="130"/>
      <c r="AF236" s="130"/>
      <c r="AP236" s="130"/>
      <c r="AZ236" s="130"/>
      <c r="BA236" s="130"/>
      <c r="BB236" s="130"/>
      <c r="BC236" s="130"/>
      <c r="BD236" s="130"/>
      <c r="BE236" s="130"/>
      <c r="BF236" s="130"/>
      <c r="BG236" s="130"/>
      <c r="BJ236" s="130"/>
      <c r="BT236" s="130"/>
      <c r="CD236" s="130"/>
      <c r="CN236" s="130"/>
      <c r="CX236" s="130"/>
      <c r="DH236" s="130"/>
      <c r="DR236" s="130"/>
      <c r="EB236" s="130"/>
      <c r="EL236" s="130"/>
      <c r="EV236" s="130"/>
      <c r="FF236" s="130"/>
      <c r="FP236" s="130"/>
      <c r="FZ236" s="130"/>
      <c r="GJ236" s="130"/>
      <c r="GT236" s="130"/>
      <c r="HD236" s="130"/>
      <c r="HN236" s="130"/>
      <c r="HX236" s="130"/>
      <c r="IH236" s="130"/>
    </row>
    <row xmlns:x14ac="http://schemas.microsoft.com/office/spreadsheetml/2009/9/ac" r="237" s="3" customFormat="true" x14ac:dyDescent="0.25">
      <c r="A237" s="397"/>
      <c r="B237" s="130"/>
      <c r="L237" s="130"/>
      <c r="V237" s="130"/>
      <c r="AF237" s="130"/>
      <c r="AP237" s="130"/>
      <c r="AZ237" s="130"/>
      <c r="BA237" s="130"/>
      <c r="BB237" s="130"/>
      <c r="BC237" s="130"/>
      <c r="BD237" s="130"/>
      <c r="BE237" s="130"/>
      <c r="BF237" s="130"/>
      <c r="BG237" s="130"/>
      <c r="BJ237" s="130"/>
      <c r="BT237" s="130"/>
      <c r="CD237" s="130"/>
      <c r="CN237" s="130"/>
      <c r="CX237" s="130"/>
      <c r="DH237" s="130"/>
      <c r="DR237" s="130"/>
      <c r="EB237" s="130"/>
      <c r="EL237" s="130"/>
      <c r="EV237" s="130"/>
      <c r="FF237" s="130"/>
      <c r="FP237" s="130"/>
      <c r="FZ237" s="130"/>
      <c r="GJ237" s="130"/>
      <c r="GT237" s="130"/>
      <c r="HD237" s="130"/>
      <c r="HN237" s="130"/>
      <c r="HX237" s="130"/>
      <c r="IH237" s="130"/>
    </row>
    <row xmlns:x14ac="http://schemas.microsoft.com/office/spreadsheetml/2009/9/ac" r="238" s="3" customFormat="true" x14ac:dyDescent="0.25">
      <c r="A238" s="397"/>
      <c r="B238" s="130"/>
      <c r="L238" s="130"/>
      <c r="V238" s="130"/>
      <c r="AF238" s="130"/>
      <c r="AP238" s="130"/>
      <c r="AZ238" s="130"/>
      <c r="BA238" s="130"/>
      <c r="BB238" s="130"/>
      <c r="BC238" s="130"/>
      <c r="BD238" s="130"/>
      <c r="BE238" s="130"/>
      <c r="BF238" s="130"/>
      <c r="BG238" s="130"/>
      <c r="BJ238" s="130"/>
      <c r="BT238" s="130"/>
      <c r="CD238" s="130"/>
      <c r="CN238" s="130"/>
      <c r="CX238" s="130"/>
      <c r="DH238" s="130"/>
      <c r="DR238" s="130"/>
      <c r="EB238" s="130"/>
      <c r="EL238" s="130"/>
      <c r="EV238" s="130"/>
      <c r="FF238" s="130"/>
      <c r="FP238" s="130"/>
      <c r="FZ238" s="130"/>
      <c r="GJ238" s="130"/>
      <c r="GT238" s="130"/>
      <c r="HD238" s="130"/>
      <c r="HN238" s="130"/>
      <c r="HX238" s="130"/>
      <c r="IH238" s="130"/>
    </row>
    <row xmlns:x14ac="http://schemas.microsoft.com/office/spreadsheetml/2009/9/ac" r="239" s="3" customFormat="true" x14ac:dyDescent="0.25">
      <c r="A239" s="397"/>
      <c r="B239" s="130"/>
      <c r="L239" s="130"/>
      <c r="V239" s="130"/>
      <c r="AF239" s="130"/>
      <c r="AP239" s="130"/>
      <c r="AZ239" s="130"/>
      <c r="BA239" s="130"/>
      <c r="BB239" s="130"/>
      <c r="BC239" s="130"/>
      <c r="BD239" s="130"/>
      <c r="BE239" s="130"/>
      <c r="BF239" s="130"/>
      <c r="BG239" s="130"/>
      <c r="BJ239" s="130"/>
      <c r="BT239" s="130"/>
      <c r="CD239" s="130"/>
      <c r="CN239" s="130"/>
      <c r="CX239" s="130"/>
      <c r="DH239" s="130"/>
      <c r="DR239" s="130"/>
      <c r="EB239" s="130"/>
      <c r="EL239" s="130"/>
      <c r="EV239" s="130"/>
      <c r="FF239" s="130"/>
      <c r="FP239" s="130"/>
      <c r="FZ239" s="130"/>
      <c r="GJ239" s="130"/>
      <c r="GT239" s="130"/>
      <c r="HD239" s="130"/>
      <c r="HN239" s="130"/>
      <c r="HX239" s="130"/>
      <c r="IH239" s="130"/>
    </row>
    <row xmlns:x14ac="http://schemas.microsoft.com/office/spreadsheetml/2009/9/ac" r="240" s="3" customFormat="true" x14ac:dyDescent="0.25">
      <c r="A240" s="397"/>
      <c r="B240" s="130"/>
      <c r="L240" s="130"/>
      <c r="V240" s="130"/>
      <c r="AF240" s="130"/>
      <c r="AP240" s="130"/>
      <c r="AZ240" s="130"/>
      <c r="BA240" s="130"/>
      <c r="BB240" s="130"/>
      <c r="BC240" s="130"/>
      <c r="BD240" s="130"/>
      <c r="BE240" s="130"/>
      <c r="BF240" s="130"/>
      <c r="BG240" s="130"/>
      <c r="BJ240" s="130"/>
      <c r="BT240" s="130"/>
      <c r="CD240" s="130"/>
      <c r="CN240" s="130"/>
      <c r="CX240" s="130"/>
      <c r="DH240" s="130"/>
      <c r="DR240" s="130"/>
      <c r="EB240" s="130"/>
      <c r="EL240" s="130"/>
      <c r="EV240" s="130"/>
      <c r="FF240" s="130"/>
      <c r="FP240" s="130"/>
      <c r="FZ240" s="130"/>
      <c r="GJ240" s="130"/>
      <c r="GT240" s="130"/>
      <c r="HD240" s="130"/>
      <c r="HN240" s="130"/>
      <c r="HX240" s="130"/>
      <c r="IH240" s="130"/>
    </row>
    <row xmlns:x14ac="http://schemas.microsoft.com/office/spreadsheetml/2009/9/ac" r="241" s="3" customFormat="true" x14ac:dyDescent="0.25">
      <c r="A241" s="397"/>
      <c r="B241" s="130"/>
      <c r="L241" s="130"/>
      <c r="V241" s="130"/>
      <c r="AF241" s="130"/>
      <c r="AP241" s="130"/>
      <c r="AZ241" s="130"/>
      <c r="BA241" s="130"/>
      <c r="BB241" s="130"/>
      <c r="BC241" s="130"/>
      <c r="BD241" s="130"/>
      <c r="BE241" s="130"/>
      <c r="BF241" s="130"/>
      <c r="BG241" s="130"/>
      <c r="BJ241" s="130"/>
      <c r="BT241" s="130"/>
      <c r="CD241" s="130"/>
      <c r="CN241" s="130"/>
      <c r="CX241" s="130"/>
      <c r="DH241" s="130"/>
      <c r="DR241" s="130"/>
      <c r="EB241" s="130"/>
      <c r="EL241" s="130"/>
      <c r="EV241" s="130"/>
      <c r="FF241" s="130"/>
      <c r="FP241" s="130"/>
      <c r="FZ241" s="130"/>
      <c r="GJ241" s="130"/>
      <c r="GT241" s="130"/>
      <c r="HD241" s="130"/>
      <c r="HN241" s="130"/>
      <c r="HX241" s="130"/>
      <c r="IH241" s="130"/>
    </row>
    <row xmlns:x14ac="http://schemas.microsoft.com/office/spreadsheetml/2009/9/ac" r="242" s="3" customFormat="true" x14ac:dyDescent="0.25">
      <c r="A242" s="397"/>
      <c r="B242" s="130"/>
      <c r="L242" s="130"/>
      <c r="V242" s="130"/>
      <c r="AF242" s="130"/>
      <c r="AP242" s="130"/>
      <c r="AZ242" s="130"/>
      <c r="BA242" s="130"/>
      <c r="BB242" s="130"/>
      <c r="BC242" s="130"/>
      <c r="BD242" s="130"/>
      <c r="BE242" s="130"/>
      <c r="BF242" s="130"/>
      <c r="BG242" s="130"/>
      <c r="BJ242" s="130"/>
      <c r="BT242" s="130"/>
      <c r="CD242" s="130"/>
      <c r="CN242" s="130"/>
      <c r="CX242" s="130"/>
      <c r="DH242" s="130"/>
      <c r="DR242" s="130"/>
      <c r="EB242" s="130"/>
      <c r="EL242" s="130"/>
      <c r="EV242" s="130"/>
      <c r="FF242" s="130"/>
      <c r="FP242" s="130"/>
      <c r="FZ242" s="130"/>
      <c r="GJ242" s="130"/>
      <c r="GT242" s="130"/>
      <c r="HD242" s="130"/>
      <c r="HN242" s="130"/>
      <c r="HX242" s="130"/>
      <c r="IH242" s="130"/>
    </row>
    <row xmlns:x14ac="http://schemas.microsoft.com/office/spreadsheetml/2009/9/ac" r="243" s="3" customFormat="true" x14ac:dyDescent="0.25">
      <c r="A243" s="397"/>
      <c r="B243" s="130"/>
      <c r="L243" s="130"/>
      <c r="V243" s="130"/>
      <c r="AF243" s="130"/>
      <c r="AP243" s="130"/>
      <c r="AZ243" s="130"/>
      <c r="BA243" s="130"/>
      <c r="BB243" s="130"/>
      <c r="BC243" s="130"/>
      <c r="BD243" s="130"/>
      <c r="BE243" s="130"/>
      <c r="BF243" s="130"/>
      <c r="BG243" s="130"/>
      <c r="BJ243" s="130"/>
      <c r="BT243" s="130"/>
      <c r="CD243" s="130"/>
      <c r="CN243" s="130"/>
      <c r="CX243" s="130"/>
      <c r="DH243" s="130"/>
      <c r="DR243" s="130"/>
      <c r="EB243" s="130"/>
      <c r="EL243" s="130"/>
      <c r="EV243" s="130"/>
      <c r="FF243" s="130"/>
      <c r="FP243" s="130"/>
      <c r="FZ243" s="130"/>
      <c r="GJ243" s="130"/>
      <c r="GT243" s="130"/>
      <c r="HD243" s="130"/>
      <c r="HN243" s="130"/>
      <c r="HX243" s="130"/>
      <c r="IH243" s="130"/>
    </row>
    <row xmlns:x14ac="http://schemas.microsoft.com/office/spreadsheetml/2009/9/ac" r="244" s="3" customFormat="true" x14ac:dyDescent="0.25">
      <c r="A244" s="397"/>
      <c r="B244" s="130"/>
      <c r="L244" s="130"/>
      <c r="V244" s="130"/>
      <c r="AF244" s="130"/>
      <c r="AP244" s="130"/>
      <c r="AZ244" s="130"/>
      <c r="BA244" s="130"/>
      <c r="BB244" s="130"/>
      <c r="BC244" s="130"/>
      <c r="BD244" s="130"/>
      <c r="BE244" s="130"/>
      <c r="BF244" s="130"/>
      <c r="BG244" s="130"/>
      <c r="BJ244" s="130"/>
      <c r="BT244" s="130"/>
      <c r="CD244" s="130"/>
      <c r="CN244" s="130"/>
      <c r="CX244" s="130"/>
      <c r="DH244" s="130"/>
      <c r="DR244" s="130"/>
      <c r="EB244" s="130"/>
      <c r="EL244" s="130"/>
      <c r="EV244" s="130"/>
      <c r="FF244" s="130"/>
      <c r="FP244" s="130"/>
      <c r="FZ244" s="130"/>
      <c r="GJ244" s="130"/>
      <c r="GT244" s="130"/>
      <c r="HD244" s="130"/>
      <c r="HN244" s="130"/>
      <c r="HX244" s="130"/>
      <c r="IH244" s="130"/>
    </row>
    <row xmlns:x14ac="http://schemas.microsoft.com/office/spreadsheetml/2009/9/ac" r="245" s="3" customFormat="true" x14ac:dyDescent="0.25">
      <c r="A245" s="397"/>
      <c r="B245" s="130"/>
      <c r="L245" s="130"/>
      <c r="V245" s="130"/>
      <c r="AF245" s="130"/>
      <c r="AP245" s="130"/>
      <c r="AZ245" s="130"/>
      <c r="BA245" s="130"/>
      <c r="BB245" s="130"/>
      <c r="BC245" s="130"/>
      <c r="BD245" s="130"/>
      <c r="BE245" s="130"/>
      <c r="BF245" s="130"/>
      <c r="BG245" s="130"/>
      <c r="BJ245" s="130"/>
      <c r="BT245" s="130"/>
      <c r="CD245" s="130"/>
      <c r="CN245" s="130"/>
      <c r="CX245" s="130"/>
      <c r="DH245" s="130"/>
      <c r="DR245" s="130"/>
      <c r="EB245" s="130"/>
      <c r="EL245" s="130"/>
      <c r="EV245" s="130"/>
      <c r="FF245" s="130"/>
      <c r="FP245" s="130"/>
      <c r="FZ245" s="130"/>
      <c r="GJ245" s="130"/>
      <c r="GT245" s="130"/>
      <c r="HD245" s="130"/>
      <c r="HN245" s="130"/>
      <c r="HX245" s="130"/>
      <c r="IH245" s="130"/>
    </row>
    <row xmlns:x14ac="http://schemas.microsoft.com/office/spreadsheetml/2009/9/ac" r="246" s="3" customFormat="true" x14ac:dyDescent="0.25">
      <c r="A246" s="397"/>
      <c r="B246" s="130"/>
      <c r="L246" s="130"/>
      <c r="V246" s="130"/>
      <c r="AF246" s="130"/>
      <c r="AP246" s="130"/>
      <c r="AZ246" s="130"/>
      <c r="BA246" s="130"/>
      <c r="BB246" s="130"/>
      <c r="BC246" s="130"/>
      <c r="BD246" s="130"/>
      <c r="BE246" s="130"/>
      <c r="BF246" s="130"/>
      <c r="BG246" s="130"/>
      <c r="BJ246" s="130"/>
      <c r="BT246" s="130"/>
      <c r="CD246" s="130"/>
      <c r="CN246" s="130"/>
      <c r="CX246" s="130"/>
      <c r="DH246" s="130"/>
      <c r="DR246" s="130"/>
      <c r="EB246" s="130"/>
      <c r="EL246" s="130"/>
      <c r="EV246" s="130"/>
      <c r="FF246" s="130"/>
      <c r="FP246" s="130"/>
      <c r="FZ246" s="130"/>
      <c r="GJ246" s="130"/>
      <c r="GT246" s="130"/>
      <c r="HD246" s="130"/>
      <c r="HN246" s="130"/>
      <c r="HX246" s="130"/>
      <c r="IH246" s="130"/>
    </row>
    <row xmlns:x14ac="http://schemas.microsoft.com/office/spreadsheetml/2009/9/ac" r="247" s="3" customFormat="true" x14ac:dyDescent="0.25">
      <c r="A247" s="397"/>
      <c r="B247" s="130"/>
      <c r="L247" s="130"/>
      <c r="V247" s="130"/>
      <c r="AF247" s="130"/>
      <c r="AP247" s="130"/>
      <c r="AZ247" s="130"/>
      <c r="BA247" s="130"/>
      <c r="BB247" s="130"/>
      <c r="BC247" s="130"/>
      <c r="BD247" s="130"/>
      <c r="BE247" s="130"/>
      <c r="BF247" s="130"/>
      <c r="BG247" s="130"/>
      <c r="BJ247" s="130"/>
      <c r="BT247" s="130"/>
      <c r="CD247" s="130"/>
      <c r="CN247" s="130"/>
      <c r="CX247" s="130"/>
      <c r="DH247" s="130"/>
      <c r="DR247" s="130"/>
      <c r="EB247" s="130"/>
      <c r="EL247" s="130"/>
      <c r="EV247" s="130"/>
      <c r="FF247" s="130"/>
      <c r="FP247" s="130"/>
      <c r="FZ247" s="130"/>
      <c r="GJ247" s="130"/>
      <c r="GT247" s="130"/>
      <c r="HD247" s="130"/>
      <c r="HN247" s="130"/>
      <c r="HX247" s="130"/>
      <c r="IH247" s="130"/>
    </row>
    <row xmlns:x14ac="http://schemas.microsoft.com/office/spreadsheetml/2009/9/ac" r="248" s="3" customFormat="true" x14ac:dyDescent="0.25">
      <c r="A248" s="397"/>
      <c r="B248" s="130"/>
      <c r="L248" s="130"/>
      <c r="V248" s="130"/>
      <c r="AF248" s="130"/>
      <c r="AP248" s="130"/>
      <c r="AZ248" s="130"/>
      <c r="BA248" s="130"/>
      <c r="BB248" s="130"/>
      <c r="BC248" s="130"/>
      <c r="BD248" s="130"/>
      <c r="BE248" s="130"/>
      <c r="BF248" s="130"/>
      <c r="BG248" s="130"/>
      <c r="BJ248" s="130"/>
      <c r="BT248" s="130"/>
      <c r="CD248" s="130"/>
      <c r="CN248" s="130"/>
      <c r="CX248" s="130"/>
      <c r="DH248" s="130"/>
      <c r="DR248" s="130"/>
      <c r="EB248" s="130"/>
      <c r="EL248" s="130"/>
      <c r="EV248" s="130"/>
      <c r="FF248" s="130"/>
      <c r="FP248" s="130"/>
      <c r="FZ248" s="130"/>
      <c r="GJ248" s="130"/>
      <c r="GT248" s="130"/>
      <c r="HD248" s="130"/>
      <c r="HN248" s="130"/>
      <c r="HX248" s="130"/>
      <c r="IH248" s="130"/>
    </row>
    <row xmlns:x14ac="http://schemas.microsoft.com/office/spreadsheetml/2009/9/ac" r="249" s="3" customFormat="true" x14ac:dyDescent="0.25">
      <c r="A249" s="397"/>
      <c r="B249" s="130"/>
      <c r="L249" s="130"/>
      <c r="V249" s="130"/>
      <c r="AF249" s="130"/>
      <c r="AP249" s="130"/>
      <c r="AZ249" s="130"/>
      <c r="BA249" s="130"/>
      <c r="BB249" s="130"/>
      <c r="BC249" s="130"/>
      <c r="BD249" s="130"/>
      <c r="BE249" s="130"/>
      <c r="BF249" s="130"/>
      <c r="BG249" s="130"/>
      <c r="BJ249" s="130"/>
      <c r="BT249" s="130"/>
      <c r="CD249" s="130"/>
      <c r="CN249" s="130"/>
      <c r="CX249" s="130"/>
      <c r="DH249" s="130"/>
      <c r="DR249" s="130"/>
      <c r="EB249" s="130"/>
      <c r="EL249" s="130"/>
      <c r="EV249" s="130"/>
      <c r="FF249" s="130"/>
      <c r="FP249" s="130"/>
      <c r="FZ249" s="130"/>
      <c r="GJ249" s="130"/>
      <c r="GT249" s="130"/>
      <c r="HD249" s="130"/>
      <c r="HN249" s="130"/>
      <c r="HX249" s="130"/>
      <c r="IH249" s="130"/>
    </row>
    <row xmlns:x14ac="http://schemas.microsoft.com/office/spreadsheetml/2009/9/ac" r="250" s="3" customFormat="true" x14ac:dyDescent="0.25">
      <c r="A250" s="397"/>
      <c r="B250" s="130"/>
      <c r="L250" s="130"/>
      <c r="V250" s="130"/>
      <c r="AF250" s="130"/>
      <c r="AP250" s="130"/>
      <c r="AZ250" s="130"/>
      <c r="BA250" s="130"/>
      <c r="BB250" s="130"/>
      <c r="BC250" s="130"/>
      <c r="BD250" s="130"/>
      <c r="BE250" s="130"/>
      <c r="BF250" s="130"/>
      <c r="BG250" s="130"/>
      <c r="BJ250" s="130"/>
      <c r="BT250" s="130"/>
      <c r="CD250" s="130"/>
      <c r="CN250" s="130"/>
      <c r="CX250" s="130"/>
      <c r="DH250" s="130"/>
      <c r="DR250" s="130"/>
      <c r="EB250" s="130"/>
      <c r="EL250" s="130"/>
      <c r="EV250" s="130"/>
      <c r="FF250" s="130"/>
      <c r="FP250" s="130"/>
      <c r="FZ250" s="130"/>
      <c r="GJ250" s="130"/>
      <c r="GT250" s="130"/>
      <c r="HD250" s="130"/>
      <c r="HN250" s="130"/>
      <c r="HX250" s="130"/>
      <c r="IH250" s="130"/>
    </row>
    <row xmlns:x14ac="http://schemas.microsoft.com/office/spreadsheetml/2009/9/ac" r="251" s="3" customFormat="true" x14ac:dyDescent="0.25">
      <c r="A251" s="397"/>
      <c r="B251" s="130"/>
      <c r="L251" s="130"/>
      <c r="V251" s="130"/>
      <c r="AF251" s="130"/>
      <c r="AP251" s="130"/>
      <c r="AZ251" s="130"/>
      <c r="BA251" s="130"/>
      <c r="BB251" s="130"/>
      <c r="BC251" s="130"/>
      <c r="BD251" s="130"/>
      <c r="BE251" s="130"/>
      <c r="BF251" s="130"/>
      <c r="BG251" s="130"/>
      <c r="BJ251" s="130"/>
      <c r="BT251" s="130"/>
      <c r="CD251" s="130"/>
      <c r="CN251" s="130"/>
      <c r="CX251" s="130"/>
      <c r="DH251" s="130"/>
      <c r="DR251" s="130"/>
      <c r="EB251" s="130"/>
      <c r="EL251" s="130"/>
      <c r="EV251" s="130"/>
      <c r="FF251" s="130"/>
      <c r="FP251" s="130"/>
      <c r="FZ251" s="130"/>
      <c r="GJ251" s="130"/>
      <c r="GT251" s="130"/>
      <c r="HD251" s="130"/>
      <c r="HN251" s="130"/>
      <c r="HX251" s="130"/>
      <c r="IH251" s="130"/>
    </row>
    <row xmlns:x14ac="http://schemas.microsoft.com/office/spreadsheetml/2009/9/ac" r="252" s="3" customFormat="true" x14ac:dyDescent="0.25">
      <c r="A252" s="397"/>
      <c r="B252" s="130"/>
      <c r="L252" s="130"/>
      <c r="V252" s="130"/>
      <c r="AF252" s="130"/>
      <c r="AP252" s="130"/>
      <c r="AZ252" s="130"/>
      <c r="BA252" s="130"/>
      <c r="BB252" s="130"/>
      <c r="BC252" s="130"/>
      <c r="BD252" s="130"/>
      <c r="BE252" s="130"/>
      <c r="BF252" s="130"/>
      <c r="BG252" s="130"/>
      <c r="BJ252" s="130"/>
      <c r="BT252" s="130"/>
      <c r="CD252" s="130"/>
      <c r="CN252" s="130"/>
      <c r="CX252" s="130"/>
      <c r="DH252" s="130"/>
      <c r="DR252" s="130"/>
      <c r="EB252" s="130"/>
      <c r="EL252" s="130"/>
      <c r="EV252" s="130"/>
      <c r="FF252" s="130"/>
      <c r="FP252" s="130"/>
      <c r="FZ252" s="130"/>
      <c r="GJ252" s="130"/>
      <c r="GT252" s="130"/>
      <c r="HD252" s="130"/>
      <c r="HN252" s="130"/>
      <c r="HX252" s="130"/>
      <c r="IH252" s="130"/>
    </row>
    <row xmlns:x14ac="http://schemas.microsoft.com/office/spreadsheetml/2009/9/ac" r="253" s="3" customFormat="true" x14ac:dyDescent="0.25">
      <c r="A253" s="397"/>
      <c r="B253" s="130"/>
      <c r="L253" s="130"/>
      <c r="V253" s="130"/>
      <c r="AF253" s="130"/>
      <c r="AP253" s="130"/>
      <c r="AZ253" s="130"/>
      <c r="BA253" s="130"/>
      <c r="BB253" s="130"/>
      <c r="BC253" s="130"/>
      <c r="BD253" s="130"/>
      <c r="BE253" s="130"/>
      <c r="BF253" s="130"/>
      <c r="BG253" s="130"/>
      <c r="BJ253" s="130"/>
      <c r="BT253" s="130"/>
      <c r="CD253" s="130"/>
      <c r="CN253" s="130"/>
      <c r="CX253" s="130"/>
      <c r="DH253" s="130"/>
      <c r="DR253" s="130"/>
      <c r="EB253" s="130"/>
      <c r="EL253" s="130"/>
      <c r="EV253" s="130"/>
      <c r="FF253" s="130"/>
      <c r="FP253" s="130"/>
      <c r="FZ253" s="130"/>
      <c r="GJ253" s="130"/>
      <c r="GT253" s="130"/>
      <c r="HD253" s="130"/>
      <c r="HN253" s="130"/>
      <c r="HX253" s="130"/>
      <c r="IH253" s="130"/>
    </row>
    <row xmlns:x14ac="http://schemas.microsoft.com/office/spreadsheetml/2009/9/ac" r="254" s="3" customFormat="true" x14ac:dyDescent="0.25">
      <c r="A254" s="397"/>
      <c r="B254" s="130"/>
      <c r="L254" s="130"/>
      <c r="V254" s="130"/>
      <c r="AF254" s="130"/>
      <c r="AP254" s="130"/>
      <c r="AZ254" s="130"/>
      <c r="BA254" s="130"/>
      <c r="BB254" s="130"/>
      <c r="BC254" s="130"/>
      <c r="BD254" s="130"/>
      <c r="BE254" s="130"/>
      <c r="BF254" s="130"/>
      <c r="BG254" s="130"/>
      <c r="BJ254" s="130"/>
      <c r="BT254" s="130"/>
      <c r="CD254" s="130"/>
      <c r="CN254" s="130"/>
      <c r="CX254" s="130"/>
      <c r="DH254" s="130"/>
      <c r="DR254" s="130"/>
      <c r="EB254" s="130"/>
      <c r="EL254" s="130"/>
      <c r="EV254" s="130"/>
      <c r="FF254" s="130"/>
      <c r="FP254" s="130"/>
      <c r="FZ254" s="130"/>
      <c r="GJ254" s="130"/>
      <c r="GT254" s="130"/>
      <c r="HD254" s="130"/>
      <c r="HN254" s="130"/>
      <c r="HX254" s="130"/>
      <c r="IH254" s="130"/>
    </row>
    <row xmlns:x14ac="http://schemas.microsoft.com/office/spreadsheetml/2009/9/ac" r="255" s="3" customFormat="true" x14ac:dyDescent="0.25">
      <c r="A255" s="397"/>
      <c r="B255" s="130"/>
      <c r="L255" s="130"/>
      <c r="V255" s="130"/>
      <c r="AF255" s="130"/>
      <c r="AP255" s="130"/>
      <c r="AZ255" s="130"/>
      <c r="BA255" s="130"/>
      <c r="BB255" s="130"/>
      <c r="BC255" s="130"/>
      <c r="BD255" s="130"/>
      <c r="BE255" s="130"/>
      <c r="BF255" s="130"/>
      <c r="BG255" s="130"/>
      <c r="BJ255" s="130"/>
      <c r="BT255" s="130"/>
      <c r="CD255" s="130"/>
      <c r="CN255" s="130"/>
      <c r="CX255" s="130"/>
      <c r="DH255" s="130"/>
      <c r="DR255" s="130"/>
      <c r="EB255" s="130"/>
      <c r="EL255" s="130"/>
      <c r="EV255" s="130"/>
      <c r="FF255" s="130"/>
      <c r="FP255" s="130"/>
      <c r="FZ255" s="130"/>
      <c r="GJ255" s="130"/>
      <c r="GT255" s="130"/>
      <c r="HD255" s="130"/>
      <c r="HN255" s="130"/>
      <c r="HX255" s="130"/>
      <c r="IH255" s="130"/>
    </row>
    <row xmlns:x14ac="http://schemas.microsoft.com/office/spreadsheetml/2009/9/ac" r="256" s="3" customFormat="true" x14ac:dyDescent="0.25">
      <c r="A256" s="397"/>
      <c r="B256" s="130"/>
      <c r="L256" s="130"/>
      <c r="V256" s="130"/>
      <c r="AF256" s="130"/>
      <c r="AP256" s="130"/>
      <c r="AZ256" s="130"/>
      <c r="BA256" s="130"/>
      <c r="BB256" s="130"/>
      <c r="BC256" s="130"/>
      <c r="BD256" s="130"/>
      <c r="BE256" s="130"/>
      <c r="BF256" s="130"/>
      <c r="BG256" s="130"/>
      <c r="BJ256" s="130"/>
      <c r="BT256" s="130"/>
      <c r="CD256" s="130"/>
      <c r="CN256" s="130"/>
      <c r="CX256" s="130"/>
      <c r="DH256" s="130"/>
      <c r="DR256" s="130"/>
      <c r="EB256" s="130"/>
      <c r="EL256" s="130"/>
      <c r="EV256" s="130"/>
      <c r="FF256" s="130"/>
      <c r="FP256" s="130"/>
      <c r="FZ256" s="130"/>
      <c r="GJ256" s="130"/>
      <c r="GT256" s="130"/>
      <c r="HD256" s="130"/>
      <c r="HN256" s="130"/>
      <c r="HX256" s="130"/>
      <c r="IH256" s="130"/>
    </row>
    <row xmlns:x14ac="http://schemas.microsoft.com/office/spreadsheetml/2009/9/ac" r="257" s="3" customFormat="true" x14ac:dyDescent="0.25">
      <c r="A257" s="397"/>
      <c r="B257" s="130"/>
      <c r="L257" s="130"/>
      <c r="V257" s="130"/>
      <c r="AF257" s="130"/>
      <c r="AP257" s="130"/>
      <c r="AZ257" s="130"/>
      <c r="BA257" s="130"/>
      <c r="BB257" s="130"/>
      <c r="BC257" s="130"/>
      <c r="BD257" s="130"/>
      <c r="BE257" s="130"/>
      <c r="BF257" s="130"/>
      <c r="BG257" s="130"/>
      <c r="BJ257" s="130"/>
      <c r="BT257" s="130"/>
      <c r="CD257" s="130"/>
      <c r="CN257" s="130"/>
      <c r="CX257" s="130"/>
      <c r="DH257" s="130"/>
      <c r="DR257" s="130"/>
      <c r="EB257" s="130"/>
      <c r="EL257" s="130"/>
      <c r="EV257" s="130"/>
      <c r="FF257" s="130"/>
      <c r="FP257" s="130"/>
      <c r="FZ257" s="130"/>
      <c r="GJ257" s="130"/>
      <c r="GT257" s="130"/>
      <c r="HD257" s="130"/>
      <c r="HN257" s="130"/>
      <c r="HX257" s="130"/>
      <c r="IH257" s="130"/>
    </row>
    <row xmlns:x14ac="http://schemas.microsoft.com/office/spreadsheetml/2009/9/ac" r="258" s="3" customFormat="true" x14ac:dyDescent="0.25">
      <c r="A258" s="397"/>
      <c r="B258" s="130"/>
      <c r="L258" s="130"/>
      <c r="V258" s="130"/>
      <c r="AF258" s="130"/>
      <c r="AP258" s="130"/>
      <c r="AZ258" s="130"/>
      <c r="BA258" s="130"/>
      <c r="BB258" s="130"/>
      <c r="BC258" s="130"/>
      <c r="BD258" s="130"/>
      <c r="BE258" s="130"/>
      <c r="BF258" s="130"/>
      <c r="BG258" s="130"/>
      <c r="BJ258" s="130"/>
      <c r="BT258" s="130"/>
      <c r="CD258" s="130"/>
      <c r="CN258" s="130"/>
      <c r="CX258" s="130"/>
      <c r="DH258" s="130"/>
      <c r="DR258" s="130"/>
      <c r="EB258" s="130"/>
      <c r="EL258" s="130"/>
      <c r="EV258" s="130"/>
      <c r="FF258" s="130"/>
      <c r="FP258" s="130"/>
      <c r="FZ258" s="130"/>
      <c r="GJ258" s="130"/>
      <c r="GT258" s="130"/>
      <c r="HD258" s="130"/>
      <c r="HN258" s="130"/>
      <c r="HX258" s="130"/>
      <c r="IH258" s="130"/>
    </row>
    <row xmlns:x14ac="http://schemas.microsoft.com/office/spreadsheetml/2009/9/ac" r="259" s="3" customFormat="true" x14ac:dyDescent="0.25">
      <c r="A259" s="397"/>
      <c r="B259" s="130"/>
      <c r="L259" s="130"/>
      <c r="V259" s="130"/>
      <c r="AF259" s="130"/>
      <c r="AP259" s="130"/>
      <c r="AZ259" s="130"/>
      <c r="BA259" s="130"/>
      <c r="BB259" s="130"/>
      <c r="BC259" s="130"/>
      <c r="BD259" s="130"/>
      <c r="BE259" s="130"/>
      <c r="BF259" s="130"/>
      <c r="BG259" s="130"/>
      <c r="BJ259" s="130"/>
      <c r="BT259" s="130"/>
      <c r="CD259" s="130"/>
      <c r="CN259" s="130"/>
      <c r="CX259" s="130"/>
      <c r="DH259" s="130"/>
      <c r="DR259" s="130"/>
      <c r="EB259" s="130"/>
      <c r="EL259" s="130"/>
      <c r="EV259" s="130"/>
      <c r="FF259" s="130"/>
      <c r="FP259" s="130"/>
      <c r="FZ259" s="130"/>
      <c r="GJ259" s="130"/>
      <c r="GT259" s="130"/>
      <c r="HD259" s="130"/>
      <c r="HN259" s="130"/>
      <c r="HX259" s="130"/>
      <c r="IH259" s="130"/>
    </row>
    <row xmlns:x14ac="http://schemas.microsoft.com/office/spreadsheetml/2009/9/ac" r="260" s="3" customFormat="true" x14ac:dyDescent="0.25">
      <c r="A260" s="397"/>
      <c r="B260" s="130"/>
      <c r="L260" s="130"/>
      <c r="V260" s="130"/>
      <c r="AF260" s="130"/>
      <c r="AP260" s="130"/>
      <c r="AZ260" s="130"/>
      <c r="BA260" s="130"/>
      <c r="BB260" s="130"/>
      <c r="BC260" s="130"/>
      <c r="BD260" s="130"/>
      <c r="BE260" s="130"/>
      <c r="BF260" s="130"/>
      <c r="BG260" s="130"/>
      <c r="BJ260" s="130"/>
      <c r="BT260" s="130"/>
      <c r="CD260" s="130"/>
      <c r="CN260" s="130"/>
      <c r="CX260" s="130"/>
      <c r="DH260" s="130"/>
      <c r="DR260" s="130"/>
      <c r="EB260" s="130"/>
      <c r="EL260" s="130"/>
      <c r="EV260" s="130"/>
      <c r="FF260" s="130"/>
      <c r="FP260" s="130"/>
      <c r="FZ260" s="130"/>
      <c r="GJ260" s="130"/>
      <c r="GT260" s="130"/>
      <c r="HD260" s="130"/>
      <c r="HN260" s="130"/>
      <c r="HX260" s="130"/>
      <c r="IH260" s="130"/>
    </row>
    <row xmlns:x14ac="http://schemas.microsoft.com/office/spreadsheetml/2009/9/ac" r="261" s="3" customFormat="true" x14ac:dyDescent="0.25">
      <c r="A261" s="397"/>
      <c r="B261" s="130"/>
      <c r="L261" s="130"/>
      <c r="V261" s="130"/>
      <c r="AF261" s="130"/>
      <c r="AP261" s="130"/>
      <c r="AZ261" s="130"/>
      <c r="BA261" s="130"/>
      <c r="BB261" s="130"/>
      <c r="BC261" s="130"/>
      <c r="BD261" s="130"/>
      <c r="BE261" s="130"/>
      <c r="BF261" s="130"/>
      <c r="BG261" s="130"/>
      <c r="BJ261" s="130"/>
      <c r="BT261" s="130"/>
      <c r="CD261" s="130"/>
      <c r="CN261" s="130"/>
      <c r="CX261" s="130"/>
      <c r="DH261" s="130"/>
      <c r="DR261" s="130"/>
      <c r="EB261" s="130"/>
      <c r="EL261" s="130"/>
      <c r="EV261" s="130"/>
      <c r="FF261" s="130"/>
      <c r="FP261" s="130"/>
      <c r="FZ261" s="130"/>
      <c r="GJ261" s="130"/>
      <c r="GT261" s="130"/>
      <c r="HD261" s="130"/>
      <c r="HN261" s="130"/>
      <c r="HX261" s="130"/>
      <c r="IH261" s="130"/>
    </row>
    <row xmlns:x14ac="http://schemas.microsoft.com/office/spreadsheetml/2009/9/ac" r="262" s="3" customFormat="true" x14ac:dyDescent="0.25">
      <c r="A262" s="397"/>
      <c r="B262" s="130"/>
      <c r="L262" s="130"/>
      <c r="V262" s="130"/>
      <c r="AF262" s="130"/>
      <c r="AP262" s="130"/>
      <c r="AZ262" s="130"/>
      <c r="BA262" s="130"/>
      <c r="BB262" s="130"/>
      <c r="BC262" s="130"/>
      <c r="BD262" s="130"/>
      <c r="BE262" s="130"/>
      <c r="BF262" s="130"/>
      <c r="BG262" s="130"/>
      <c r="BJ262" s="130"/>
      <c r="BT262" s="130"/>
      <c r="CD262" s="130"/>
      <c r="CN262" s="130"/>
      <c r="CX262" s="130"/>
      <c r="DH262" s="130"/>
      <c r="DR262" s="130"/>
      <c r="EB262" s="130"/>
      <c r="EL262" s="130"/>
      <c r="EV262" s="130"/>
      <c r="FF262" s="130"/>
      <c r="FP262" s="130"/>
      <c r="FZ262" s="130"/>
      <c r="GJ262" s="130"/>
      <c r="GT262" s="130"/>
      <c r="HD262" s="130"/>
      <c r="HN262" s="130"/>
      <c r="HX262" s="130"/>
      <c r="IH262" s="130"/>
    </row>
    <row xmlns:x14ac="http://schemas.microsoft.com/office/spreadsheetml/2009/9/ac" r="263" s="3" customFormat="true" x14ac:dyDescent="0.25">
      <c r="A263" s="397"/>
      <c r="B263" s="130"/>
      <c r="L263" s="130"/>
      <c r="V263" s="130"/>
      <c r="AF263" s="130"/>
      <c r="AP263" s="130"/>
      <c r="AZ263" s="130"/>
      <c r="BA263" s="130"/>
      <c r="BB263" s="130"/>
      <c r="BC263" s="130"/>
      <c r="BD263" s="130"/>
      <c r="BE263" s="130"/>
      <c r="BF263" s="130"/>
      <c r="BG263" s="130"/>
      <c r="BJ263" s="130"/>
      <c r="BT263" s="130"/>
      <c r="CD263" s="130"/>
      <c r="CN263" s="130"/>
      <c r="CX263" s="130"/>
      <c r="DH263" s="130"/>
      <c r="DR263" s="130"/>
      <c r="EB263" s="130"/>
      <c r="EL263" s="130"/>
      <c r="EV263" s="130"/>
      <c r="FF263" s="130"/>
      <c r="FP263" s="130"/>
      <c r="FZ263" s="130"/>
      <c r="GJ263" s="130"/>
      <c r="GT263" s="130"/>
      <c r="HD263" s="130"/>
      <c r="HN263" s="130"/>
      <c r="HX263" s="130"/>
      <c r="IH263" s="130"/>
    </row>
    <row xmlns:x14ac="http://schemas.microsoft.com/office/spreadsheetml/2009/9/ac" r="264" s="3" customFormat="true" x14ac:dyDescent="0.25">
      <c r="A264" s="397"/>
      <c r="B264" s="130"/>
      <c r="L264" s="130"/>
      <c r="V264" s="130"/>
      <c r="AF264" s="130"/>
      <c r="AP264" s="130"/>
      <c r="AZ264" s="130"/>
      <c r="BA264" s="130"/>
      <c r="BB264" s="130"/>
      <c r="BC264" s="130"/>
      <c r="BD264" s="130"/>
      <c r="BE264" s="130"/>
      <c r="BF264" s="130"/>
      <c r="BG264" s="130"/>
      <c r="BJ264" s="130"/>
      <c r="BT264" s="130"/>
      <c r="CD264" s="130"/>
      <c r="CN264" s="130"/>
      <c r="CX264" s="130"/>
      <c r="DH264" s="130"/>
      <c r="DR264" s="130"/>
      <c r="EB264" s="130"/>
      <c r="EL264" s="130"/>
      <c r="EV264" s="130"/>
      <c r="FF264" s="130"/>
      <c r="FP264" s="130"/>
      <c r="FZ264" s="130"/>
      <c r="GJ264" s="130"/>
      <c r="GT264" s="130"/>
      <c r="HD264" s="130"/>
      <c r="HN264" s="130"/>
      <c r="HX264" s="130"/>
      <c r="IH264" s="130"/>
    </row>
    <row xmlns:x14ac="http://schemas.microsoft.com/office/spreadsheetml/2009/9/ac" r="265" s="3" customFormat="true" x14ac:dyDescent="0.25">
      <c r="A265" s="397"/>
      <c r="B265" s="130"/>
      <c r="L265" s="130"/>
      <c r="V265" s="130"/>
      <c r="AF265" s="130"/>
      <c r="AP265" s="130"/>
      <c r="AZ265" s="130"/>
      <c r="BA265" s="130"/>
      <c r="BB265" s="130"/>
      <c r="BC265" s="130"/>
      <c r="BD265" s="130"/>
      <c r="BE265" s="130"/>
      <c r="BF265" s="130"/>
      <c r="BG265" s="130"/>
      <c r="BJ265" s="130"/>
      <c r="BT265" s="130"/>
      <c r="CD265" s="130"/>
      <c r="CN265" s="130"/>
      <c r="CX265" s="130"/>
      <c r="DH265" s="130"/>
      <c r="DR265" s="130"/>
      <c r="EB265" s="130"/>
      <c r="EL265" s="130"/>
      <c r="EV265" s="130"/>
      <c r="FF265" s="130"/>
      <c r="FP265" s="130"/>
      <c r="FZ265" s="130"/>
      <c r="GJ265" s="130"/>
      <c r="GT265" s="130"/>
      <c r="HD265" s="130"/>
      <c r="HN265" s="130"/>
      <c r="HX265" s="130"/>
      <c r="IH265" s="130"/>
    </row>
    <row xmlns:x14ac="http://schemas.microsoft.com/office/spreadsheetml/2009/9/ac" r="266" s="3" customFormat="true" x14ac:dyDescent="0.25">
      <c r="A266" s="397"/>
      <c r="B266" s="130"/>
      <c r="L266" s="130"/>
      <c r="V266" s="130"/>
      <c r="AF266" s="130"/>
      <c r="AP266" s="130"/>
      <c r="AZ266" s="130"/>
      <c r="BA266" s="130"/>
      <c r="BB266" s="130"/>
      <c r="BC266" s="130"/>
      <c r="BD266" s="130"/>
      <c r="BE266" s="130"/>
      <c r="BF266" s="130"/>
      <c r="BG266" s="130"/>
      <c r="BJ266" s="130"/>
      <c r="BT266" s="130"/>
      <c r="CD266" s="130"/>
      <c r="CN266" s="130"/>
      <c r="CX266" s="130"/>
      <c r="DH266" s="130"/>
      <c r="DR266" s="130"/>
      <c r="EB266" s="130"/>
      <c r="EL266" s="130"/>
      <c r="EV266" s="130"/>
      <c r="FF266" s="130"/>
      <c r="FP266" s="130"/>
      <c r="FZ266" s="130"/>
      <c r="GJ266" s="130"/>
      <c r="GT266" s="130"/>
      <c r="HD266" s="130"/>
      <c r="HN266" s="130"/>
      <c r="HX266" s="130"/>
      <c r="IH266" s="130"/>
    </row>
    <row xmlns:x14ac="http://schemas.microsoft.com/office/spreadsheetml/2009/9/ac" r="267" s="3" customFormat="true" x14ac:dyDescent="0.25">
      <c r="A267" s="397"/>
      <c r="B267" s="130"/>
      <c r="L267" s="130"/>
      <c r="V267" s="130"/>
      <c r="AF267" s="130"/>
      <c r="AP267" s="130"/>
      <c r="AZ267" s="130"/>
      <c r="BA267" s="130"/>
      <c r="BB267" s="130"/>
      <c r="BC267" s="130"/>
      <c r="BD267" s="130"/>
      <c r="BE267" s="130"/>
      <c r="BF267" s="130"/>
      <c r="BG267" s="130"/>
      <c r="BJ267" s="130"/>
      <c r="BT267" s="130"/>
      <c r="CD267" s="130"/>
      <c r="CN267" s="130"/>
      <c r="CX267" s="130"/>
      <c r="DH267" s="130"/>
      <c r="DR267" s="130"/>
      <c r="EB267" s="130"/>
      <c r="EL267" s="130"/>
      <c r="EV267" s="130"/>
      <c r="FF267" s="130"/>
      <c r="FP267" s="130"/>
      <c r="FZ267" s="130"/>
      <c r="GJ267" s="130"/>
      <c r="GT267" s="130"/>
      <c r="HD267" s="130"/>
      <c r="HN267" s="130"/>
      <c r="HX267" s="130"/>
      <c r="IH267" s="130"/>
    </row>
    <row xmlns:x14ac="http://schemas.microsoft.com/office/spreadsheetml/2009/9/ac" r="268" s="3" customFormat="true" x14ac:dyDescent="0.25">
      <c r="A268" s="397"/>
      <c r="B268" s="130"/>
      <c r="L268" s="130"/>
      <c r="V268" s="130"/>
      <c r="AF268" s="130"/>
      <c r="AP268" s="130"/>
      <c r="AZ268" s="130"/>
      <c r="BA268" s="130"/>
      <c r="BB268" s="130"/>
      <c r="BC268" s="130"/>
      <c r="BD268" s="130"/>
      <c r="BE268" s="130"/>
      <c r="BF268" s="130"/>
      <c r="BG268" s="130"/>
      <c r="BJ268" s="130"/>
      <c r="BT268" s="130"/>
      <c r="CD268" s="130"/>
      <c r="CN268" s="130"/>
      <c r="CX268" s="130"/>
      <c r="DH268" s="130"/>
      <c r="DR268" s="130"/>
      <c r="EB268" s="130"/>
      <c r="EL268" s="130"/>
      <c r="EV268" s="130"/>
      <c r="FF268" s="130"/>
      <c r="FP268" s="130"/>
      <c r="FZ268" s="130"/>
      <c r="GJ268" s="130"/>
      <c r="GT268" s="130"/>
      <c r="HD268" s="130"/>
      <c r="HN268" s="130"/>
      <c r="HX268" s="130"/>
      <c r="IH268" s="130"/>
    </row>
    <row xmlns:x14ac="http://schemas.microsoft.com/office/spreadsheetml/2009/9/ac" r="269" s="3" customFormat="true" x14ac:dyDescent="0.25">
      <c r="A269" s="397"/>
      <c r="B269" s="130"/>
      <c r="L269" s="130"/>
      <c r="V269" s="130"/>
      <c r="AF269" s="130"/>
      <c r="AP269" s="130"/>
      <c r="AZ269" s="130"/>
      <c r="BA269" s="130"/>
      <c r="BB269" s="130"/>
      <c r="BC269" s="130"/>
      <c r="BD269" s="130"/>
      <c r="BE269" s="130"/>
      <c r="BF269" s="130"/>
      <c r="BG269" s="130"/>
      <c r="BJ269" s="130"/>
      <c r="BT269" s="130"/>
      <c r="CD269" s="130"/>
      <c r="CN269" s="130"/>
      <c r="CX269" s="130"/>
      <c r="DH269" s="130"/>
      <c r="DR269" s="130"/>
      <c r="EB269" s="130"/>
      <c r="EL269" s="130"/>
      <c r="EV269" s="130"/>
      <c r="FF269" s="130"/>
      <c r="FP269" s="130"/>
      <c r="FZ269" s="130"/>
      <c r="GJ269" s="130"/>
      <c r="GT269" s="130"/>
      <c r="HD269" s="130"/>
      <c r="HN269" s="130"/>
      <c r="HX269" s="130"/>
      <c r="IH269" s="130"/>
    </row>
    <row xmlns:x14ac="http://schemas.microsoft.com/office/spreadsheetml/2009/9/ac" r="270" s="3" customFormat="true" x14ac:dyDescent="0.25">
      <c r="A270" s="397"/>
      <c r="B270" s="130"/>
      <c r="L270" s="130"/>
      <c r="V270" s="130"/>
      <c r="AF270" s="130"/>
      <c r="AP270" s="130"/>
      <c r="AZ270" s="130"/>
      <c r="BA270" s="130"/>
      <c r="BB270" s="130"/>
      <c r="BC270" s="130"/>
      <c r="BD270" s="130"/>
      <c r="BE270" s="130"/>
      <c r="BF270" s="130"/>
      <c r="BG270" s="130"/>
      <c r="BJ270" s="130"/>
      <c r="BT270" s="130"/>
      <c r="CD270" s="130"/>
      <c r="CN270" s="130"/>
      <c r="CX270" s="130"/>
      <c r="DH270" s="130"/>
      <c r="DR270" s="130"/>
      <c r="EB270" s="130"/>
      <c r="EL270" s="130"/>
      <c r="EV270" s="130"/>
      <c r="FF270" s="130"/>
      <c r="FP270" s="130"/>
      <c r="FZ270" s="130"/>
      <c r="GJ270" s="130"/>
      <c r="GT270" s="130"/>
      <c r="HD270" s="130"/>
      <c r="HN270" s="130"/>
      <c r="HX270" s="130"/>
      <c r="IH270" s="130"/>
    </row>
    <row xmlns:x14ac="http://schemas.microsoft.com/office/spreadsheetml/2009/9/ac" r="271" s="3" customFormat="true" x14ac:dyDescent="0.25">
      <c r="A271" s="397"/>
      <c r="B271" s="130"/>
      <c r="L271" s="130"/>
      <c r="V271" s="130"/>
      <c r="AF271" s="130"/>
      <c r="AP271" s="130"/>
      <c r="AZ271" s="130"/>
      <c r="BA271" s="130"/>
      <c r="BB271" s="130"/>
      <c r="BC271" s="130"/>
      <c r="BD271" s="130"/>
      <c r="BE271" s="130"/>
      <c r="BF271" s="130"/>
      <c r="BG271" s="130"/>
      <c r="BJ271" s="130"/>
      <c r="BT271" s="130"/>
      <c r="CD271" s="130"/>
      <c r="CN271" s="130"/>
      <c r="CX271" s="130"/>
      <c r="DH271" s="130"/>
      <c r="DR271" s="130"/>
      <c r="EB271" s="130"/>
      <c r="EL271" s="130"/>
      <c r="EV271" s="130"/>
      <c r="FF271" s="130"/>
      <c r="FP271" s="130"/>
      <c r="FZ271" s="130"/>
      <c r="GJ271" s="130"/>
      <c r="GT271" s="130"/>
      <c r="HD271" s="130"/>
      <c r="HN271" s="130"/>
      <c r="HX271" s="130"/>
      <c r="IH271" s="130"/>
    </row>
    <row xmlns:x14ac="http://schemas.microsoft.com/office/spreadsheetml/2009/9/ac" r="272" s="3" customFormat="true" x14ac:dyDescent="0.25">
      <c r="A272" s="397"/>
      <c r="B272" s="130"/>
      <c r="L272" s="130"/>
      <c r="V272" s="130"/>
      <c r="AF272" s="130"/>
      <c r="AP272" s="130"/>
      <c r="AZ272" s="130"/>
      <c r="BA272" s="130"/>
      <c r="BB272" s="130"/>
      <c r="BC272" s="130"/>
      <c r="BD272" s="130"/>
      <c r="BE272" s="130"/>
      <c r="BF272" s="130"/>
      <c r="BG272" s="130"/>
      <c r="BJ272" s="130"/>
      <c r="BT272" s="130"/>
      <c r="CD272" s="130"/>
      <c r="CN272" s="130"/>
      <c r="CX272" s="130"/>
      <c r="DH272" s="130"/>
      <c r="DR272" s="130"/>
      <c r="EB272" s="130"/>
      <c r="EL272" s="130"/>
      <c r="EV272" s="130"/>
      <c r="FF272" s="130"/>
      <c r="FP272" s="130"/>
      <c r="FZ272" s="130"/>
      <c r="GJ272" s="130"/>
      <c r="GT272" s="130"/>
      <c r="HD272" s="130"/>
      <c r="HN272" s="130"/>
      <c r="HX272" s="130"/>
      <c r="IH272" s="130"/>
    </row>
    <row xmlns:x14ac="http://schemas.microsoft.com/office/spreadsheetml/2009/9/ac" r="273" s="3" customFormat="true" x14ac:dyDescent="0.25">
      <c r="A273" s="397"/>
      <c r="B273" s="130"/>
      <c r="L273" s="130"/>
      <c r="V273" s="130"/>
      <c r="AF273" s="130"/>
      <c r="AP273" s="130"/>
      <c r="AZ273" s="130"/>
      <c r="BA273" s="130"/>
      <c r="BB273" s="130"/>
      <c r="BC273" s="130"/>
      <c r="BD273" s="130"/>
      <c r="BE273" s="130"/>
      <c r="BF273" s="130"/>
      <c r="BG273" s="130"/>
      <c r="BJ273" s="130"/>
      <c r="BT273" s="130"/>
      <c r="CD273" s="130"/>
      <c r="CN273" s="130"/>
      <c r="CX273" s="130"/>
      <c r="DH273" s="130"/>
      <c r="DR273" s="130"/>
      <c r="EB273" s="130"/>
      <c r="EL273" s="130"/>
      <c r="EV273" s="130"/>
      <c r="FF273" s="130"/>
      <c r="FP273" s="130"/>
      <c r="FZ273" s="130"/>
      <c r="GJ273" s="130"/>
      <c r="GT273" s="130"/>
      <c r="HD273" s="130"/>
      <c r="HN273" s="130"/>
      <c r="HX273" s="130"/>
      <c r="IH273" s="130"/>
    </row>
    <row xmlns:x14ac="http://schemas.microsoft.com/office/spreadsheetml/2009/9/ac" r="274" s="3" customFormat="true" x14ac:dyDescent="0.25">
      <c r="A274" s="397"/>
      <c r="B274" s="130"/>
      <c r="L274" s="130"/>
      <c r="V274" s="130"/>
      <c r="AF274" s="130"/>
      <c r="AP274" s="130"/>
      <c r="AZ274" s="130"/>
      <c r="BA274" s="130"/>
      <c r="BB274" s="130"/>
      <c r="BC274" s="130"/>
      <c r="BD274" s="130"/>
      <c r="BE274" s="130"/>
      <c r="BF274" s="130"/>
      <c r="BG274" s="130"/>
      <c r="BJ274" s="130"/>
      <c r="BT274" s="130"/>
      <c r="CD274" s="130"/>
      <c r="CN274" s="130"/>
      <c r="CX274" s="130"/>
      <c r="DH274" s="130"/>
      <c r="DR274" s="130"/>
      <c r="EB274" s="130"/>
      <c r="EL274" s="130"/>
      <c r="EV274" s="130"/>
      <c r="FF274" s="130"/>
      <c r="FP274" s="130"/>
      <c r="FZ274" s="130"/>
      <c r="GJ274" s="130"/>
      <c r="GT274" s="130"/>
      <c r="HD274" s="130"/>
      <c r="HN274" s="130"/>
      <c r="HX274" s="130"/>
      <c r="IH274" s="130"/>
    </row>
    <row xmlns:x14ac="http://schemas.microsoft.com/office/spreadsheetml/2009/9/ac" r="275" s="3" customFormat="true" x14ac:dyDescent="0.25">
      <c r="A275" s="397"/>
      <c r="B275" s="130"/>
      <c r="L275" s="130"/>
      <c r="V275" s="130"/>
      <c r="AF275" s="130"/>
      <c r="AP275" s="130"/>
      <c r="AZ275" s="130"/>
      <c r="BA275" s="130"/>
      <c r="BB275" s="130"/>
      <c r="BC275" s="130"/>
      <c r="BD275" s="130"/>
      <c r="BE275" s="130"/>
      <c r="BF275" s="130"/>
      <c r="BG275" s="130"/>
      <c r="BJ275" s="130"/>
      <c r="BT275" s="130"/>
      <c r="CD275" s="130"/>
      <c r="CN275" s="130"/>
      <c r="CX275" s="130"/>
      <c r="DH275" s="130"/>
      <c r="DR275" s="130"/>
      <c r="EB275" s="130"/>
      <c r="EL275" s="130"/>
      <c r="EV275" s="130"/>
      <c r="FF275" s="130"/>
      <c r="FP275" s="130"/>
      <c r="FZ275" s="130"/>
      <c r="GJ275" s="130"/>
      <c r="GT275" s="130"/>
      <c r="HD275" s="130"/>
      <c r="HN275" s="130"/>
      <c r="HX275" s="130"/>
      <c r="IH275" s="130"/>
    </row>
    <row xmlns:x14ac="http://schemas.microsoft.com/office/spreadsheetml/2009/9/ac" r="276" s="3" customFormat="true" x14ac:dyDescent="0.25">
      <c r="A276" s="397"/>
      <c r="B276" s="130"/>
      <c r="L276" s="130"/>
      <c r="V276" s="130"/>
      <c r="AF276" s="130"/>
      <c r="AP276" s="130"/>
      <c r="AZ276" s="130"/>
      <c r="BA276" s="130"/>
      <c r="BB276" s="130"/>
      <c r="BC276" s="130"/>
      <c r="BD276" s="130"/>
      <c r="BE276" s="130"/>
      <c r="BF276" s="130"/>
      <c r="BG276" s="130"/>
      <c r="BJ276" s="130"/>
      <c r="BT276" s="130"/>
      <c r="CD276" s="130"/>
      <c r="CN276" s="130"/>
      <c r="CX276" s="130"/>
      <c r="DH276" s="130"/>
      <c r="DR276" s="130"/>
      <c r="EB276" s="130"/>
      <c r="EL276" s="130"/>
      <c r="EV276" s="130"/>
      <c r="FF276" s="130"/>
      <c r="FP276" s="130"/>
      <c r="FZ276" s="130"/>
      <c r="GJ276" s="130"/>
      <c r="GT276" s="130"/>
      <c r="HD276" s="130"/>
      <c r="HN276" s="130"/>
      <c r="HX276" s="130"/>
      <c r="IH276" s="130"/>
    </row>
    <row xmlns:x14ac="http://schemas.microsoft.com/office/spreadsheetml/2009/9/ac" r="277" s="3" customFormat="true" x14ac:dyDescent="0.25">
      <c r="A277" s="397"/>
      <c r="B277" s="130"/>
      <c r="L277" s="130"/>
      <c r="V277" s="130"/>
      <c r="AF277" s="130"/>
      <c r="AP277" s="130"/>
      <c r="AZ277" s="130"/>
      <c r="BA277" s="130"/>
      <c r="BB277" s="130"/>
      <c r="BC277" s="130"/>
      <c r="BD277" s="130"/>
      <c r="BE277" s="130"/>
      <c r="BF277" s="130"/>
      <c r="BG277" s="130"/>
      <c r="BJ277" s="130"/>
      <c r="BT277" s="130"/>
      <c r="CD277" s="130"/>
      <c r="CN277" s="130"/>
      <c r="CX277" s="130"/>
      <c r="DH277" s="130"/>
      <c r="DR277" s="130"/>
      <c r="EB277" s="130"/>
      <c r="EL277" s="130"/>
      <c r="EV277" s="130"/>
      <c r="FF277" s="130"/>
      <c r="FP277" s="130"/>
      <c r="FZ277" s="130"/>
      <c r="GJ277" s="130"/>
      <c r="GT277" s="130"/>
      <c r="HD277" s="130"/>
      <c r="HN277" s="130"/>
      <c r="HX277" s="130"/>
      <c r="IH277" s="130"/>
    </row>
    <row xmlns:x14ac="http://schemas.microsoft.com/office/spreadsheetml/2009/9/ac" r="278" s="3" customFormat="true" x14ac:dyDescent="0.25">
      <c r="A278" s="397"/>
      <c r="B278" s="130"/>
      <c r="L278" s="130"/>
      <c r="V278" s="130"/>
      <c r="AF278" s="130"/>
      <c r="AP278" s="130"/>
      <c r="AZ278" s="130"/>
      <c r="BA278" s="130"/>
      <c r="BB278" s="130"/>
      <c r="BC278" s="130"/>
      <c r="BD278" s="130"/>
      <c r="BE278" s="130"/>
      <c r="BF278" s="130"/>
      <c r="BG278" s="130"/>
      <c r="BJ278" s="130"/>
      <c r="BT278" s="130"/>
      <c r="CD278" s="130"/>
      <c r="CN278" s="130"/>
      <c r="CX278" s="130"/>
      <c r="DH278" s="130"/>
      <c r="DR278" s="130"/>
      <c r="EB278" s="130"/>
      <c r="EL278" s="130"/>
      <c r="EV278" s="130"/>
      <c r="FF278" s="130"/>
      <c r="FP278" s="130"/>
      <c r="FZ278" s="130"/>
      <c r="GJ278" s="130"/>
      <c r="GT278" s="130"/>
      <c r="HD278" s="130"/>
      <c r="HN278" s="130"/>
      <c r="HX278" s="130"/>
      <c r="IH278" s="130"/>
    </row>
    <row xmlns:x14ac="http://schemas.microsoft.com/office/spreadsheetml/2009/9/ac" r="279" s="3" customFormat="true" x14ac:dyDescent="0.25">
      <c r="A279" s="397"/>
      <c r="B279" s="130"/>
      <c r="L279" s="130"/>
      <c r="V279" s="130"/>
      <c r="AF279" s="130"/>
      <c r="AP279" s="130"/>
      <c r="AZ279" s="130"/>
      <c r="BA279" s="130"/>
      <c r="BB279" s="130"/>
      <c r="BC279" s="130"/>
      <c r="BD279" s="130"/>
      <c r="BE279" s="130"/>
      <c r="BF279" s="130"/>
      <c r="BG279" s="130"/>
      <c r="BJ279" s="130"/>
      <c r="BT279" s="130"/>
      <c r="CD279" s="130"/>
      <c r="CN279" s="130"/>
      <c r="CX279" s="130"/>
      <c r="DH279" s="130"/>
      <c r="DR279" s="130"/>
      <c r="EB279" s="130"/>
      <c r="EL279" s="130"/>
      <c r="EV279" s="130"/>
      <c r="FF279" s="130"/>
      <c r="FP279" s="130"/>
      <c r="FZ279" s="130"/>
      <c r="GJ279" s="130"/>
      <c r="GT279" s="130"/>
      <c r="HD279" s="130"/>
      <c r="HN279" s="130"/>
      <c r="HX279" s="130"/>
      <c r="IH279" s="130"/>
    </row>
    <row xmlns:x14ac="http://schemas.microsoft.com/office/spreadsheetml/2009/9/ac" r="280" s="3" customFormat="true" x14ac:dyDescent="0.25">
      <c r="A280" s="397"/>
      <c r="B280" s="130"/>
      <c r="L280" s="130"/>
      <c r="V280" s="130"/>
      <c r="AF280" s="130"/>
      <c r="AP280" s="130"/>
      <c r="AZ280" s="130"/>
      <c r="BA280" s="130"/>
      <c r="BB280" s="130"/>
      <c r="BC280" s="130"/>
      <c r="BD280" s="130"/>
      <c r="BE280" s="130"/>
      <c r="BF280" s="130"/>
      <c r="BG280" s="130"/>
      <c r="BJ280" s="130"/>
      <c r="BT280" s="130"/>
      <c r="CD280" s="130"/>
      <c r="CN280" s="130"/>
      <c r="CX280" s="130"/>
      <c r="DH280" s="130"/>
      <c r="DR280" s="130"/>
      <c r="EB280" s="130"/>
      <c r="EL280" s="130"/>
      <c r="EV280" s="130"/>
      <c r="FF280" s="130"/>
      <c r="FP280" s="130"/>
      <c r="FZ280" s="130"/>
      <c r="GJ280" s="130"/>
      <c r="GT280" s="130"/>
      <c r="HD280" s="130"/>
      <c r="HN280" s="130"/>
      <c r="HX280" s="130"/>
      <c r="IH280" s="130"/>
    </row>
    <row xmlns:x14ac="http://schemas.microsoft.com/office/spreadsheetml/2009/9/ac" r="281" s="3" customFormat="true" x14ac:dyDescent="0.25">
      <c r="A281" s="397"/>
      <c r="B281" s="130"/>
      <c r="L281" s="130"/>
      <c r="V281" s="130"/>
      <c r="AF281" s="130"/>
      <c r="AP281" s="130"/>
      <c r="AZ281" s="130"/>
      <c r="BA281" s="130"/>
      <c r="BB281" s="130"/>
      <c r="BC281" s="130"/>
      <c r="BD281" s="130"/>
      <c r="BE281" s="130"/>
      <c r="BF281" s="130"/>
      <c r="BG281" s="130"/>
      <c r="BJ281" s="130"/>
      <c r="BT281" s="130"/>
      <c r="CD281" s="130"/>
      <c r="CN281" s="130"/>
      <c r="CX281" s="130"/>
      <c r="DH281" s="130"/>
      <c r="DR281" s="130"/>
      <c r="EB281" s="130"/>
      <c r="EL281" s="130"/>
      <c r="EV281" s="130"/>
      <c r="FF281" s="130"/>
      <c r="FP281" s="130"/>
      <c r="FZ281" s="130"/>
      <c r="GJ281" s="130"/>
      <c r="GT281" s="130"/>
      <c r="HD281" s="130"/>
      <c r="HN281" s="130"/>
      <c r="HX281" s="130"/>
      <c r="IH281" s="130"/>
    </row>
    <row xmlns:x14ac="http://schemas.microsoft.com/office/spreadsheetml/2009/9/ac" r="282" s="3" customFormat="true" x14ac:dyDescent="0.25">
      <c r="A282" s="397"/>
      <c r="B282" s="130"/>
      <c r="L282" s="130"/>
      <c r="V282" s="130"/>
      <c r="AF282" s="130"/>
      <c r="AP282" s="130"/>
      <c r="AZ282" s="130"/>
      <c r="BA282" s="130"/>
      <c r="BB282" s="130"/>
      <c r="BC282" s="130"/>
      <c r="BD282" s="130"/>
      <c r="BE282" s="130"/>
      <c r="BF282" s="130"/>
      <c r="BG282" s="130"/>
      <c r="BJ282" s="130"/>
      <c r="BT282" s="130"/>
      <c r="CD282" s="130"/>
      <c r="CN282" s="130"/>
      <c r="CX282" s="130"/>
      <c r="DH282" s="130"/>
      <c r="DR282" s="130"/>
      <c r="EB282" s="130"/>
      <c r="EL282" s="130"/>
      <c r="EV282" s="130"/>
      <c r="FF282" s="130"/>
      <c r="FP282" s="130"/>
      <c r="FZ282" s="130"/>
      <c r="GJ282" s="130"/>
      <c r="GT282" s="130"/>
      <c r="HD282" s="130"/>
      <c r="HN282" s="130"/>
      <c r="HX282" s="130"/>
      <c r="IH282" s="130"/>
    </row>
    <row xmlns:x14ac="http://schemas.microsoft.com/office/spreadsheetml/2009/9/ac" r="283" s="3" customFormat="true" x14ac:dyDescent="0.25">
      <c r="A283" s="397"/>
      <c r="B283" s="130"/>
      <c r="L283" s="130"/>
      <c r="V283" s="130"/>
      <c r="AF283" s="130"/>
      <c r="AP283" s="130"/>
      <c r="AZ283" s="130"/>
      <c r="BA283" s="130"/>
      <c r="BB283" s="130"/>
      <c r="BC283" s="130"/>
      <c r="BD283" s="130"/>
      <c r="BE283" s="130"/>
      <c r="BF283" s="130"/>
      <c r="BG283" s="130"/>
      <c r="BJ283" s="130"/>
      <c r="BT283" s="130"/>
      <c r="CD283" s="130"/>
      <c r="CN283" s="130"/>
      <c r="CX283" s="130"/>
      <c r="DH283" s="130"/>
      <c r="DR283" s="130"/>
      <c r="EB283" s="130"/>
      <c r="EL283" s="130"/>
      <c r="EV283" s="130"/>
      <c r="FF283" s="130"/>
      <c r="FP283" s="130"/>
      <c r="FZ283" s="130"/>
      <c r="GJ283" s="130"/>
      <c r="GT283" s="130"/>
      <c r="HD283" s="130"/>
      <c r="HN283" s="130"/>
      <c r="HX283" s="130"/>
      <c r="IH283" s="130"/>
    </row>
    <row xmlns:x14ac="http://schemas.microsoft.com/office/spreadsheetml/2009/9/ac" r="284" s="3" customFormat="true" x14ac:dyDescent="0.25">
      <c r="A284" s="397"/>
      <c r="B284" s="130"/>
      <c r="L284" s="130"/>
      <c r="V284" s="130"/>
      <c r="AF284" s="130"/>
      <c r="AP284" s="130"/>
      <c r="AZ284" s="130"/>
      <c r="BA284" s="130"/>
      <c r="BB284" s="130"/>
      <c r="BC284" s="130"/>
      <c r="BD284" s="130"/>
      <c r="BE284" s="130"/>
      <c r="BF284" s="130"/>
      <c r="BG284" s="130"/>
      <c r="BJ284" s="130"/>
      <c r="BT284" s="130"/>
      <c r="CD284" s="130"/>
      <c r="CN284" s="130"/>
      <c r="CX284" s="130"/>
      <c r="DH284" s="130"/>
      <c r="DR284" s="130"/>
      <c r="EB284" s="130"/>
      <c r="EL284" s="130"/>
      <c r="EV284" s="130"/>
      <c r="FF284" s="130"/>
      <c r="FP284" s="130"/>
      <c r="FZ284" s="130"/>
      <c r="GJ284" s="130"/>
      <c r="GT284" s="130"/>
      <c r="HD284" s="130"/>
      <c r="HN284" s="130"/>
      <c r="HX284" s="130"/>
      <c r="IH284" s="130"/>
    </row>
    <row xmlns:x14ac="http://schemas.microsoft.com/office/spreadsheetml/2009/9/ac" r="285" s="3" customFormat="true" x14ac:dyDescent="0.25">
      <c r="A285" s="397"/>
      <c r="B285" s="130"/>
      <c r="L285" s="130"/>
      <c r="V285" s="130"/>
      <c r="AF285" s="130"/>
      <c r="AP285" s="130"/>
      <c r="AZ285" s="130"/>
      <c r="BA285" s="130"/>
      <c r="BB285" s="130"/>
      <c r="BC285" s="130"/>
      <c r="BD285" s="130"/>
      <c r="BE285" s="130"/>
      <c r="BF285" s="130"/>
      <c r="BG285" s="130"/>
      <c r="BJ285" s="130"/>
      <c r="BT285" s="130"/>
      <c r="CD285" s="130"/>
      <c r="CN285" s="130"/>
      <c r="CX285" s="130"/>
      <c r="DH285" s="130"/>
      <c r="DR285" s="130"/>
      <c r="EB285" s="130"/>
      <c r="EL285" s="130"/>
      <c r="EV285" s="130"/>
      <c r="FF285" s="130"/>
      <c r="FP285" s="130"/>
      <c r="FZ285" s="130"/>
      <c r="GJ285" s="130"/>
      <c r="GT285" s="130"/>
      <c r="HD285" s="130"/>
      <c r="HN285" s="130"/>
      <c r="HX285" s="130"/>
      <c r="IH285" s="130"/>
    </row>
    <row xmlns:x14ac="http://schemas.microsoft.com/office/spreadsheetml/2009/9/ac" r="286" s="3" customFormat="true" x14ac:dyDescent="0.25">
      <c r="A286" s="397"/>
      <c r="B286" s="130"/>
      <c r="L286" s="130"/>
      <c r="V286" s="130"/>
      <c r="AF286" s="130"/>
      <c r="AP286" s="130"/>
      <c r="AZ286" s="130"/>
      <c r="BA286" s="130"/>
      <c r="BB286" s="130"/>
      <c r="BC286" s="130"/>
      <c r="BD286" s="130"/>
      <c r="BE286" s="130"/>
      <c r="BF286" s="130"/>
      <c r="BG286" s="130"/>
      <c r="BJ286" s="130"/>
      <c r="BT286" s="130"/>
      <c r="CD286" s="130"/>
      <c r="CN286" s="130"/>
      <c r="CX286" s="130"/>
      <c r="DH286" s="130"/>
      <c r="DR286" s="130"/>
      <c r="EB286" s="130"/>
      <c r="EL286" s="130"/>
      <c r="EV286" s="130"/>
      <c r="FF286" s="130"/>
      <c r="FP286" s="130"/>
      <c r="FZ286" s="130"/>
      <c r="GJ286" s="130"/>
      <c r="GT286" s="130"/>
      <c r="HD286" s="130"/>
      <c r="HN286" s="130"/>
      <c r="HX286" s="130"/>
      <c r="IH286" s="130"/>
    </row>
    <row xmlns:x14ac="http://schemas.microsoft.com/office/spreadsheetml/2009/9/ac" r="287" s="3" customFormat="true" x14ac:dyDescent="0.25">
      <c r="A287" s="397"/>
      <c r="B287" s="130"/>
      <c r="L287" s="130"/>
      <c r="V287" s="130"/>
      <c r="AF287" s="130"/>
      <c r="AP287" s="130"/>
      <c r="AZ287" s="130"/>
      <c r="BA287" s="130"/>
      <c r="BB287" s="130"/>
      <c r="BC287" s="130"/>
      <c r="BD287" s="130"/>
      <c r="BE287" s="130"/>
      <c r="BF287" s="130"/>
      <c r="BG287" s="130"/>
      <c r="BJ287" s="130"/>
      <c r="BT287" s="130"/>
      <c r="CD287" s="130"/>
      <c r="CN287" s="130"/>
      <c r="CX287" s="130"/>
      <c r="DH287" s="130"/>
      <c r="DR287" s="130"/>
      <c r="EB287" s="130"/>
      <c r="EL287" s="130"/>
      <c r="EV287" s="130"/>
      <c r="FF287" s="130"/>
      <c r="FP287" s="130"/>
      <c r="FZ287" s="130"/>
      <c r="GJ287" s="130"/>
      <c r="GT287" s="130"/>
      <c r="HD287" s="130"/>
      <c r="HN287" s="130"/>
      <c r="HX287" s="130"/>
      <c r="IH287" s="130"/>
    </row>
    <row xmlns:x14ac="http://schemas.microsoft.com/office/spreadsheetml/2009/9/ac" r="288" s="3" customFormat="true" x14ac:dyDescent="0.25">
      <c r="A288" s="397"/>
      <c r="B288" s="130"/>
      <c r="L288" s="130"/>
      <c r="V288" s="130"/>
      <c r="AF288" s="130"/>
      <c r="AP288" s="130"/>
      <c r="AZ288" s="130"/>
      <c r="BA288" s="130"/>
      <c r="BB288" s="130"/>
      <c r="BC288" s="130"/>
      <c r="BD288" s="130"/>
      <c r="BE288" s="130"/>
      <c r="BF288" s="130"/>
      <c r="BG288" s="130"/>
      <c r="BJ288" s="130"/>
      <c r="BT288" s="130"/>
      <c r="CD288" s="130"/>
      <c r="CN288" s="130"/>
      <c r="CX288" s="130"/>
      <c r="DH288" s="130"/>
      <c r="DR288" s="130"/>
      <c r="EB288" s="130"/>
      <c r="EL288" s="130"/>
      <c r="EV288" s="130"/>
      <c r="FF288" s="130"/>
      <c r="FP288" s="130"/>
      <c r="FZ288" s="130"/>
      <c r="GJ288" s="130"/>
      <c r="GT288" s="130"/>
      <c r="HD288" s="130"/>
      <c r="HN288" s="130"/>
      <c r="HX288" s="130"/>
      <c r="IH288" s="130"/>
    </row>
    <row xmlns:x14ac="http://schemas.microsoft.com/office/spreadsheetml/2009/9/ac" r="289" s="3" customFormat="true" x14ac:dyDescent="0.25">
      <c r="A289" s="397"/>
      <c r="B289" s="130"/>
      <c r="L289" s="130"/>
      <c r="V289" s="130"/>
      <c r="AF289" s="130"/>
      <c r="AP289" s="130"/>
      <c r="AZ289" s="130"/>
      <c r="BA289" s="130"/>
      <c r="BB289" s="130"/>
      <c r="BC289" s="130"/>
      <c r="BD289" s="130"/>
      <c r="BE289" s="130"/>
      <c r="BF289" s="130"/>
      <c r="BG289" s="130"/>
      <c r="BJ289" s="130"/>
      <c r="BT289" s="130"/>
      <c r="CD289" s="130"/>
      <c r="CN289" s="130"/>
      <c r="CX289" s="130"/>
      <c r="DH289" s="130"/>
      <c r="DR289" s="130"/>
      <c r="EB289" s="130"/>
      <c r="EL289" s="130"/>
      <c r="EV289" s="130"/>
      <c r="FF289" s="130"/>
      <c r="FP289" s="130"/>
      <c r="FZ289" s="130"/>
      <c r="GJ289" s="130"/>
      <c r="GT289" s="130"/>
      <c r="HD289" s="130"/>
      <c r="HN289" s="130"/>
      <c r="HX289" s="130"/>
      <c r="IH289" s="130"/>
    </row>
    <row xmlns:x14ac="http://schemas.microsoft.com/office/spreadsheetml/2009/9/ac" r="290" s="3" customFormat="true" x14ac:dyDescent="0.25">
      <c r="A290" s="397"/>
      <c r="B290" s="130"/>
      <c r="L290" s="130"/>
      <c r="V290" s="130"/>
      <c r="AF290" s="130"/>
      <c r="AP290" s="130"/>
      <c r="AZ290" s="130"/>
      <c r="BA290" s="130"/>
      <c r="BB290" s="130"/>
      <c r="BC290" s="130"/>
      <c r="BD290" s="130"/>
      <c r="BE290" s="130"/>
      <c r="BF290" s="130"/>
      <c r="BG290" s="130"/>
      <c r="BJ290" s="130"/>
      <c r="BT290" s="130"/>
      <c r="CD290" s="130"/>
      <c r="CN290" s="130"/>
      <c r="CX290" s="130"/>
      <c r="DH290" s="130"/>
      <c r="DR290" s="130"/>
      <c r="EB290" s="130"/>
      <c r="EL290" s="130"/>
      <c r="EV290" s="130"/>
      <c r="FF290" s="130"/>
      <c r="FP290" s="130"/>
      <c r="FZ290" s="130"/>
      <c r="GJ290" s="130"/>
      <c r="GT290" s="130"/>
      <c r="HD290" s="130"/>
      <c r="HN290" s="130"/>
      <c r="HX290" s="130"/>
      <c r="IH290" s="130"/>
    </row>
    <row xmlns:x14ac="http://schemas.microsoft.com/office/spreadsheetml/2009/9/ac" r="291" s="3" customFormat="true" x14ac:dyDescent="0.25">
      <c r="A291" s="397"/>
      <c r="B291" s="130"/>
      <c r="L291" s="130"/>
      <c r="V291" s="130"/>
      <c r="AF291" s="130"/>
      <c r="AP291" s="130"/>
      <c r="AZ291" s="130"/>
      <c r="BA291" s="130"/>
      <c r="BB291" s="130"/>
      <c r="BC291" s="130"/>
      <c r="BD291" s="130"/>
      <c r="BE291" s="130"/>
      <c r="BF291" s="130"/>
      <c r="BG291" s="130"/>
      <c r="BJ291" s="130"/>
      <c r="BT291" s="130"/>
      <c r="CD291" s="130"/>
      <c r="CN291" s="130"/>
      <c r="CX291" s="130"/>
      <c r="DH291" s="130"/>
      <c r="DR291" s="130"/>
      <c r="EB291" s="130"/>
      <c r="EL291" s="130"/>
      <c r="EV291" s="130"/>
      <c r="FF291" s="130"/>
      <c r="FP291" s="130"/>
      <c r="FZ291" s="130"/>
      <c r="GJ291" s="130"/>
      <c r="GT291" s="130"/>
      <c r="HD291" s="130"/>
      <c r="HN291" s="130"/>
      <c r="HX291" s="130"/>
      <c r="IH291" s="130"/>
    </row>
    <row xmlns:x14ac="http://schemas.microsoft.com/office/spreadsheetml/2009/9/ac" r="292" s="3" customFormat="true" x14ac:dyDescent="0.25">
      <c r="A292" s="397"/>
      <c r="B292" s="130"/>
      <c r="L292" s="130"/>
      <c r="V292" s="130"/>
      <c r="AF292" s="130"/>
      <c r="AP292" s="130"/>
      <c r="AZ292" s="130"/>
      <c r="BA292" s="130"/>
      <c r="BB292" s="130"/>
      <c r="BC292" s="130"/>
      <c r="BD292" s="130"/>
      <c r="BE292" s="130"/>
      <c r="BF292" s="130"/>
      <c r="BG292" s="130"/>
      <c r="BJ292" s="130"/>
      <c r="BT292" s="130"/>
      <c r="CD292" s="130"/>
      <c r="CN292" s="130"/>
      <c r="CX292" s="130"/>
      <c r="DH292" s="130"/>
      <c r="DR292" s="130"/>
      <c r="EB292" s="130"/>
      <c r="EL292" s="130"/>
      <c r="EV292" s="130"/>
      <c r="FF292" s="130"/>
      <c r="FP292" s="130"/>
      <c r="FZ292" s="130"/>
      <c r="GJ292" s="130"/>
      <c r="GT292" s="130"/>
      <c r="HD292" s="130"/>
      <c r="HN292" s="130"/>
      <c r="HX292" s="130"/>
      <c r="IH292" s="130"/>
    </row>
    <row xmlns:x14ac="http://schemas.microsoft.com/office/spreadsheetml/2009/9/ac" r="293" s="3" customFormat="true" x14ac:dyDescent="0.25">
      <c r="A293" s="397"/>
      <c r="B293" s="130"/>
      <c r="L293" s="130"/>
      <c r="V293" s="130"/>
      <c r="AF293" s="130"/>
      <c r="AP293" s="130"/>
      <c r="AZ293" s="130"/>
      <c r="BA293" s="130"/>
      <c r="BB293" s="130"/>
      <c r="BC293" s="130"/>
      <c r="BD293" s="130"/>
      <c r="BE293" s="130"/>
      <c r="BF293" s="130"/>
      <c r="BG293" s="130"/>
      <c r="BJ293" s="130"/>
      <c r="BT293" s="130"/>
      <c r="CD293" s="130"/>
      <c r="CN293" s="130"/>
      <c r="CX293" s="130"/>
      <c r="DH293" s="130"/>
      <c r="DR293" s="130"/>
      <c r="EB293" s="130"/>
      <c r="EL293" s="130"/>
      <c r="EV293" s="130"/>
      <c r="FF293" s="130"/>
      <c r="FP293" s="130"/>
      <c r="FZ293" s="130"/>
      <c r="GJ293" s="130"/>
      <c r="GT293" s="130"/>
      <c r="HD293" s="130"/>
      <c r="HN293" s="130"/>
      <c r="HX293" s="130"/>
      <c r="IH293" s="130"/>
    </row>
    <row xmlns:x14ac="http://schemas.microsoft.com/office/spreadsheetml/2009/9/ac" r="294" s="3" customFormat="true" x14ac:dyDescent="0.25">
      <c r="A294" s="397"/>
      <c r="B294" s="130"/>
      <c r="L294" s="130"/>
      <c r="V294" s="130"/>
      <c r="AF294" s="130"/>
      <c r="AP294" s="130"/>
      <c r="AZ294" s="130"/>
      <c r="BA294" s="130"/>
      <c r="BB294" s="130"/>
      <c r="BC294" s="130"/>
      <c r="BD294" s="130"/>
      <c r="BE294" s="130"/>
      <c r="BF294" s="130"/>
      <c r="BG294" s="130"/>
      <c r="BJ294" s="130"/>
      <c r="BT294" s="130"/>
      <c r="CD294" s="130"/>
      <c r="CN294" s="130"/>
      <c r="CX294" s="130"/>
      <c r="DH294" s="130"/>
      <c r="DR294" s="130"/>
      <c r="EB294" s="130"/>
      <c r="EL294" s="130"/>
      <c r="EV294" s="130"/>
      <c r="FF294" s="130"/>
      <c r="FP294" s="130"/>
      <c r="FZ294" s="130"/>
      <c r="GJ294" s="130"/>
      <c r="GT294" s="130"/>
      <c r="HD294" s="130"/>
      <c r="HN294" s="130"/>
      <c r="HX294" s="130"/>
      <c r="IH294" s="130"/>
    </row>
    <row xmlns:x14ac="http://schemas.microsoft.com/office/spreadsheetml/2009/9/ac" r="295" s="3" customFormat="true" x14ac:dyDescent="0.25">
      <c r="A295" s="397"/>
      <c r="B295" s="130"/>
      <c r="L295" s="130"/>
      <c r="V295" s="130"/>
      <c r="AF295" s="130"/>
      <c r="AP295" s="130"/>
      <c r="AZ295" s="130"/>
      <c r="BA295" s="130"/>
      <c r="BB295" s="130"/>
      <c r="BC295" s="130"/>
      <c r="BD295" s="130"/>
      <c r="BE295" s="130"/>
      <c r="BF295" s="130"/>
      <c r="BG295" s="130"/>
      <c r="BJ295" s="130"/>
      <c r="BT295" s="130"/>
      <c r="CD295" s="130"/>
      <c r="CN295" s="130"/>
      <c r="CX295" s="130"/>
      <c r="DH295" s="130"/>
      <c r="DR295" s="130"/>
      <c r="EB295" s="130"/>
      <c r="EL295" s="130"/>
      <c r="EV295" s="130"/>
      <c r="FF295" s="130"/>
      <c r="FP295" s="130"/>
      <c r="FZ295" s="130"/>
      <c r="GJ295" s="130"/>
      <c r="GT295" s="130"/>
      <c r="HD295" s="130"/>
      <c r="HN295" s="130"/>
      <c r="HX295" s="130"/>
      <c r="IH295" s="130"/>
    </row>
    <row xmlns:x14ac="http://schemas.microsoft.com/office/spreadsheetml/2009/9/ac" r="296" s="3" customFormat="true" x14ac:dyDescent="0.25">
      <c r="A296" s="397"/>
      <c r="B296" s="130"/>
      <c r="L296" s="130"/>
      <c r="V296" s="130"/>
      <c r="AF296" s="130"/>
      <c r="AP296" s="130"/>
      <c r="AZ296" s="130"/>
      <c r="BA296" s="130"/>
      <c r="BB296" s="130"/>
      <c r="BC296" s="130"/>
      <c r="BD296" s="130"/>
      <c r="BE296" s="130"/>
      <c r="BF296" s="130"/>
      <c r="BG296" s="130"/>
      <c r="BJ296" s="130"/>
      <c r="BT296" s="130"/>
      <c r="CD296" s="130"/>
      <c r="CN296" s="130"/>
      <c r="CX296" s="130"/>
      <c r="DH296" s="130"/>
      <c r="DR296" s="130"/>
      <c r="EB296" s="130"/>
      <c r="EL296" s="130"/>
      <c r="EV296" s="130"/>
      <c r="FF296" s="130"/>
      <c r="FP296" s="130"/>
      <c r="FZ296" s="130"/>
      <c r="GJ296" s="130"/>
      <c r="GT296" s="130"/>
      <c r="HD296" s="130"/>
      <c r="HN296" s="130"/>
      <c r="HX296" s="130"/>
      <c r="IH296" s="130"/>
    </row>
    <row xmlns:x14ac="http://schemas.microsoft.com/office/spreadsheetml/2009/9/ac" r="297" s="3" customFormat="true" x14ac:dyDescent="0.25">
      <c r="A297" s="397"/>
      <c r="B297" s="130"/>
      <c r="L297" s="130"/>
      <c r="V297" s="130"/>
      <c r="AF297" s="130"/>
      <c r="AP297" s="130"/>
      <c r="AZ297" s="130"/>
      <c r="BA297" s="130"/>
      <c r="BB297" s="130"/>
      <c r="BC297" s="130"/>
      <c r="BD297" s="130"/>
      <c r="BE297" s="130"/>
      <c r="BF297" s="130"/>
      <c r="BG297" s="130"/>
      <c r="BJ297" s="130"/>
      <c r="BT297" s="130"/>
      <c r="CD297" s="130"/>
      <c r="CN297" s="130"/>
      <c r="CX297" s="130"/>
      <c r="DH297" s="130"/>
      <c r="DR297" s="130"/>
      <c r="EB297" s="130"/>
      <c r="EL297" s="130"/>
      <c r="EV297" s="130"/>
      <c r="FF297" s="130"/>
      <c r="FP297" s="130"/>
      <c r="FZ297" s="130"/>
      <c r="GJ297" s="130"/>
      <c r="GT297" s="130"/>
      <c r="HD297" s="130"/>
      <c r="HN297" s="130"/>
      <c r="HX297" s="130"/>
      <c r="IH297" s="130"/>
    </row>
    <row xmlns:x14ac="http://schemas.microsoft.com/office/spreadsheetml/2009/9/ac" r="298" s="3" customFormat="true" x14ac:dyDescent="0.25">
      <c r="A298" s="397"/>
      <c r="B298" s="130"/>
      <c r="L298" s="130"/>
      <c r="V298" s="130"/>
      <c r="AF298" s="130"/>
      <c r="AP298" s="130"/>
      <c r="AZ298" s="130"/>
      <c r="BA298" s="130"/>
      <c r="BB298" s="130"/>
      <c r="BC298" s="130"/>
      <c r="BD298" s="130"/>
      <c r="BE298" s="130"/>
      <c r="BF298" s="130"/>
      <c r="BG298" s="130"/>
      <c r="BJ298" s="130"/>
      <c r="BT298" s="130"/>
      <c r="CD298" s="130"/>
      <c r="CN298" s="130"/>
      <c r="CX298" s="130"/>
      <c r="DH298" s="130"/>
      <c r="DR298" s="130"/>
      <c r="EB298" s="130"/>
      <c r="EL298" s="130"/>
      <c r="EV298" s="130"/>
      <c r="FF298" s="130"/>
      <c r="FP298" s="130"/>
      <c r="FZ298" s="130"/>
      <c r="GJ298" s="130"/>
      <c r="GT298" s="130"/>
      <c r="HD298" s="130"/>
      <c r="HN298" s="130"/>
      <c r="HX298" s="130"/>
      <c r="IH298" s="130"/>
    </row>
    <row xmlns:x14ac="http://schemas.microsoft.com/office/spreadsheetml/2009/9/ac" r="299" s="3" customFormat="true" x14ac:dyDescent="0.25">
      <c r="A299" s="397"/>
      <c r="B299" s="130"/>
      <c r="L299" s="130"/>
      <c r="V299" s="130"/>
      <c r="AF299" s="130"/>
      <c r="AP299" s="130"/>
      <c r="AZ299" s="130"/>
      <c r="BA299" s="130"/>
      <c r="BB299" s="130"/>
      <c r="BC299" s="130"/>
      <c r="BD299" s="130"/>
      <c r="BE299" s="130"/>
      <c r="BF299" s="130"/>
      <c r="BG299" s="130"/>
      <c r="BJ299" s="130"/>
      <c r="BT299" s="130"/>
      <c r="CD299" s="130"/>
      <c r="CN299" s="130"/>
      <c r="CX299" s="130"/>
      <c r="DH299" s="130"/>
      <c r="DR299" s="130"/>
      <c r="EB299" s="130"/>
      <c r="EL299" s="130"/>
      <c r="EV299" s="130"/>
      <c r="FF299" s="130"/>
      <c r="FP299" s="130"/>
      <c r="FZ299" s="130"/>
      <c r="GJ299" s="130"/>
      <c r="GT299" s="130"/>
      <c r="HD299" s="130"/>
      <c r="HN299" s="130"/>
      <c r="HX299" s="130"/>
      <c r="IH299" s="130"/>
    </row>
    <row xmlns:x14ac="http://schemas.microsoft.com/office/spreadsheetml/2009/9/ac" r="300" s="3" customFormat="true" x14ac:dyDescent="0.25">
      <c r="A300" s="397"/>
      <c r="B300" s="130"/>
      <c r="L300" s="130"/>
      <c r="V300" s="130"/>
      <c r="AF300" s="130"/>
      <c r="AP300" s="130"/>
      <c r="AZ300" s="130"/>
      <c r="BA300" s="130"/>
      <c r="BB300" s="130"/>
      <c r="BC300" s="130"/>
      <c r="BD300" s="130"/>
      <c r="BE300" s="130"/>
      <c r="BF300" s="130"/>
      <c r="BG300" s="130"/>
      <c r="BJ300" s="130"/>
      <c r="BT300" s="130"/>
      <c r="CD300" s="130"/>
      <c r="CN300" s="130"/>
      <c r="CX300" s="130"/>
      <c r="DH300" s="130"/>
      <c r="DR300" s="130"/>
      <c r="EB300" s="130"/>
      <c r="EL300" s="130"/>
      <c r="EV300" s="130"/>
      <c r="FF300" s="130"/>
      <c r="FP300" s="130"/>
      <c r="FZ300" s="130"/>
      <c r="GJ300" s="130"/>
      <c r="GT300" s="130"/>
      <c r="HD300" s="130"/>
      <c r="HN300" s="130"/>
      <c r="HX300" s="130"/>
      <c r="IH300" s="130"/>
    </row>
    <row xmlns:x14ac="http://schemas.microsoft.com/office/spreadsheetml/2009/9/ac" r="301" s="3" customFormat="true" x14ac:dyDescent="0.25">
      <c r="A301" s="397"/>
      <c r="B301" s="130"/>
      <c r="L301" s="130"/>
      <c r="V301" s="130"/>
      <c r="AF301" s="130"/>
      <c r="AP301" s="130"/>
      <c r="AZ301" s="130"/>
      <c r="BA301" s="130"/>
      <c r="BB301" s="130"/>
      <c r="BC301" s="130"/>
      <c r="BD301" s="130"/>
      <c r="BE301" s="130"/>
      <c r="BF301" s="130"/>
      <c r="BG301" s="130"/>
      <c r="BJ301" s="130"/>
      <c r="BT301" s="130"/>
      <c r="CD301" s="130"/>
      <c r="CN301" s="130"/>
      <c r="CX301" s="130"/>
      <c r="DH301" s="130"/>
      <c r="DR301" s="130"/>
      <c r="EB301" s="130"/>
      <c r="EL301" s="130"/>
      <c r="EV301" s="130"/>
      <c r="FF301" s="130"/>
      <c r="FP301" s="130"/>
      <c r="FZ301" s="130"/>
      <c r="GJ301" s="130"/>
      <c r="GT301" s="130"/>
      <c r="HD301" s="130"/>
      <c r="HN301" s="130"/>
      <c r="HX301" s="130"/>
      <c r="IH301" s="130"/>
    </row>
    <row xmlns:x14ac="http://schemas.microsoft.com/office/spreadsheetml/2009/9/ac" r="302" s="3" customFormat="true" x14ac:dyDescent="0.25">
      <c r="A302" s="397"/>
      <c r="B302" s="130"/>
      <c r="L302" s="130"/>
      <c r="V302" s="130"/>
      <c r="AF302" s="130"/>
      <c r="AP302" s="130"/>
      <c r="AZ302" s="130"/>
      <c r="BA302" s="130"/>
      <c r="BB302" s="130"/>
      <c r="BC302" s="130"/>
      <c r="BD302" s="130"/>
      <c r="BE302" s="130"/>
      <c r="BF302" s="130"/>
      <c r="BG302" s="130"/>
      <c r="BJ302" s="130"/>
      <c r="BT302" s="130"/>
      <c r="CD302" s="130"/>
      <c r="CN302" s="130"/>
      <c r="CX302" s="130"/>
      <c r="DH302" s="130"/>
      <c r="DR302" s="130"/>
      <c r="EB302" s="130"/>
      <c r="EL302" s="130"/>
      <c r="EV302" s="130"/>
      <c r="FF302" s="130"/>
      <c r="FP302" s="130"/>
      <c r="FZ302" s="130"/>
      <c r="GJ302" s="130"/>
      <c r="GT302" s="130"/>
      <c r="HD302" s="130"/>
      <c r="HN302" s="130"/>
      <c r="HX302" s="130"/>
      <c r="IH302" s="130"/>
    </row>
    <row xmlns:x14ac="http://schemas.microsoft.com/office/spreadsheetml/2009/9/ac" r="303" s="3" customFormat="true" x14ac:dyDescent="0.25">
      <c r="A303" s="397"/>
      <c r="B303" s="130"/>
      <c r="L303" s="130"/>
      <c r="V303" s="130"/>
      <c r="AF303" s="130"/>
      <c r="AP303" s="130"/>
      <c r="AZ303" s="130"/>
      <c r="BA303" s="130"/>
      <c r="BB303" s="130"/>
      <c r="BC303" s="130"/>
      <c r="BD303" s="130"/>
      <c r="BE303" s="130"/>
      <c r="BF303" s="130"/>
      <c r="BG303" s="130"/>
      <c r="BJ303" s="130"/>
      <c r="BT303" s="130"/>
      <c r="CD303" s="130"/>
      <c r="CN303" s="130"/>
      <c r="CX303" s="130"/>
      <c r="DH303" s="130"/>
      <c r="DR303" s="130"/>
      <c r="EB303" s="130"/>
      <c r="EL303" s="130"/>
      <c r="EV303" s="130"/>
      <c r="FF303" s="130"/>
      <c r="FP303" s="130"/>
      <c r="FZ303" s="130"/>
      <c r="GJ303" s="130"/>
      <c r="GT303" s="130"/>
      <c r="HD303" s="130"/>
      <c r="HN303" s="130"/>
      <c r="HX303" s="130"/>
      <c r="IH303" s="130"/>
    </row>
    <row xmlns:x14ac="http://schemas.microsoft.com/office/spreadsheetml/2009/9/ac" r="304" s="3" customFormat="true" x14ac:dyDescent="0.25">
      <c r="A304" s="397"/>
      <c r="B304" s="130"/>
      <c r="L304" s="130"/>
      <c r="V304" s="130"/>
      <c r="AF304" s="130"/>
      <c r="AP304" s="130"/>
      <c r="AZ304" s="130"/>
      <c r="BA304" s="130"/>
      <c r="BB304" s="130"/>
      <c r="BC304" s="130"/>
      <c r="BD304" s="130"/>
      <c r="BE304" s="130"/>
      <c r="BF304" s="130"/>
      <c r="BG304" s="130"/>
      <c r="BJ304" s="130"/>
      <c r="BT304" s="130"/>
      <c r="CD304" s="130"/>
      <c r="CN304" s="130"/>
      <c r="CX304" s="130"/>
      <c r="DH304" s="130"/>
      <c r="DR304" s="130"/>
      <c r="EB304" s="130"/>
      <c r="EL304" s="130"/>
      <c r="EV304" s="130"/>
      <c r="FF304" s="130"/>
      <c r="FP304" s="130"/>
      <c r="FZ304" s="130"/>
      <c r="GJ304" s="130"/>
      <c r="GT304" s="130"/>
      <c r="HD304" s="130"/>
      <c r="HN304" s="130"/>
      <c r="HX304" s="130"/>
      <c r="IH304" s="130"/>
    </row>
    <row xmlns:x14ac="http://schemas.microsoft.com/office/spreadsheetml/2009/9/ac" r="305" s="3" customFormat="true" x14ac:dyDescent="0.25">
      <c r="A305" s="397"/>
      <c r="B305" s="130"/>
      <c r="L305" s="130"/>
      <c r="V305" s="130"/>
      <c r="AF305" s="130"/>
      <c r="AP305" s="130"/>
      <c r="AZ305" s="130"/>
      <c r="BA305" s="130"/>
      <c r="BB305" s="130"/>
      <c r="BC305" s="130"/>
      <c r="BD305" s="130"/>
      <c r="BE305" s="130"/>
      <c r="BF305" s="130"/>
      <c r="BG305" s="130"/>
      <c r="BJ305" s="130"/>
      <c r="BT305" s="130"/>
      <c r="CD305" s="130"/>
      <c r="CN305" s="130"/>
      <c r="CX305" s="130"/>
      <c r="DH305" s="130"/>
      <c r="DR305" s="130"/>
      <c r="EB305" s="130"/>
      <c r="EL305" s="130"/>
      <c r="EV305" s="130"/>
      <c r="FF305" s="130"/>
      <c r="FP305" s="130"/>
      <c r="FZ305" s="130"/>
      <c r="GJ305" s="130"/>
      <c r="GT305" s="130"/>
      <c r="HD305" s="130"/>
      <c r="HN305" s="130"/>
      <c r="HX305" s="130"/>
      <c r="IH305" s="130"/>
    </row>
    <row xmlns:x14ac="http://schemas.microsoft.com/office/spreadsheetml/2009/9/ac" r="306" s="3" customFormat="true" x14ac:dyDescent="0.25">
      <c r="A306" s="397"/>
      <c r="B306" s="130"/>
      <c r="L306" s="130"/>
      <c r="V306" s="130"/>
      <c r="AF306" s="130"/>
      <c r="AP306" s="130"/>
      <c r="AZ306" s="130"/>
      <c r="BA306" s="130"/>
      <c r="BB306" s="130"/>
      <c r="BC306" s="130"/>
      <c r="BD306" s="130"/>
      <c r="BE306" s="130"/>
      <c r="BF306" s="130"/>
      <c r="BG306" s="130"/>
      <c r="BJ306" s="130"/>
      <c r="BT306" s="130"/>
      <c r="CD306" s="130"/>
      <c r="CN306" s="130"/>
      <c r="CX306" s="130"/>
      <c r="DH306" s="130"/>
      <c r="DR306" s="130"/>
      <c r="EB306" s="130"/>
      <c r="EL306" s="130"/>
      <c r="EV306" s="130"/>
      <c r="FF306" s="130"/>
      <c r="FP306" s="130"/>
      <c r="FZ306" s="130"/>
      <c r="GJ306" s="130"/>
      <c r="GT306" s="130"/>
      <c r="HD306" s="130"/>
      <c r="HN306" s="130"/>
      <c r="HX306" s="130"/>
      <c r="IH306" s="130"/>
    </row>
    <row xmlns:x14ac="http://schemas.microsoft.com/office/spreadsheetml/2009/9/ac" r="307" s="3" customFormat="true" x14ac:dyDescent="0.25">
      <c r="A307" s="397"/>
      <c r="B307" s="130"/>
      <c r="L307" s="130"/>
      <c r="V307" s="130"/>
      <c r="AF307" s="130"/>
      <c r="AP307" s="130"/>
      <c r="AZ307" s="130"/>
      <c r="BA307" s="130"/>
      <c r="BB307" s="130"/>
      <c r="BC307" s="130"/>
      <c r="BD307" s="130"/>
      <c r="BE307" s="130"/>
      <c r="BF307" s="130"/>
      <c r="BG307" s="130"/>
      <c r="BJ307" s="130"/>
      <c r="BT307" s="130"/>
      <c r="CD307" s="130"/>
      <c r="CN307" s="130"/>
      <c r="CX307" s="130"/>
      <c r="DH307" s="130"/>
      <c r="DR307" s="130"/>
      <c r="EB307" s="130"/>
      <c r="EL307" s="130"/>
      <c r="EV307" s="130"/>
      <c r="FF307" s="130"/>
      <c r="FP307" s="130"/>
      <c r="FZ307" s="130"/>
      <c r="GJ307" s="130"/>
      <c r="GT307" s="130"/>
      <c r="HD307" s="130"/>
      <c r="HN307" s="130"/>
      <c r="HX307" s="130"/>
      <c r="IH307" s="130"/>
    </row>
    <row xmlns:x14ac="http://schemas.microsoft.com/office/spreadsheetml/2009/9/ac" r="308" s="3" customFormat="true" x14ac:dyDescent="0.25">
      <c r="A308" s="397"/>
      <c r="B308" s="130"/>
      <c r="L308" s="130"/>
      <c r="V308" s="130"/>
      <c r="AF308" s="130"/>
      <c r="AP308" s="130"/>
      <c r="AZ308" s="130"/>
      <c r="BA308" s="130"/>
      <c r="BB308" s="130"/>
      <c r="BC308" s="130"/>
      <c r="BD308" s="130"/>
      <c r="BE308" s="130"/>
      <c r="BF308" s="130"/>
      <c r="BG308" s="130"/>
      <c r="BJ308" s="130"/>
      <c r="BT308" s="130"/>
      <c r="CD308" s="130"/>
      <c r="CN308" s="130"/>
      <c r="CX308" s="130"/>
      <c r="DH308" s="130"/>
      <c r="DR308" s="130"/>
      <c r="EB308" s="130"/>
      <c r="EL308" s="130"/>
      <c r="EV308" s="130"/>
      <c r="FF308" s="130"/>
      <c r="FP308" s="130"/>
      <c r="FZ308" s="130"/>
      <c r="GJ308" s="130"/>
      <c r="GT308" s="130"/>
      <c r="HD308" s="130"/>
      <c r="HN308" s="130"/>
      <c r="HX308" s="130"/>
      <c r="IH308" s="130"/>
    </row>
    <row xmlns:x14ac="http://schemas.microsoft.com/office/spreadsheetml/2009/9/ac" r="309" s="3" customFormat="true" x14ac:dyDescent="0.25">
      <c r="A309" s="397"/>
      <c r="B309" s="130"/>
      <c r="L309" s="130"/>
      <c r="V309" s="130"/>
      <c r="AF309" s="130"/>
      <c r="AP309" s="130"/>
      <c r="AZ309" s="130"/>
      <c r="BA309" s="130"/>
      <c r="BB309" s="130"/>
      <c r="BC309" s="130"/>
      <c r="BD309" s="130"/>
      <c r="BE309" s="130"/>
      <c r="BF309" s="130"/>
      <c r="BG309" s="130"/>
      <c r="BJ309" s="130"/>
      <c r="BT309" s="130"/>
      <c r="CD309" s="130"/>
      <c r="CN309" s="130"/>
      <c r="CX309" s="130"/>
      <c r="DH309" s="130"/>
      <c r="DR309" s="130"/>
      <c r="EB309" s="130"/>
      <c r="EL309" s="130"/>
      <c r="EV309" s="130"/>
      <c r="FF309" s="130"/>
      <c r="FP309" s="130"/>
      <c r="FZ309" s="130"/>
      <c r="GJ309" s="130"/>
      <c r="GT309" s="130"/>
      <c r="HD309" s="130"/>
      <c r="HN309" s="130"/>
      <c r="HX309" s="130"/>
      <c r="IH309" s="130"/>
    </row>
    <row xmlns:x14ac="http://schemas.microsoft.com/office/spreadsheetml/2009/9/ac" r="310" s="3" customFormat="true" x14ac:dyDescent="0.25">
      <c r="A310" s="397"/>
      <c r="B310" s="130"/>
      <c r="L310" s="130"/>
      <c r="V310" s="130"/>
      <c r="AF310" s="130"/>
      <c r="AP310" s="130"/>
      <c r="AZ310" s="130"/>
      <c r="BA310" s="130"/>
      <c r="BB310" s="130"/>
      <c r="BC310" s="130"/>
      <c r="BD310" s="130"/>
      <c r="BE310" s="130"/>
      <c r="BF310" s="130"/>
      <c r="BG310" s="130"/>
      <c r="BJ310" s="130"/>
      <c r="BT310" s="130"/>
      <c r="CD310" s="130"/>
      <c r="CN310" s="130"/>
      <c r="CX310" s="130"/>
      <c r="DH310" s="130"/>
      <c r="DR310" s="130"/>
      <c r="EB310" s="130"/>
      <c r="EL310" s="130"/>
      <c r="EV310" s="130"/>
      <c r="FF310" s="130"/>
      <c r="FP310" s="130"/>
      <c r="FZ310" s="130"/>
      <c r="GJ310" s="130"/>
      <c r="GT310" s="130"/>
      <c r="HD310" s="130"/>
      <c r="HN310" s="130"/>
      <c r="HX310" s="130"/>
      <c r="IH310" s="130"/>
    </row>
    <row xmlns:x14ac="http://schemas.microsoft.com/office/spreadsheetml/2009/9/ac" r="311" s="3" customFormat="true" x14ac:dyDescent="0.25">
      <c r="A311" s="397"/>
      <c r="B311" s="130"/>
      <c r="L311" s="130"/>
      <c r="V311" s="130"/>
      <c r="AF311" s="130"/>
      <c r="AP311" s="130"/>
      <c r="AZ311" s="130"/>
      <c r="BA311" s="130"/>
      <c r="BB311" s="130"/>
      <c r="BC311" s="130"/>
      <c r="BD311" s="130"/>
      <c r="BE311" s="130"/>
      <c r="BF311" s="130"/>
      <c r="BG311" s="130"/>
      <c r="BJ311" s="130"/>
      <c r="BT311" s="130"/>
      <c r="CD311" s="130"/>
      <c r="CN311" s="130"/>
      <c r="CX311" s="130"/>
      <c r="DH311" s="130"/>
      <c r="DR311" s="130"/>
      <c r="EB311" s="130"/>
      <c r="EL311" s="130"/>
      <c r="EV311" s="130"/>
      <c r="FF311" s="130"/>
      <c r="FP311" s="130"/>
      <c r="FZ311" s="130"/>
      <c r="GJ311" s="130"/>
      <c r="GT311" s="130"/>
      <c r="HD311" s="130"/>
      <c r="HN311" s="130"/>
      <c r="HX311" s="130"/>
      <c r="IH311" s="130"/>
    </row>
    <row xmlns:x14ac="http://schemas.microsoft.com/office/spreadsheetml/2009/9/ac" r="312" s="3" customFormat="true" x14ac:dyDescent="0.25">
      <c r="A312" s="397"/>
      <c r="B312" s="130"/>
      <c r="L312" s="130"/>
      <c r="V312" s="130"/>
      <c r="AF312" s="130"/>
      <c r="AP312" s="130"/>
      <c r="AZ312" s="130"/>
      <c r="BA312" s="130"/>
      <c r="BB312" s="130"/>
      <c r="BC312" s="130"/>
      <c r="BD312" s="130"/>
      <c r="BE312" s="130"/>
      <c r="BF312" s="130"/>
      <c r="BG312" s="130"/>
      <c r="BJ312" s="130"/>
      <c r="BT312" s="130"/>
      <c r="CD312" s="130"/>
      <c r="CN312" s="130"/>
      <c r="CX312" s="130"/>
      <c r="DH312" s="130"/>
      <c r="DR312" s="130"/>
      <c r="EB312" s="130"/>
      <c r="EL312" s="130"/>
      <c r="EV312" s="130"/>
      <c r="FF312" s="130"/>
      <c r="FP312" s="130"/>
      <c r="FZ312" s="130"/>
      <c r="GJ312" s="130"/>
      <c r="GT312" s="130"/>
      <c r="HD312" s="130"/>
      <c r="HN312" s="130"/>
      <c r="HX312" s="130"/>
      <c r="IH312" s="130"/>
    </row>
    <row xmlns:x14ac="http://schemas.microsoft.com/office/spreadsheetml/2009/9/ac" r="313" s="3" customFormat="true" x14ac:dyDescent="0.25">
      <c r="A313" s="397"/>
      <c r="B313" s="130"/>
      <c r="L313" s="130"/>
      <c r="V313" s="130"/>
      <c r="AF313" s="130"/>
      <c r="AP313" s="130"/>
      <c r="AZ313" s="130"/>
      <c r="BA313" s="130"/>
      <c r="BB313" s="130"/>
      <c r="BC313" s="130"/>
      <c r="BD313" s="130"/>
      <c r="BE313" s="130"/>
      <c r="BF313" s="130"/>
      <c r="BG313" s="130"/>
      <c r="BJ313" s="130"/>
      <c r="BT313" s="130"/>
      <c r="CD313" s="130"/>
      <c r="CN313" s="130"/>
      <c r="CX313" s="130"/>
      <c r="DH313" s="130"/>
      <c r="DR313" s="130"/>
      <c r="EB313" s="130"/>
      <c r="EL313" s="130"/>
      <c r="EV313" s="130"/>
      <c r="FF313" s="130"/>
      <c r="FP313" s="130"/>
      <c r="FZ313" s="130"/>
      <c r="GJ313" s="130"/>
      <c r="GT313" s="130"/>
      <c r="HD313" s="130"/>
      <c r="HN313" s="130"/>
      <c r="HX313" s="130"/>
      <c r="IH313" s="130"/>
    </row>
    <row xmlns:x14ac="http://schemas.microsoft.com/office/spreadsheetml/2009/9/ac" r="314" s="3" customFormat="true" x14ac:dyDescent="0.25">
      <c r="A314" s="397"/>
      <c r="B314" s="130"/>
      <c r="L314" s="130"/>
      <c r="V314" s="130"/>
      <c r="AF314" s="130"/>
      <c r="AP314" s="130"/>
      <c r="AZ314" s="130"/>
      <c r="BA314" s="130"/>
      <c r="BB314" s="130"/>
      <c r="BC314" s="130"/>
      <c r="BD314" s="130"/>
      <c r="BE314" s="130"/>
      <c r="BF314" s="130"/>
      <c r="BG314" s="130"/>
      <c r="BJ314" s="130"/>
      <c r="BT314" s="130"/>
      <c r="CD314" s="130"/>
      <c r="CN314" s="130"/>
      <c r="CX314" s="130"/>
      <c r="DH314" s="130"/>
      <c r="DR314" s="130"/>
      <c r="EB314" s="130"/>
      <c r="EL314" s="130"/>
      <c r="EV314" s="130"/>
      <c r="FF314" s="130"/>
      <c r="FP314" s="130"/>
      <c r="FZ314" s="130"/>
      <c r="GJ314" s="130"/>
      <c r="GT314" s="130"/>
      <c r="HD314" s="130"/>
      <c r="HN314" s="130"/>
      <c r="HX314" s="130"/>
      <c r="IH314" s="130"/>
    </row>
    <row xmlns:x14ac="http://schemas.microsoft.com/office/spreadsheetml/2009/9/ac" r="315" s="3" customFormat="true" x14ac:dyDescent="0.25">
      <c r="A315" s="397"/>
      <c r="B315" s="130"/>
      <c r="L315" s="130"/>
      <c r="V315" s="130"/>
      <c r="AF315" s="130"/>
      <c r="AP315" s="130"/>
      <c r="AZ315" s="130"/>
      <c r="BA315" s="130"/>
      <c r="BB315" s="130"/>
      <c r="BC315" s="130"/>
      <c r="BD315" s="130"/>
      <c r="BE315" s="130"/>
      <c r="BF315" s="130"/>
      <c r="BG315" s="130"/>
      <c r="BJ315" s="130"/>
      <c r="BT315" s="130"/>
      <c r="CD315" s="130"/>
      <c r="CN315" s="130"/>
      <c r="CX315" s="130"/>
      <c r="DH315" s="130"/>
      <c r="DR315" s="130"/>
      <c r="EB315" s="130"/>
      <c r="EL315" s="130"/>
      <c r="EV315" s="130"/>
      <c r="FF315" s="130"/>
      <c r="FP315" s="130"/>
      <c r="FZ315" s="130"/>
      <c r="GJ315" s="130"/>
      <c r="GT315" s="130"/>
      <c r="HD315" s="130"/>
      <c r="HN315" s="130"/>
      <c r="HX315" s="130"/>
      <c r="IH315" s="130"/>
    </row>
    <row xmlns:x14ac="http://schemas.microsoft.com/office/spreadsheetml/2009/9/ac" r="316" s="3" customFormat="true" x14ac:dyDescent="0.25">
      <c r="A316" s="397"/>
      <c r="B316" s="130"/>
      <c r="L316" s="130"/>
      <c r="V316" s="130"/>
      <c r="AF316" s="130"/>
      <c r="AP316" s="130"/>
      <c r="AZ316" s="130"/>
      <c r="BA316" s="130"/>
      <c r="BB316" s="130"/>
      <c r="BC316" s="130"/>
      <c r="BD316" s="130"/>
      <c r="BE316" s="130"/>
      <c r="BF316" s="130"/>
      <c r="BG316" s="130"/>
      <c r="BJ316" s="130"/>
      <c r="BT316" s="130"/>
      <c r="CD316" s="130"/>
      <c r="CN316" s="130"/>
      <c r="CX316" s="130"/>
      <c r="DH316" s="130"/>
      <c r="DR316" s="130"/>
      <c r="EB316" s="130"/>
      <c r="EL316" s="130"/>
      <c r="EV316" s="130"/>
      <c r="FF316" s="130"/>
      <c r="FP316" s="130"/>
      <c r="FZ316" s="130"/>
      <c r="GJ316" s="130"/>
      <c r="GT316" s="130"/>
      <c r="HD316" s="130"/>
      <c r="HN316" s="130"/>
      <c r="HX316" s="130"/>
      <c r="IH316" s="130"/>
    </row>
    <row xmlns:x14ac="http://schemas.microsoft.com/office/spreadsheetml/2009/9/ac" r="317" s="3" customFormat="true" x14ac:dyDescent="0.25">
      <c r="A317" s="397"/>
      <c r="B317" s="130"/>
      <c r="L317" s="130"/>
      <c r="V317" s="130"/>
      <c r="AF317" s="130"/>
      <c r="AP317" s="130"/>
      <c r="AZ317" s="130"/>
      <c r="BA317" s="130"/>
      <c r="BB317" s="130"/>
      <c r="BC317" s="130"/>
      <c r="BD317" s="130"/>
      <c r="BE317" s="130"/>
      <c r="BF317" s="130"/>
      <c r="BG317" s="130"/>
      <c r="BJ317" s="130"/>
      <c r="BT317" s="130"/>
      <c r="CD317" s="130"/>
      <c r="CN317" s="130"/>
      <c r="CX317" s="130"/>
      <c r="DH317" s="130"/>
      <c r="DR317" s="130"/>
      <c r="EB317" s="130"/>
      <c r="EL317" s="130"/>
      <c r="EV317" s="130"/>
      <c r="FF317" s="130"/>
      <c r="FP317" s="130"/>
      <c r="FZ317" s="130"/>
      <c r="GJ317" s="130"/>
      <c r="GT317" s="130"/>
      <c r="HD317" s="130"/>
      <c r="HN317" s="130"/>
      <c r="HX317" s="130"/>
      <c r="IH317" s="130"/>
    </row>
    <row xmlns:x14ac="http://schemas.microsoft.com/office/spreadsheetml/2009/9/ac" r="318" s="3" customFormat="true" x14ac:dyDescent="0.25">
      <c r="A318" s="397"/>
      <c r="B318" s="130"/>
      <c r="L318" s="130"/>
      <c r="V318" s="130"/>
      <c r="AF318" s="130"/>
      <c r="AP318" s="130"/>
      <c r="AZ318" s="130"/>
      <c r="BA318" s="130"/>
      <c r="BB318" s="130"/>
      <c r="BC318" s="130"/>
      <c r="BD318" s="130"/>
      <c r="BE318" s="130"/>
      <c r="BF318" s="130"/>
      <c r="BG318" s="130"/>
      <c r="BJ318" s="130"/>
      <c r="BT318" s="130"/>
      <c r="CD318" s="130"/>
      <c r="CN318" s="130"/>
      <c r="CX318" s="130"/>
      <c r="DH318" s="130"/>
      <c r="DR318" s="130"/>
      <c r="EB318" s="130"/>
      <c r="EL318" s="130"/>
      <c r="EV318" s="130"/>
      <c r="FF318" s="130"/>
      <c r="FP318" s="130"/>
      <c r="FZ318" s="130"/>
      <c r="GJ318" s="130"/>
      <c r="GT318" s="130"/>
      <c r="HD318" s="130"/>
      <c r="HN318" s="130"/>
      <c r="HX318" s="130"/>
      <c r="IH318" s="130"/>
    </row>
    <row xmlns:x14ac="http://schemas.microsoft.com/office/spreadsheetml/2009/9/ac" r="319" s="3" customFormat="true" x14ac:dyDescent="0.25">
      <c r="A319" s="397"/>
      <c r="B319" s="130"/>
      <c r="L319" s="130"/>
      <c r="V319" s="130"/>
      <c r="AF319" s="130"/>
      <c r="AP319" s="130"/>
      <c r="AZ319" s="130"/>
      <c r="BA319" s="130"/>
      <c r="BB319" s="130"/>
      <c r="BC319" s="130"/>
      <c r="BD319" s="130"/>
      <c r="BE319" s="130"/>
      <c r="BF319" s="130"/>
      <c r="BG319" s="130"/>
      <c r="BJ319" s="130"/>
      <c r="BT319" s="130"/>
      <c r="CD319" s="130"/>
      <c r="CN319" s="130"/>
      <c r="CX319" s="130"/>
      <c r="DH319" s="130"/>
      <c r="DR319" s="130"/>
      <c r="EB319" s="130"/>
      <c r="EL319" s="130"/>
      <c r="EV319" s="130"/>
      <c r="FF319" s="130"/>
      <c r="FP319" s="130"/>
      <c r="FZ319" s="130"/>
      <c r="GJ319" s="130"/>
      <c r="GT319" s="130"/>
      <c r="HD319" s="130"/>
      <c r="HN319" s="130"/>
      <c r="HX319" s="130"/>
      <c r="IH319" s="130"/>
    </row>
    <row xmlns:x14ac="http://schemas.microsoft.com/office/spreadsheetml/2009/9/ac" r="320" s="3" customFormat="true" x14ac:dyDescent="0.25">
      <c r="A320" s="397"/>
      <c r="B320" s="130"/>
      <c r="L320" s="130"/>
      <c r="V320" s="130"/>
      <c r="AF320" s="130"/>
      <c r="AP320" s="130"/>
      <c r="AZ320" s="130"/>
      <c r="BA320" s="130"/>
      <c r="BB320" s="130"/>
      <c r="BC320" s="130"/>
      <c r="BD320" s="130"/>
      <c r="BE320" s="130"/>
      <c r="BF320" s="130"/>
      <c r="BG320" s="130"/>
      <c r="BJ320" s="130"/>
      <c r="BT320" s="130"/>
      <c r="CD320" s="130"/>
      <c r="CN320" s="130"/>
      <c r="CX320" s="130"/>
      <c r="DH320" s="130"/>
      <c r="DR320" s="130"/>
      <c r="EB320" s="130"/>
      <c r="EL320" s="130"/>
      <c r="EV320" s="130"/>
      <c r="FF320" s="130"/>
      <c r="FP320" s="130"/>
      <c r="FZ320" s="130"/>
      <c r="GJ320" s="130"/>
      <c r="GT320" s="130"/>
      <c r="HD320" s="130"/>
      <c r="HN320" s="130"/>
      <c r="HX320" s="130"/>
      <c r="IH320" s="130"/>
    </row>
    <row xmlns:x14ac="http://schemas.microsoft.com/office/spreadsheetml/2009/9/ac" r="321" s="3" customFormat="true" x14ac:dyDescent="0.25">
      <c r="A321" s="397"/>
      <c r="B321" s="130"/>
      <c r="L321" s="130"/>
      <c r="V321" s="130"/>
      <c r="AF321" s="130"/>
      <c r="AP321" s="130"/>
      <c r="AZ321" s="130"/>
      <c r="BA321" s="130"/>
      <c r="BB321" s="130"/>
      <c r="BC321" s="130"/>
      <c r="BD321" s="130"/>
      <c r="BE321" s="130"/>
      <c r="BF321" s="130"/>
      <c r="BG321" s="130"/>
      <c r="BJ321" s="130"/>
      <c r="BT321" s="130"/>
      <c r="CD321" s="130"/>
      <c r="CN321" s="130"/>
      <c r="CX321" s="130"/>
      <c r="DH321" s="130"/>
      <c r="DR321" s="130"/>
      <c r="EB321" s="130"/>
      <c r="EL321" s="130"/>
      <c r="EV321" s="130"/>
      <c r="FF321" s="130"/>
      <c r="FP321" s="130"/>
      <c r="FZ321" s="130"/>
      <c r="GJ321" s="130"/>
      <c r="GT321" s="130"/>
      <c r="HD321" s="130"/>
      <c r="HN321" s="130"/>
      <c r="HX321" s="130"/>
      <c r="IH321" s="130"/>
    </row>
    <row xmlns:x14ac="http://schemas.microsoft.com/office/spreadsheetml/2009/9/ac" r="322" s="3" customFormat="true" x14ac:dyDescent="0.25">
      <c r="A322" s="397"/>
      <c r="B322" s="130"/>
      <c r="L322" s="130"/>
      <c r="V322" s="130"/>
      <c r="AF322" s="130"/>
      <c r="AP322" s="130"/>
      <c r="AZ322" s="130"/>
      <c r="BA322" s="130"/>
      <c r="BB322" s="130"/>
      <c r="BC322" s="130"/>
      <c r="BD322" s="130"/>
      <c r="BE322" s="130"/>
      <c r="BF322" s="130"/>
      <c r="BG322" s="130"/>
      <c r="BJ322" s="130"/>
      <c r="BT322" s="130"/>
      <c r="CD322" s="130"/>
      <c r="CN322" s="130"/>
      <c r="CX322" s="130"/>
      <c r="DH322" s="130"/>
      <c r="DR322" s="130"/>
      <c r="EB322" s="130"/>
      <c r="EL322" s="130"/>
      <c r="EV322" s="130"/>
      <c r="FF322" s="130"/>
      <c r="FP322" s="130"/>
      <c r="FZ322" s="130"/>
      <c r="GJ322" s="130"/>
      <c r="GT322" s="130"/>
      <c r="HD322" s="130"/>
      <c r="HN322" s="130"/>
      <c r="HX322" s="130"/>
      <c r="IH322" s="130"/>
    </row>
    <row xmlns:x14ac="http://schemas.microsoft.com/office/spreadsheetml/2009/9/ac" r="323" s="3" customFormat="true" x14ac:dyDescent="0.25">
      <c r="A323" s="397"/>
      <c r="B323" s="130"/>
      <c r="L323" s="130"/>
      <c r="V323" s="130"/>
      <c r="AF323" s="130"/>
      <c r="AP323" s="130"/>
      <c r="AZ323" s="130"/>
      <c r="BA323" s="130"/>
      <c r="BB323" s="130"/>
      <c r="BC323" s="130"/>
      <c r="BD323" s="130"/>
      <c r="BE323" s="130"/>
      <c r="BF323" s="130"/>
      <c r="BG323" s="130"/>
      <c r="BJ323" s="130"/>
      <c r="BT323" s="130"/>
      <c r="CD323" s="130"/>
      <c r="CN323" s="130"/>
      <c r="CX323" s="130"/>
      <c r="DH323" s="130"/>
      <c r="DR323" s="130"/>
      <c r="EB323" s="130"/>
      <c r="EL323" s="130"/>
      <c r="EV323" s="130"/>
      <c r="FF323" s="130"/>
      <c r="FP323" s="130"/>
      <c r="FZ323" s="130"/>
      <c r="GJ323" s="130"/>
      <c r="GT323" s="130"/>
      <c r="HD323" s="130"/>
      <c r="HN323" s="130"/>
      <c r="HX323" s="130"/>
      <c r="IH323" s="130"/>
    </row>
    <row xmlns:x14ac="http://schemas.microsoft.com/office/spreadsheetml/2009/9/ac" r="324" s="3" customFormat="true" x14ac:dyDescent="0.25">
      <c r="A324" s="397"/>
      <c r="B324" s="130"/>
      <c r="L324" s="130"/>
      <c r="V324" s="130"/>
      <c r="AF324" s="130"/>
      <c r="AP324" s="130"/>
      <c r="AZ324" s="130"/>
      <c r="BA324" s="130"/>
      <c r="BB324" s="130"/>
      <c r="BC324" s="130"/>
      <c r="BD324" s="130"/>
      <c r="BE324" s="130"/>
      <c r="BF324" s="130"/>
      <c r="BG324" s="130"/>
      <c r="BJ324" s="130"/>
      <c r="BT324" s="130"/>
      <c r="CD324" s="130"/>
      <c r="CN324" s="130"/>
      <c r="CX324" s="130"/>
      <c r="DH324" s="130"/>
      <c r="DR324" s="130"/>
      <c r="EB324" s="130"/>
      <c r="EL324" s="130"/>
      <c r="EV324" s="130"/>
      <c r="FF324" s="130"/>
      <c r="FP324" s="130"/>
      <c r="FZ324" s="130"/>
      <c r="GJ324" s="130"/>
      <c r="GT324" s="130"/>
      <c r="HD324" s="130"/>
      <c r="HN324" s="130"/>
      <c r="HX324" s="130"/>
      <c r="IH324" s="130"/>
    </row>
    <row xmlns:x14ac="http://schemas.microsoft.com/office/spreadsheetml/2009/9/ac" r="325" s="3" customFormat="true" x14ac:dyDescent="0.25">
      <c r="A325" s="397"/>
      <c r="B325" s="130"/>
      <c r="L325" s="130"/>
      <c r="V325" s="130"/>
      <c r="AF325" s="130"/>
      <c r="AP325" s="130"/>
      <c r="AZ325" s="130"/>
      <c r="BA325" s="130"/>
      <c r="BB325" s="130"/>
      <c r="BC325" s="130"/>
      <c r="BD325" s="130"/>
      <c r="BE325" s="130"/>
      <c r="BF325" s="130"/>
      <c r="BG325" s="130"/>
      <c r="BJ325" s="130"/>
      <c r="BT325" s="130"/>
      <c r="CD325" s="130"/>
      <c r="CN325" s="130"/>
      <c r="CX325" s="130"/>
      <c r="DH325" s="130"/>
      <c r="DR325" s="130"/>
      <c r="EB325" s="130"/>
      <c r="EL325" s="130"/>
      <c r="EV325" s="130"/>
      <c r="FF325" s="130"/>
      <c r="FP325" s="130"/>
      <c r="FZ325" s="130"/>
      <c r="GJ325" s="130"/>
      <c r="GT325" s="130"/>
      <c r="HD325" s="130"/>
      <c r="HN325" s="130"/>
      <c r="HX325" s="130"/>
      <c r="IH325" s="130"/>
    </row>
    <row xmlns:x14ac="http://schemas.microsoft.com/office/spreadsheetml/2009/9/ac" r="326" s="3" customFormat="true" x14ac:dyDescent="0.25">
      <c r="A326" s="397"/>
      <c r="B326" s="130"/>
      <c r="L326" s="130"/>
      <c r="V326" s="130"/>
      <c r="AF326" s="130"/>
      <c r="AP326" s="130"/>
      <c r="AZ326" s="130"/>
      <c r="BA326" s="130"/>
      <c r="BB326" s="130"/>
      <c r="BC326" s="130"/>
      <c r="BD326" s="130"/>
      <c r="BE326" s="130"/>
      <c r="BF326" s="130"/>
      <c r="BG326" s="130"/>
      <c r="BJ326" s="130"/>
      <c r="BT326" s="130"/>
      <c r="CD326" s="130"/>
      <c r="CN326" s="130"/>
      <c r="CX326" s="130"/>
      <c r="DH326" s="130"/>
      <c r="DR326" s="130"/>
      <c r="EB326" s="130"/>
      <c r="EL326" s="130"/>
      <c r="EV326" s="130"/>
      <c r="FF326" s="130"/>
      <c r="FP326" s="130"/>
      <c r="FZ326" s="130"/>
      <c r="GJ326" s="130"/>
      <c r="GT326" s="130"/>
      <c r="HD326" s="130"/>
      <c r="HN326" s="130"/>
      <c r="HX326" s="130"/>
      <c r="IH326" s="130"/>
    </row>
    <row xmlns:x14ac="http://schemas.microsoft.com/office/spreadsheetml/2009/9/ac" r="327" s="3" customFormat="true" x14ac:dyDescent="0.25">
      <c r="A327" s="397"/>
      <c r="B327" s="130"/>
      <c r="L327" s="130"/>
      <c r="V327" s="130"/>
      <c r="AF327" s="130"/>
      <c r="AP327" s="130"/>
      <c r="AZ327" s="130"/>
      <c r="BA327" s="130"/>
      <c r="BB327" s="130"/>
      <c r="BC327" s="130"/>
      <c r="BD327" s="130"/>
      <c r="BE327" s="130"/>
      <c r="BF327" s="130"/>
      <c r="BG327" s="130"/>
      <c r="BJ327" s="130"/>
      <c r="BT327" s="130"/>
      <c r="CD327" s="130"/>
      <c r="CN327" s="130"/>
      <c r="CX327" s="130"/>
      <c r="DH327" s="130"/>
      <c r="DR327" s="130"/>
      <c r="EB327" s="130"/>
      <c r="EL327" s="130"/>
      <c r="EV327" s="130"/>
      <c r="FF327" s="130"/>
      <c r="FP327" s="130"/>
      <c r="FZ327" s="130"/>
      <c r="GJ327" s="130"/>
      <c r="GT327" s="130"/>
      <c r="HD327" s="130"/>
      <c r="HN327" s="130"/>
      <c r="HX327" s="130"/>
      <c r="IH327" s="130"/>
    </row>
    <row xmlns:x14ac="http://schemas.microsoft.com/office/spreadsheetml/2009/9/ac" r="328" s="3" customFormat="true" x14ac:dyDescent="0.25">
      <c r="A328" s="397"/>
      <c r="B328" s="130"/>
      <c r="L328" s="130"/>
      <c r="V328" s="130"/>
      <c r="AF328" s="130"/>
      <c r="AP328" s="130"/>
      <c r="AZ328" s="130"/>
      <c r="BA328" s="130"/>
      <c r="BB328" s="130"/>
      <c r="BC328" s="130"/>
      <c r="BD328" s="130"/>
      <c r="BE328" s="130"/>
      <c r="BF328" s="130"/>
      <c r="BG328" s="130"/>
      <c r="BJ328" s="130"/>
      <c r="BT328" s="130"/>
      <c r="CD328" s="130"/>
      <c r="CN328" s="130"/>
      <c r="CX328" s="130"/>
      <c r="DH328" s="130"/>
      <c r="DR328" s="130"/>
      <c r="EB328" s="130"/>
      <c r="EL328" s="130"/>
      <c r="EV328" s="130"/>
      <c r="FF328" s="130"/>
      <c r="FP328" s="130"/>
      <c r="FZ328" s="130"/>
      <c r="GJ328" s="130"/>
      <c r="GT328" s="130"/>
      <c r="HD328" s="130"/>
      <c r="HN328" s="130"/>
      <c r="HX328" s="130"/>
      <c r="IH328" s="130"/>
    </row>
    <row xmlns:x14ac="http://schemas.microsoft.com/office/spreadsheetml/2009/9/ac" r="329" s="3" customFormat="true" x14ac:dyDescent="0.25">
      <c r="A329" s="397"/>
      <c r="B329" s="130"/>
      <c r="L329" s="130"/>
      <c r="V329" s="130"/>
      <c r="AF329" s="130"/>
      <c r="AP329" s="130"/>
      <c r="AZ329" s="130"/>
      <c r="BA329" s="130"/>
      <c r="BB329" s="130"/>
      <c r="BC329" s="130"/>
      <c r="BD329" s="130"/>
      <c r="BE329" s="130"/>
      <c r="BF329" s="130"/>
      <c r="BG329" s="130"/>
      <c r="BJ329" s="130"/>
      <c r="BT329" s="130"/>
      <c r="CD329" s="130"/>
      <c r="CN329" s="130"/>
      <c r="CX329" s="130"/>
      <c r="DH329" s="130"/>
      <c r="DR329" s="130"/>
      <c r="EB329" s="130"/>
      <c r="EL329" s="130"/>
      <c r="EV329" s="130"/>
      <c r="FF329" s="130"/>
      <c r="FP329" s="130"/>
      <c r="FZ329" s="130"/>
      <c r="GJ329" s="130"/>
      <c r="GT329" s="130"/>
      <c r="HD329" s="130"/>
      <c r="HN329" s="130"/>
      <c r="HX329" s="130"/>
      <c r="IH329" s="130"/>
    </row>
    <row xmlns:x14ac="http://schemas.microsoft.com/office/spreadsheetml/2009/9/ac" r="330" s="3" customFormat="true" x14ac:dyDescent="0.25">
      <c r="A330" s="397"/>
      <c r="B330" s="130"/>
      <c r="L330" s="130"/>
      <c r="V330" s="130"/>
      <c r="AF330" s="130"/>
      <c r="AP330" s="130"/>
      <c r="AZ330" s="130"/>
      <c r="BA330" s="130"/>
      <c r="BB330" s="130"/>
      <c r="BC330" s="130"/>
      <c r="BD330" s="130"/>
      <c r="BE330" s="130"/>
      <c r="BF330" s="130"/>
      <c r="BG330" s="130"/>
      <c r="BJ330" s="130"/>
      <c r="BT330" s="130"/>
      <c r="CD330" s="130"/>
      <c r="CN330" s="130"/>
      <c r="CX330" s="130"/>
      <c r="DH330" s="130"/>
      <c r="DR330" s="130"/>
      <c r="EB330" s="130"/>
      <c r="EL330" s="130"/>
      <c r="EV330" s="130"/>
      <c r="FF330" s="130"/>
      <c r="FP330" s="130"/>
      <c r="FZ330" s="130"/>
      <c r="GJ330" s="130"/>
      <c r="GT330" s="130"/>
      <c r="HD330" s="130"/>
      <c r="HN330" s="130"/>
      <c r="HX330" s="130"/>
      <c r="IH330" s="130"/>
    </row>
    <row xmlns:x14ac="http://schemas.microsoft.com/office/spreadsheetml/2009/9/ac" r="331" s="3" customFormat="true" x14ac:dyDescent="0.25">
      <c r="A331" s="397"/>
      <c r="B331" s="130"/>
      <c r="L331" s="130"/>
      <c r="V331" s="130"/>
      <c r="AF331" s="130"/>
      <c r="AP331" s="130"/>
      <c r="AZ331" s="130"/>
      <c r="BA331" s="130"/>
      <c r="BB331" s="130"/>
      <c r="BC331" s="130"/>
      <c r="BD331" s="130"/>
      <c r="BE331" s="130"/>
      <c r="BF331" s="130"/>
      <c r="BG331" s="130"/>
      <c r="BJ331" s="130"/>
      <c r="BT331" s="130"/>
      <c r="CD331" s="130"/>
      <c r="CN331" s="130"/>
      <c r="CX331" s="130"/>
      <c r="DH331" s="130"/>
      <c r="DR331" s="130"/>
      <c r="EB331" s="130"/>
      <c r="EL331" s="130"/>
      <c r="EV331" s="130"/>
      <c r="FF331" s="130"/>
      <c r="FP331" s="130"/>
      <c r="FZ331" s="130"/>
      <c r="GJ331" s="130"/>
      <c r="GT331" s="130"/>
      <c r="HD331" s="130"/>
      <c r="HN331" s="130"/>
      <c r="HX331" s="130"/>
      <c r="IH331" s="130"/>
    </row>
    <row xmlns:x14ac="http://schemas.microsoft.com/office/spreadsheetml/2009/9/ac" r="332" s="3" customFormat="true" x14ac:dyDescent="0.25">
      <c r="A332" s="397"/>
      <c r="B332" s="130"/>
      <c r="L332" s="130"/>
      <c r="V332" s="130"/>
      <c r="AF332" s="130"/>
      <c r="AP332" s="130"/>
      <c r="AZ332" s="130"/>
      <c r="BA332" s="130"/>
      <c r="BB332" s="130"/>
      <c r="BC332" s="130"/>
      <c r="BD332" s="130"/>
      <c r="BE332" s="130"/>
      <c r="BF332" s="130"/>
      <c r="BG332" s="130"/>
      <c r="BJ332" s="130"/>
      <c r="BT332" s="130"/>
      <c r="CD332" s="130"/>
      <c r="CN332" s="130"/>
      <c r="CX332" s="130"/>
      <c r="DH332" s="130"/>
      <c r="DR332" s="130"/>
      <c r="EB332" s="130"/>
      <c r="EL332" s="130"/>
      <c r="EV332" s="130"/>
      <c r="FF332" s="130"/>
      <c r="FP332" s="130"/>
      <c r="FZ332" s="130"/>
      <c r="GJ332" s="130"/>
      <c r="GT332" s="130"/>
      <c r="HD332" s="130"/>
      <c r="HN332" s="130"/>
      <c r="HX332" s="130"/>
      <c r="IH332" s="130"/>
    </row>
    <row xmlns:x14ac="http://schemas.microsoft.com/office/spreadsheetml/2009/9/ac" r="333" s="3" customFormat="true" x14ac:dyDescent="0.25">
      <c r="A333" s="397"/>
      <c r="B333" s="130"/>
      <c r="L333" s="130"/>
      <c r="V333" s="130"/>
      <c r="AF333" s="130"/>
      <c r="AP333" s="130"/>
      <c r="AZ333" s="130"/>
      <c r="BA333" s="130"/>
      <c r="BB333" s="130"/>
      <c r="BC333" s="130"/>
      <c r="BD333" s="130"/>
      <c r="BE333" s="130"/>
      <c r="BF333" s="130"/>
      <c r="BG333" s="130"/>
      <c r="BJ333" s="130"/>
      <c r="BT333" s="130"/>
      <c r="CD333" s="130"/>
      <c r="CN333" s="130"/>
      <c r="CX333" s="130"/>
      <c r="DH333" s="130"/>
      <c r="DR333" s="130"/>
      <c r="EB333" s="130"/>
      <c r="EL333" s="130"/>
      <c r="EV333" s="130"/>
      <c r="FF333" s="130"/>
      <c r="FP333" s="130"/>
      <c r="FZ333" s="130"/>
      <c r="GJ333" s="130"/>
      <c r="GT333" s="130"/>
      <c r="HD333" s="130"/>
      <c r="HN333" s="130"/>
      <c r="HX333" s="130"/>
      <c r="IH333" s="130"/>
    </row>
    <row xmlns:x14ac="http://schemas.microsoft.com/office/spreadsheetml/2009/9/ac" r="334" s="3" customFormat="true" x14ac:dyDescent="0.25">
      <c r="A334" s="397"/>
      <c r="B334" s="130"/>
      <c r="L334" s="130"/>
      <c r="V334" s="130"/>
      <c r="AF334" s="130"/>
      <c r="AP334" s="130"/>
      <c r="AZ334" s="130"/>
      <c r="BA334" s="130"/>
      <c r="BB334" s="130"/>
      <c r="BC334" s="130"/>
      <c r="BD334" s="130"/>
      <c r="BE334" s="130"/>
      <c r="BF334" s="130"/>
      <c r="BG334" s="130"/>
      <c r="BJ334" s="130"/>
      <c r="BT334" s="130"/>
      <c r="CD334" s="130"/>
      <c r="CN334" s="130"/>
      <c r="CX334" s="130"/>
      <c r="DH334" s="130"/>
      <c r="DR334" s="130"/>
      <c r="EB334" s="130"/>
      <c r="EL334" s="130"/>
      <c r="EV334" s="130"/>
      <c r="FF334" s="130"/>
      <c r="FP334" s="130"/>
      <c r="FZ334" s="130"/>
      <c r="GJ334" s="130"/>
      <c r="GT334" s="130"/>
      <c r="HD334" s="130"/>
      <c r="HN334" s="130"/>
      <c r="HX334" s="130"/>
      <c r="IH334" s="130"/>
    </row>
    <row xmlns:x14ac="http://schemas.microsoft.com/office/spreadsheetml/2009/9/ac" r="335" s="3" customFormat="true" x14ac:dyDescent="0.25">
      <c r="A335" s="397"/>
      <c r="B335" s="130"/>
      <c r="L335" s="130"/>
      <c r="V335" s="130"/>
      <c r="AF335" s="130"/>
      <c r="AP335" s="130"/>
      <c r="AZ335" s="130"/>
      <c r="BA335" s="130"/>
      <c r="BB335" s="130"/>
      <c r="BC335" s="130"/>
      <c r="BD335" s="130"/>
      <c r="BE335" s="130"/>
      <c r="BF335" s="130"/>
      <c r="BG335" s="130"/>
      <c r="BJ335" s="130"/>
      <c r="BT335" s="130"/>
      <c r="CD335" s="130"/>
      <c r="CN335" s="130"/>
      <c r="CX335" s="130"/>
      <c r="DH335" s="130"/>
      <c r="DR335" s="130"/>
      <c r="EB335" s="130"/>
      <c r="EL335" s="130"/>
      <c r="EV335" s="130"/>
      <c r="FF335" s="130"/>
      <c r="FP335" s="130"/>
      <c r="FZ335" s="130"/>
      <c r="GJ335" s="130"/>
      <c r="GT335" s="130"/>
      <c r="HD335" s="130"/>
      <c r="HN335" s="130"/>
      <c r="HX335" s="130"/>
      <c r="IH335" s="130"/>
    </row>
    <row xmlns:x14ac="http://schemas.microsoft.com/office/spreadsheetml/2009/9/ac" r="336" s="3" customFormat="true" x14ac:dyDescent="0.25">
      <c r="A336" s="397"/>
      <c r="B336" s="130"/>
      <c r="L336" s="130"/>
      <c r="V336" s="130"/>
      <c r="AF336" s="130"/>
      <c r="AP336" s="130"/>
      <c r="AZ336" s="130"/>
      <c r="BA336" s="130"/>
      <c r="BB336" s="130"/>
      <c r="BC336" s="130"/>
      <c r="BD336" s="130"/>
      <c r="BE336" s="130"/>
      <c r="BF336" s="130"/>
      <c r="BG336" s="130"/>
      <c r="BJ336" s="130"/>
      <c r="BT336" s="130"/>
      <c r="CD336" s="130"/>
      <c r="CN336" s="130"/>
      <c r="CX336" s="130"/>
      <c r="DH336" s="130"/>
      <c r="DR336" s="130"/>
      <c r="EB336" s="130"/>
      <c r="EL336" s="130"/>
      <c r="EV336" s="130"/>
      <c r="FF336" s="130"/>
      <c r="FP336" s="130"/>
      <c r="FZ336" s="130"/>
      <c r="GJ336" s="130"/>
      <c r="GT336" s="130"/>
      <c r="HD336" s="130"/>
      <c r="HN336" s="130"/>
      <c r="HX336" s="130"/>
      <c r="IH336" s="130"/>
    </row>
    <row xmlns:x14ac="http://schemas.microsoft.com/office/spreadsheetml/2009/9/ac" r="337" s="3" customFormat="true" x14ac:dyDescent="0.25">
      <c r="A337" s="397"/>
      <c r="B337" s="130"/>
      <c r="L337" s="130"/>
      <c r="V337" s="130"/>
      <c r="AF337" s="130"/>
      <c r="AP337" s="130"/>
      <c r="AZ337" s="130"/>
      <c r="BA337" s="130"/>
      <c r="BB337" s="130"/>
      <c r="BC337" s="130"/>
      <c r="BD337" s="130"/>
      <c r="BE337" s="130"/>
      <c r="BF337" s="130"/>
      <c r="BG337" s="130"/>
      <c r="BJ337" s="130"/>
      <c r="BT337" s="130"/>
      <c r="CD337" s="130"/>
      <c r="CN337" s="130"/>
      <c r="CX337" s="130"/>
      <c r="DH337" s="130"/>
      <c r="DR337" s="130"/>
      <c r="EB337" s="130"/>
      <c r="EL337" s="130"/>
      <c r="EV337" s="130"/>
      <c r="FF337" s="130"/>
      <c r="FP337" s="130"/>
      <c r="FZ337" s="130"/>
      <c r="GJ337" s="130"/>
      <c r="GT337" s="130"/>
      <c r="HD337" s="130"/>
      <c r="HN337" s="130"/>
      <c r="HX337" s="130"/>
      <c r="IH337" s="130"/>
    </row>
    <row xmlns:x14ac="http://schemas.microsoft.com/office/spreadsheetml/2009/9/ac" r="338" s="3" customFormat="true" x14ac:dyDescent="0.25">
      <c r="A338" s="397"/>
      <c r="B338" s="130"/>
      <c r="L338" s="130"/>
      <c r="V338" s="130"/>
      <c r="AF338" s="130"/>
      <c r="AP338" s="130"/>
      <c r="AZ338" s="130"/>
      <c r="BA338" s="130"/>
      <c r="BB338" s="130"/>
      <c r="BC338" s="130"/>
      <c r="BD338" s="130"/>
      <c r="BE338" s="130"/>
      <c r="BF338" s="130"/>
      <c r="BG338" s="130"/>
      <c r="BJ338" s="130"/>
      <c r="BT338" s="130"/>
      <c r="CD338" s="130"/>
      <c r="CN338" s="130"/>
      <c r="CX338" s="130"/>
      <c r="DH338" s="130"/>
      <c r="DR338" s="130"/>
      <c r="EB338" s="130"/>
      <c r="EL338" s="130"/>
      <c r="EV338" s="130"/>
      <c r="FF338" s="130"/>
      <c r="FP338" s="130"/>
      <c r="FZ338" s="130"/>
      <c r="GJ338" s="130"/>
      <c r="GT338" s="130"/>
      <c r="HD338" s="130"/>
      <c r="HN338" s="130"/>
      <c r="HX338" s="130"/>
      <c r="IH338" s="130"/>
    </row>
    <row xmlns:x14ac="http://schemas.microsoft.com/office/spreadsheetml/2009/9/ac" r="339" s="3" customFormat="true" x14ac:dyDescent="0.25">
      <c r="A339" s="397"/>
      <c r="B339" s="130"/>
      <c r="L339" s="130"/>
      <c r="V339" s="130"/>
      <c r="AF339" s="130"/>
      <c r="AP339" s="130"/>
      <c r="AZ339" s="130"/>
      <c r="BA339" s="130"/>
      <c r="BB339" s="130"/>
      <c r="BC339" s="130"/>
      <c r="BD339" s="130"/>
      <c r="BE339" s="130"/>
      <c r="BF339" s="130"/>
      <c r="BG339" s="130"/>
      <c r="BJ339" s="130"/>
      <c r="BT339" s="130"/>
      <c r="CD339" s="130"/>
      <c r="CN339" s="130"/>
      <c r="CX339" s="130"/>
      <c r="DH339" s="130"/>
      <c r="DR339" s="130"/>
      <c r="EB339" s="130"/>
      <c r="EL339" s="130"/>
      <c r="EV339" s="130"/>
      <c r="FF339" s="130"/>
      <c r="FP339" s="130"/>
      <c r="FZ339" s="130"/>
      <c r="GJ339" s="130"/>
      <c r="GT339" s="130"/>
      <c r="HD339" s="130"/>
      <c r="HN339" s="130"/>
      <c r="HX339" s="130"/>
      <c r="IH339" s="130"/>
    </row>
    <row xmlns:x14ac="http://schemas.microsoft.com/office/spreadsheetml/2009/9/ac" r="340" s="3" customFormat="true" x14ac:dyDescent="0.25">
      <c r="A340" s="397"/>
      <c r="B340" s="130"/>
      <c r="L340" s="130"/>
      <c r="V340" s="130"/>
      <c r="AF340" s="130"/>
      <c r="AP340" s="130"/>
      <c r="AZ340" s="130"/>
      <c r="BA340" s="130"/>
      <c r="BB340" s="130"/>
      <c r="BC340" s="130"/>
      <c r="BD340" s="130"/>
      <c r="BE340" s="130"/>
      <c r="BF340" s="130"/>
      <c r="BG340" s="130"/>
      <c r="BJ340" s="130"/>
      <c r="BT340" s="130"/>
      <c r="CD340" s="130"/>
      <c r="CN340" s="130"/>
      <c r="CX340" s="130"/>
      <c r="DH340" s="130"/>
      <c r="DR340" s="130"/>
      <c r="EB340" s="130"/>
      <c r="EL340" s="130"/>
      <c r="EV340" s="130"/>
      <c r="FF340" s="130"/>
      <c r="FP340" s="130"/>
      <c r="FZ340" s="130"/>
      <c r="GJ340" s="130"/>
      <c r="GT340" s="130"/>
      <c r="HD340" s="130"/>
      <c r="HN340" s="130"/>
      <c r="HX340" s="130"/>
      <c r="IH340" s="130"/>
    </row>
    <row xmlns:x14ac="http://schemas.microsoft.com/office/spreadsheetml/2009/9/ac" r="341" s="3" customFormat="true" x14ac:dyDescent="0.25">
      <c r="A341" s="397"/>
      <c r="B341" s="130"/>
      <c r="L341" s="130"/>
      <c r="V341" s="130"/>
      <c r="AF341" s="130"/>
      <c r="AP341" s="130"/>
      <c r="AZ341" s="130"/>
      <c r="BA341" s="130"/>
      <c r="BB341" s="130"/>
      <c r="BC341" s="130"/>
      <c r="BD341" s="130"/>
      <c r="BE341" s="130"/>
      <c r="BF341" s="130"/>
      <c r="BG341" s="130"/>
      <c r="BJ341" s="130"/>
      <c r="BT341" s="130"/>
      <c r="CD341" s="130"/>
      <c r="CN341" s="130"/>
      <c r="CX341" s="130"/>
      <c r="DH341" s="130"/>
      <c r="DR341" s="130"/>
      <c r="EB341" s="130"/>
      <c r="EL341" s="130"/>
      <c r="EV341" s="130"/>
      <c r="FF341" s="130"/>
      <c r="FP341" s="130"/>
      <c r="FZ341" s="130"/>
      <c r="GJ341" s="130"/>
      <c r="GT341" s="130"/>
      <c r="HD341" s="130"/>
      <c r="HN341" s="130"/>
      <c r="HX341" s="130"/>
      <c r="IH341" s="130"/>
    </row>
    <row xmlns:x14ac="http://schemas.microsoft.com/office/spreadsheetml/2009/9/ac" r="342" s="3" customFormat="true" x14ac:dyDescent="0.25">
      <c r="A342" s="397"/>
      <c r="B342" s="130"/>
      <c r="L342" s="130"/>
      <c r="V342" s="130"/>
      <c r="AF342" s="130"/>
      <c r="AP342" s="130"/>
      <c r="AZ342" s="130"/>
      <c r="BA342" s="130"/>
      <c r="BB342" s="130"/>
      <c r="BC342" s="130"/>
      <c r="BD342" s="130"/>
      <c r="BE342" s="130"/>
      <c r="BF342" s="130"/>
      <c r="BG342" s="130"/>
      <c r="BJ342" s="130"/>
      <c r="BT342" s="130"/>
      <c r="CD342" s="130"/>
      <c r="CN342" s="130"/>
      <c r="CX342" s="130"/>
      <c r="DH342" s="130"/>
      <c r="DR342" s="130"/>
      <c r="EB342" s="130"/>
      <c r="EL342" s="130"/>
      <c r="EV342" s="130"/>
      <c r="FF342" s="130"/>
      <c r="FP342" s="130"/>
      <c r="FZ342" s="130"/>
      <c r="GJ342" s="130"/>
      <c r="GT342" s="130"/>
      <c r="HD342" s="130"/>
      <c r="HN342" s="130"/>
      <c r="HX342" s="130"/>
      <c r="IH342" s="130"/>
    </row>
    <row xmlns:x14ac="http://schemas.microsoft.com/office/spreadsheetml/2009/9/ac" r="343" s="3" customFormat="true" x14ac:dyDescent="0.25">
      <c r="A343" s="397"/>
      <c r="B343" s="130"/>
      <c r="L343" s="130"/>
      <c r="V343" s="130"/>
      <c r="AF343" s="130"/>
      <c r="AP343" s="130"/>
      <c r="AZ343" s="130"/>
      <c r="BA343" s="130"/>
      <c r="BB343" s="130"/>
      <c r="BC343" s="130"/>
      <c r="BD343" s="130"/>
      <c r="BE343" s="130"/>
      <c r="BF343" s="130"/>
      <c r="BG343" s="130"/>
      <c r="BJ343" s="130"/>
      <c r="BT343" s="130"/>
      <c r="CD343" s="130"/>
      <c r="CN343" s="130"/>
      <c r="CX343" s="130"/>
      <c r="DH343" s="130"/>
      <c r="DR343" s="130"/>
      <c r="EB343" s="130"/>
      <c r="EL343" s="130"/>
      <c r="EV343" s="130"/>
      <c r="FF343" s="130"/>
      <c r="FP343" s="130"/>
      <c r="FZ343" s="130"/>
      <c r="GJ343" s="130"/>
      <c r="GT343" s="130"/>
      <c r="HD343" s="130"/>
      <c r="HN343" s="130"/>
      <c r="HX343" s="130"/>
      <c r="IH343" s="130"/>
    </row>
    <row xmlns:x14ac="http://schemas.microsoft.com/office/spreadsheetml/2009/9/ac" r="344" s="3" customFormat="true" x14ac:dyDescent="0.25">
      <c r="A344" s="397"/>
      <c r="B344" s="130"/>
      <c r="L344" s="130"/>
      <c r="V344" s="130"/>
      <c r="AF344" s="130"/>
      <c r="AP344" s="130"/>
      <c r="AZ344" s="130"/>
      <c r="BA344" s="130"/>
      <c r="BB344" s="130"/>
      <c r="BC344" s="130"/>
      <c r="BD344" s="130"/>
      <c r="BE344" s="130"/>
      <c r="BF344" s="130"/>
      <c r="BG344" s="130"/>
      <c r="BJ344" s="130"/>
      <c r="BT344" s="130"/>
      <c r="CD344" s="130"/>
      <c r="CN344" s="130"/>
      <c r="CX344" s="130"/>
      <c r="DH344" s="130"/>
      <c r="DR344" s="130"/>
      <c r="EB344" s="130"/>
      <c r="EL344" s="130"/>
      <c r="EV344" s="130"/>
      <c r="FF344" s="130"/>
      <c r="FP344" s="130"/>
      <c r="FZ344" s="130"/>
      <c r="GJ344" s="130"/>
      <c r="GT344" s="130"/>
      <c r="HD344" s="130"/>
      <c r="HN344" s="130"/>
      <c r="HX344" s="130"/>
      <c r="IH344" s="130"/>
    </row>
    <row xmlns:x14ac="http://schemas.microsoft.com/office/spreadsheetml/2009/9/ac" r="345" s="3" customFormat="true" x14ac:dyDescent="0.25">
      <c r="A345" s="397"/>
      <c r="B345" s="130"/>
      <c r="L345" s="130"/>
      <c r="V345" s="130"/>
      <c r="AF345" s="130"/>
      <c r="AP345" s="130"/>
      <c r="AZ345" s="130"/>
      <c r="BA345" s="130"/>
      <c r="BB345" s="130"/>
      <c r="BC345" s="130"/>
      <c r="BD345" s="130"/>
      <c r="BE345" s="130"/>
      <c r="BF345" s="130"/>
      <c r="BG345" s="130"/>
      <c r="BJ345" s="130"/>
      <c r="BT345" s="130"/>
      <c r="CD345" s="130"/>
      <c r="CN345" s="130"/>
      <c r="CX345" s="130"/>
      <c r="DH345" s="130"/>
      <c r="DR345" s="130"/>
      <c r="EB345" s="130"/>
      <c r="EL345" s="130"/>
      <c r="EV345" s="130"/>
      <c r="FF345" s="130"/>
      <c r="FP345" s="130"/>
      <c r="FZ345" s="130"/>
      <c r="GJ345" s="130"/>
      <c r="GT345" s="130"/>
      <c r="HD345" s="130"/>
      <c r="HN345" s="130"/>
      <c r="HX345" s="130"/>
      <c r="IH345" s="130"/>
    </row>
    <row xmlns:x14ac="http://schemas.microsoft.com/office/spreadsheetml/2009/9/ac" r="346" s="3" customFormat="true" x14ac:dyDescent="0.25">
      <c r="A346" s="397"/>
      <c r="B346" s="130"/>
      <c r="L346" s="130"/>
      <c r="V346" s="130"/>
      <c r="AF346" s="130"/>
      <c r="AP346" s="130"/>
      <c r="AZ346" s="130"/>
      <c r="BA346" s="130"/>
      <c r="BB346" s="130"/>
      <c r="BC346" s="130"/>
      <c r="BD346" s="130"/>
      <c r="BE346" s="130"/>
      <c r="BF346" s="130"/>
      <c r="BG346" s="130"/>
      <c r="BJ346" s="130"/>
      <c r="BT346" s="130"/>
      <c r="CD346" s="130"/>
      <c r="CN346" s="130"/>
      <c r="CX346" s="130"/>
      <c r="DH346" s="130"/>
      <c r="DR346" s="130"/>
      <c r="EB346" s="130"/>
      <c r="EL346" s="130"/>
      <c r="EV346" s="130"/>
      <c r="FF346" s="130"/>
      <c r="FP346" s="130"/>
      <c r="FZ346" s="130"/>
      <c r="GJ346" s="130"/>
      <c r="GT346" s="130"/>
      <c r="HD346" s="130"/>
      <c r="HN346" s="130"/>
      <c r="HX346" s="130"/>
      <c r="IH346" s="130"/>
    </row>
    <row xmlns:x14ac="http://schemas.microsoft.com/office/spreadsheetml/2009/9/ac" r="347" s="3" customFormat="true" x14ac:dyDescent="0.25">
      <c r="A347" s="397"/>
      <c r="B347" s="130"/>
      <c r="L347" s="130"/>
      <c r="V347" s="130"/>
      <c r="AF347" s="130"/>
      <c r="AP347" s="130"/>
      <c r="AZ347" s="130"/>
      <c r="BA347" s="130"/>
      <c r="BB347" s="130"/>
      <c r="BC347" s="130"/>
      <c r="BD347" s="130"/>
      <c r="BE347" s="130"/>
      <c r="BF347" s="130"/>
      <c r="BG347" s="130"/>
      <c r="BJ347" s="130"/>
      <c r="BT347" s="130"/>
      <c r="CD347" s="130"/>
      <c r="CN347" s="130"/>
      <c r="CX347" s="130"/>
      <c r="DH347" s="130"/>
      <c r="DR347" s="130"/>
      <c r="EB347" s="130"/>
      <c r="EL347" s="130"/>
      <c r="EV347" s="130"/>
      <c r="FF347" s="130"/>
      <c r="FP347" s="130"/>
      <c r="FZ347" s="130"/>
      <c r="GJ347" s="130"/>
      <c r="GT347" s="130"/>
      <c r="HD347" s="130"/>
      <c r="HN347" s="130"/>
      <c r="HX347" s="130"/>
      <c r="IH347" s="130"/>
    </row>
    <row xmlns:x14ac="http://schemas.microsoft.com/office/spreadsheetml/2009/9/ac" r="348" s="3" customFormat="true" x14ac:dyDescent="0.25">
      <c r="A348" s="397"/>
      <c r="B348" s="130"/>
      <c r="L348" s="130"/>
      <c r="V348" s="130"/>
      <c r="AF348" s="130"/>
      <c r="AP348" s="130"/>
      <c r="AZ348" s="130"/>
      <c r="BA348" s="130"/>
      <c r="BB348" s="130"/>
      <c r="BC348" s="130"/>
      <c r="BD348" s="130"/>
      <c r="BE348" s="130"/>
      <c r="BF348" s="130"/>
      <c r="BG348" s="130"/>
      <c r="BJ348" s="130"/>
      <c r="BT348" s="130"/>
      <c r="CD348" s="130"/>
      <c r="CN348" s="130"/>
      <c r="CX348" s="130"/>
      <c r="DH348" s="130"/>
      <c r="DR348" s="130"/>
      <c r="EB348" s="130"/>
      <c r="EL348" s="130"/>
      <c r="EV348" s="130"/>
      <c r="FF348" s="130"/>
      <c r="FP348" s="130"/>
      <c r="FZ348" s="130"/>
      <c r="GJ348" s="130"/>
      <c r="GT348" s="130"/>
      <c r="HD348" s="130"/>
      <c r="HN348" s="130"/>
      <c r="HX348" s="130"/>
      <c r="IH348" s="130"/>
    </row>
    <row xmlns:x14ac="http://schemas.microsoft.com/office/spreadsheetml/2009/9/ac" r="349" s="3" customFormat="true" x14ac:dyDescent="0.25">
      <c r="A349" s="397"/>
      <c r="B349" s="130"/>
      <c r="L349" s="130"/>
      <c r="V349" s="130"/>
      <c r="AF349" s="130"/>
      <c r="AP349" s="130"/>
      <c r="AZ349" s="130"/>
      <c r="BA349" s="130"/>
      <c r="BB349" s="130"/>
      <c r="BC349" s="130"/>
      <c r="BD349" s="130"/>
      <c r="BE349" s="130"/>
      <c r="BF349" s="130"/>
      <c r="BG349" s="130"/>
      <c r="BJ349" s="130"/>
      <c r="BT349" s="130"/>
      <c r="CD349" s="130"/>
      <c r="CN349" s="130"/>
      <c r="CX349" s="130"/>
      <c r="DH349" s="130"/>
      <c r="DR349" s="130"/>
      <c r="EB349" s="130"/>
      <c r="EL349" s="130"/>
      <c r="EV349" s="130"/>
      <c r="FF349" s="130"/>
      <c r="FP349" s="130"/>
      <c r="FZ349" s="130"/>
      <c r="GJ349" s="130"/>
      <c r="GT349" s="130"/>
      <c r="HD349" s="130"/>
      <c r="HN349" s="130"/>
      <c r="HX349" s="130"/>
      <c r="IH349" s="130"/>
    </row>
    <row xmlns:x14ac="http://schemas.microsoft.com/office/spreadsheetml/2009/9/ac" r="350" s="3" customFormat="true" x14ac:dyDescent="0.25">
      <c r="A350" s="397"/>
      <c r="B350" s="130"/>
      <c r="L350" s="130"/>
      <c r="V350" s="130"/>
      <c r="AF350" s="130"/>
      <c r="AP350" s="130"/>
      <c r="AZ350" s="130"/>
      <c r="BA350" s="130"/>
      <c r="BB350" s="130"/>
      <c r="BC350" s="130"/>
      <c r="BD350" s="130"/>
      <c r="BE350" s="130"/>
      <c r="BF350" s="130"/>
      <c r="BG350" s="130"/>
      <c r="BJ350" s="130"/>
      <c r="BT350" s="130"/>
      <c r="CD350" s="130"/>
      <c r="CN350" s="130"/>
      <c r="CX350" s="130"/>
      <c r="DH350" s="130"/>
      <c r="DR350" s="130"/>
      <c r="EB350" s="130"/>
      <c r="EL350" s="130"/>
      <c r="EV350" s="130"/>
      <c r="FF350" s="130"/>
      <c r="FP350" s="130"/>
      <c r="FZ350" s="130"/>
      <c r="GJ350" s="130"/>
      <c r="GT350" s="130"/>
      <c r="HD350" s="130"/>
      <c r="HN350" s="130"/>
      <c r="HX350" s="130"/>
      <c r="IH350" s="130"/>
    </row>
    <row xmlns:x14ac="http://schemas.microsoft.com/office/spreadsheetml/2009/9/ac" r="351" s="3" customFormat="true" x14ac:dyDescent="0.25">
      <c r="A351" s="397"/>
      <c r="B351" s="130"/>
      <c r="L351" s="130"/>
      <c r="V351" s="130"/>
      <c r="AF351" s="130"/>
      <c r="AP351" s="130"/>
      <c r="AZ351" s="130"/>
      <c r="BA351" s="130"/>
      <c r="BB351" s="130"/>
      <c r="BC351" s="130"/>
      <c r="BD351" s="130"/>
      <c r="BE351" s="130"/>
      <c r="BF351" s="130"/>
      <c r="BG351" s="130"/>
      <c r="BJ351" s="130"/>
      <c r="BT351" s="130"/>
      <c r="CD351" s="130"/>
      <c r="CN351" s="130"/>
      <c r="CX351" s="130"/>
      <c r="DH351" s="130"/>
      <c r="DR351" s="130"/>
      <c r="EB351" s="130"/>
      <c r="EL351" s="130"/>
      <c r="EV351" s="130"/>
      <c r="FF351" s="130"/>
      <c r="FP351" s="130"/>
      <c r="FZ351" s="130"/>
      <c r="GJ351" s="130"/>
      <c r="GT351" s="130"/>
      <c r="HD351" s="130"/>
      <c r="HN351" s="130"/>
      <c r="HX351" s="130"/>
      <c r="IH351" s="130"/>
    </row>
    <row xmlns:x14ac="http://schemas.microsoft.com/office/spreadsheetml/2009/9/ac" r="352" s="3" customFormat="true" x14ac:dyDescent="0.25">
      <c r="A352" s="397"/>
      <c r="B352" s="130"/>
      <c r="L352" s="130"/>
      <c r="V352" s="130"/>
      <c r="AF352" s="130"/>
      <c r="AP352" s="130"/>
      <c r="AZ352" s="130"/>
      <c r="BA352" s="130"/>
      <c r="BB352" s="130"/>
      <c r="BC352" s="130"/>
      <c r="BD352" s="130"/>
      <c r="BE352" s="130"/>
      <c r="BF352" s="130"/>
      <c r="BG352" s="130"/>
      <c r="BJ352" s="130"/>
      <c r="BT352" s="130"/>
      <c r="CD352" s="130"/>
      <c r="CN352" s="130"/>
      <c r="CX352" s="130"/>
      <c r="DH352" s="130"/>
      <c r="DR352" s="130"/>
      <c r="EB352" s="130"/>
      <c r="EL352" s="130"/>
      <c r="EV352" s="130"/>
      <c r="FF352" s="130"/>
      <c r="FP352" s="130"/>
      <c r="FZ352" s="130"/>
      <c r="GJ352" s="130"/>
      <c r="GT352" s="130"/>
      <c r="HD352" s="130"/>
      <c r="HN352" s="130"/>
      <c r="HX352" s="130"/>
      <c r="IH352" s="130"/>
    </row>
    <row xmlns:x14ac="http://schemas.microsoft.com/office/spreadsheetml/2009/9/ac" r="353" s="3" customFormat="true" x14ac:dyDescent="0.25">
      <c r="A353" s="397"/>
      <c r="B353" s="130"/>
      <c r="L353" s="130"/>
      <c r="V353" s="130"/>
      <c r="AF353" s="130"/>
      <c r="AP353" s="130"/>
      <c r="AZ353" s="130"/>
      <c r="BA353" s="130"/>
      <c r="BB353" s="130"/>
      <c r="BC353" s="130"/>
      <c r="BD353" s="130"/>
      <c r="BE353" s="130"/>
      <c r="BF353" s="130"/>
      <c r="BG353" s="130"/>
      <c r="BJ353" s="130"/>
      <c r="BT353" s="130"/>
      <c r="CD353" s="130"/>
      <c r="CN353" s="130"/>
      <c r="CX353" s="130"/>
      <c r="DH353" s="130"/>
      <c r="DR353" s="130"/>
      <c r="EB353" s="130"/>
      <c r="EL353" s="130"/>
      <c r="EV353" s="130"/>
      <c r="FF353" s="130"/>
      <c r="FP353" s="130"/>
      <c r="FZ353" s="130"/>
      <c r="GJ353" s="130"/>
      <c r="GT353" s="130"/>
      <c r="HD353" s="130"/>
      <c r="HN353" s="130"/>
      <c r="HX353" s="130"/>
      <c r="IH353" s="130"/>
    </row>
    <row xmlns:x14ac="http://schemas.microsoft.com/office/spreadsheetml/2009/9/ac" r="354" s="3" customFormat="true" x14ac:dyDescent="0.25">
      <c r="A354" s="397"/>
      <c r="B354" s="130"/>
      <c r="L354" s="130"/>
      <c r="V354" s="130"/>
      <c r="AF354" s="130"/>
      <c r="AP354" s="130"/>
      <c r="AZ354" s="130"/>
      <c r="BA354" s="130"/>
      <c r="BB354" s="130"/>
      <c r="BC354" s="130"/>
      <c r="BD354" s="130"/>
      <c r="BE354" s="130"/>
      <c r="BF354" s="130"/>
      <c r="BG354" s="130"/>
      <c r="BJ354" s="130"/>
      <c r="BT354" s="130"/>
      <c r="CD354" s="130"/>
      <c r="CN354" s="130"/>
      <c r="CX354" s="130"/>
      <c r="DH354" s="130"/>
      <c r="DR354" s="130"/>
      <c r="EB354" s="130"/>
      <c r="EL354" s="130"/>
      <c r="EV354" s="130"/>
      <c r="FF354" s="130"/>
      <c r="FP354" s="130"/>
      <c r="FZ354" s="130"/>
      <c r="GJ354" s="130"/>
      <c r="GT354" s="130"/>
      <c r="HD354" s="130"/>
      <c r="HN354" s="130"/>
      <c r="HX354" s="130"/>
      <c r="IH354" s="130"/>
    </row>
    <row xmlns:x14ac="http://schemas.microsoft.com/office/spreadsheetml/2009/9/ac" r="355" s="3" customFormat="true" x14ac:dyDescent="0.25">
      <c r="A355" s="397"/>
      <c r="B355" s="130"/>
      <c r="L355" s="130"/>
      <c r="V355" s="130"/>
      <c r="AF355" s="130"/>
      <c r="AP355" s="130"/>
      <c r="AZ355" s="130"/>
      <c r="BA355" s="130"/>
      <c r="BB355" s="130"/>
      <c r="BC355" s="130"/>
      <c r="BD355" s="130"/>
      <c r="BE355" s="130"/>
      <c r="BF355" s="130"/>
      <c r="BG355" s="130"/>
      <c r="BJ355" s="130"/>
      <c r="BT355" s="130"/>
      <c r="CD355" s="130"/>
      <c r="CN355" s="130"/>
      <c r="CX355" s="130"/>
      <c r="DH355" s="130"/>
      <c r="DR355" s="130"/>
      <c r="EB355" s="130"/>
      <c r="EL355" s="130"/>
      <c r="EV355" s="130"/>
      <c r="FF355" s="130"/>
      <c r="FP355" s="130"/>
      <c r="FZ355" s="130"/>
      <c r="GJ355" s="130"/>
      <c r="GT355" s="130"/>
      <c r="HD355" s="130"/>
      <c r="HN355" s="130"/>
      <c r="HX355" s="130"/>
      <c r="IH355" s="130"/>
    </row>
    <row xmlns:x14ac="http://schemas.microsoft.com/office/spreadsheetml/2009/9/ac" r="356" s="3" customFormat="true" x14ac:dyDescent="0.25">
      <c r="A356" s="397"/>
      <c r="B356" s="130"/>
      <c r="L356" s="130"/>
      <c r="V356" s="130"/>
      <c r="AF356" s="130"/>
      <c r="AP356" s="130"/>
      <c r="AZ356" s="130"/>
      <c r="BA356" s="130"/>
      <c r="BB356" s="130"/>
      <c r="BC356" s="130"/>
      <c r="BD356" s="130"/>
      <c r="BE356" s="130"/>
      <c r="BF356" s="130"/>
      <c r="BG356" s="130"/>
      <c r="BJ356" s="130"/>
      <c r="BT356" s="130"/>
      <c r="CD356" s="130"/>
      <c r="CN356" s="130"/>
      <c r="CX356" s="130"/>
      <c r="DH356" s="130"/>
      <c r="DR356" s="130"/>
      <c r="EB356" s="130"/>
      <c r="EL356" s="130"/>
      <c r="EV356" s="130"/>
      <c r="FF356" s="130"/>
      <c r="FP356" s="130"/>
      <c r="FZ356" s="130"/>
      <c r="GJ356" s="130"/>
      <c r="GT356" s="130"/>
      <c r="HD356" s="130"/>
      <c r="HN356" s="130"/>
      <c r="HX356" s="130"/>
      <c r="IH356" s="130"/>
    </row>
    <row xmlns:x14ac="http://schemas.microsoft.com/office/spreadsheetml/2009/9/ac" r="357" s="3" customFormat="true" x14ac:dyDescent="0.25">
      <c r="A357" s="397"/>
      <c r="B357" s="130"/>
      <c r="L357" s="130"/>
      <c r="V357" s="130"/>
      <c r="AF357" s="130"/>
      <c r="AP357" s="130"/>
      <c r="AZ357" s="130"/>
      <c r="BA357" s="130"/>
      <c r="BB357" s="130"/>
      <c r="BC357" s="130"/>
      <c r="BD357" s="130"/>
      <c r="BE357" s="130"/>
      <c r="BF357" s="130"/>
      <c r="BG357" s="130"/>
      <c r="BJ357" s="130"/>
      <c r="BT357" s="130"/>
      <c r="CD357" s="130"/>
      <c r="CN357" s="130"/>
      <c r="CX357" s="130"/>
      <c r="DH357" s="130"/>
      <c r="DR357" s="130"/>
      <c r="EB357" s="130"/>
      <c r="EL357" s="130"/>
      <c r="EV357" s="130"/>
      <c r="FF357" s="130"/>
      <c r="FP357" s="130"/>
      <c r="FZ357" s="130"/>
      <c r="GJ357" s="130"/>
      <c r="GT357" s="130"/>
      <c r="HD357" s="130"/>
      <c r="HN357" s="130"/>
      <c r="HX357" s="130"/>
      <c r="IH357" s="130"/>
    </row>
    <row xmlns:x14ac="http://schemas.microsoft.com/office/spreadsheetml/2009/9/ac" r="358" s="3" customFormat="true" x14ac:dyDescent="0.25">
      <c r="A358" s="397"/>
      <c r="B358" s="130"/>
      <c r="L358" s="130"/>
      <c r="V358" s="130"/>
      <c r="AF358" s="130"/>
      <c r="AP358" s="130"/>
      <c r="AZ358" s="130"/>
      <c r="BA358" s="130"/>
      <c r="BB358" s="130"/>
      <c r="BC358" s="130"/>
      <c r="BD358" s="130"/>
      <c r="BE358" s="130"/>
      <c r="BF358" s="130"/>
      <c r="BG358" s="130"/>
      <c r="BJ358" s="130"/>
      <c r="BT358" s="130"/>
      <c r="CD358" s="130"/>
      <c r="CN358" s="130"/>
      <c r="CX358" s="130"/>
      <c r="DH358" s="130"/>
      <c r="DR358" s="130"/>
      <c r="EB358" s="130"/>
      <c r="EL358" s="130"/>
      <c r="EV358" s="130"/>
      <c r="FF358" s="130"/>
      <c r="FP358" s="130"/>
      <c r="FZ358" s="130"/>
      <c r="GJ358" s="130"/>
      <c r="GT358" s="130"/>
      <c r="HD358" s="130"/>
      <c r="HN358" s="130"/>
      <c r="HX358" s="130"/>
      <c r="IH358" s="130"/>
    </row>
    <row xmlns:x14ac="http://schemas.microsoft.com/office/spreadsheetml/2009/9/ac" r="359" s="3" customFormat="true" x14ac:dyDescent="0.25">
      <c r="A359" s="397"/>
      <c r="B359" s="130"/>
      <c r="L359" s="130"/>
      <c r="V359" s="130"/>
      <c r="AF359" s="130"/>
      <c r="AP359" s="130"/>
      <c r="AZ359" s="130"/>
      <c r="BA359" s="130"/>
      <c r="BB359" s="130"/>
      <c r="BC359" s="130"/>
      <c r="BD359" s="130"/>
      <c r="BE359" s="130"/>
      <c r="BF359" s="130"/>
      <c r="BG359" s="130"/>
      <c r="BJ359" s="130"/>
      <c r="BT359" s="130"/>
      <c r="CD359" s="130"/>
      <c r="CN359" s="130"/>
      <c r="CX359" s="130"/>
      <c r="DH359" s="130"/>
      <c r="DR359" s="130"/>
      <c r="EB359" s="130"/>
      <c r="EL359" s="130"/>
      <c r="EV359" s="130"/>
      <c r="FF359" s="130"/>
      <c r="FP359" s="130"/>
      <c r="FZ359" s="130"/>
      <c r="GJ359" s="130"/>
      <c r="GT359" s="130"/>
      <c r="HD359" s="130"/>
      <c r="HN359" s="130"/>
      <c r="HX359" s="130"/>
      <c r="IH359" s="130"/>
    </row>
    <row xmlns:x14ac="http://schemas.microsoft.com/office/spreadsheetml/2009/9/ac" r="360" s="3" customFormat="true" x14ac:dyDescent="0.25">
      <c r="A360" s="397"/>
      <c r="B360" s="130"/>
      <c r="L360" s="130"/>
      <c r="V360" s="130"/>
      <c r="AF360" s="130"/>
      <c r="AP360" s="130"/>
      <c r="AZ360" s="130"/>
      <c r="BA360" s="130"/>
      <c r="BB360" s="130"/>
      <c r="BC360" s="130"/>
      <c r="BD360" s="130"/>
      <c r="BE360" s="130"/>
      <c r="BF360" s="130"/>
      <c r="BG360" s="130"/>
      <c r="BJ360" s="130"/>
      <c r="BT360" s="130"/>
      <c r="CD360" s="130"/>
      <c r="CN360" s="130"/>
      <c r="CX360" s="130"/>
      <c r="DH360" s="130"/>
      <c r="DR360" s="130"/>
      <c r="EB360" s="130"/>
      <c r="EL360" s="130"/>
      <c r="EV360" s="130"/>
      <c r="FF360" s="130"/>
      <c r="FP360" s="130"/>
      <c r="FZ360" s="130"/>
      <c r="GJ360" s="130"/>
      <c r="GT360" s="130"/>
      <c r="HD360" s="130"/>
      <c r="HN360" s="130"/>
      <c r="HX360" s="130"/>
      <c r="IH360" s="130"/>
    </row>
    <row xmlns:x14ac="http://schemas.microsoft.com/office/spreadsheetml/2009/9/ac" r="361" s="3" customFormat="true" x14ac:dyDescent="0.25">
      <c r="A361" s="397"/>
      <c r="B361" s="130"/>
      <c r="L361" s="130"/>
      <c r="V361" s="130"/>
      <c r="AF361" s="130"/>
      <c r="AP361" s="130"/>
      <c r="AZ361" s="130"/>
      <c r="BA361" s="130"/>
      <c r="BB361" s="130"/>
      <c r="BC361" s="130"/>
      <c r="BD361" s="130"/>
      <c r="BE361" s="130"/>
      <c r="BF361" s="130"/>
      <c r="BG361" s="130"/>
      <c r="BJ361" s="130"/>
      <c r="BT361" s="130"/>
      <c r="CD361" s="130"/>
      <c r="CN361" s="130"/>
      <c r="CX361" s="130"/>
      <c r="DH361" s="130"/>
      <c r="DR361" s="130"/>
      <c r="EB361" s="130"/>
      <c r="EL361" s="130"/>
      <c r="EV361" s="130"/>
      <c r="FF361" s="130"/>
      <c r="FP361" s="130"/>
      <c r="FZ361" s="130"/>
      <c r="GJ361" s="130"/>
      <c r="GT361" s="130"/>
      <c r="HD361" s="130"/>
      <c r="HN361" s="130"/>
      <c r="HX361" s="130"/>
      <c r="IH361" s="130"/>
    </row>
    <row xmlns:x14ac="http://schemas.microsoft.com/office/spreadsheetml/2009/9/ac" r="362" s="3" customFormat="true" x14ac:dyDescent="0.25">
      <c r="A362" s="397"/>
      <c r="B362" s="130"/>
      <c r="L362" s="130"/>
      <c r="V362" s="130"/>
      <c r="AF362" s="130"/>
      <c r="AP362" s="130"/>
      <c r="AZ362" s="130"/>
      <c r="BA362" s="130"/>
      <c r="BB362" s="130"/>
      <c r="BC362" s="130"/>
      <c r="BD362" s="130"/>
      <c r="BE362" s="130"/>
      <c r="BF362" s="130"/>
      <c r="BG362" s="130"/>
      <c r="BJ362" s="130"/>
      <c r="BT362" s="130"/>
      <c r="CD362" s="130"/>
      <c r="CN362" s="130"/>
      <c r="CX362" s="130"/>
      <c r="DH362" s="130"/>
      <c r="DR362" s="130"/>
      <c r="EB362" s="130"/>
      <c r="EL362" s="130"/>
      <c r="EV362" s="130"/>
      <c r="FF362" s="130"/>
      <c r="FP362" s="130"/>
      <c r="FZ362" s="130"/>
      <c r="GJ362" s="130"/>
      <c r="GT362" s="130"/>
      <c r="HD362" s="130"/>
      <c r="HN362" s="130"/>
      <c r="HX362" s="130"/>
      <c r="IH362" s="130"/>
    </row>
    <row xmlns:x14ac="http://schemas.microsoft.com/office/spreadsheetml/2009/9/ac" r="363" s="3" customFormat="true" x14ac:dyDescent="0.25">
      <c r="A363" s="397"/>
      <c r="B363" s="130"/>
      <c r="L363" s="130"/>
      <c r="V363" s="130"/>
      <c r="AF363" s="130"/>
      <c r="AP363" s="130"/>
      <c r="AZ363" s="130"/>
      <c r="BA363" s="130"/>
      <c r="BB363" s="130"/>
      <c r="BC363" s="130"/>
      <c r="BD363" s="130"/>
      <c r="BE363" s="130"/>
      <c r="BF363" s="130"/>
      <c r="BG363" s="130"/>
      <c r="BJ363" s="130"/>
      <c r="BT363" s="130"/>
      <c r="CD363" s="130"/>
      <c r="CN363" s="130"/>
      <c r="CX363" s="130"/>
      <c r="DH363" s="130"/>
      <c r="DR363" s="130"/>
      <c r="EB363" s="130"/>
      <c r="EL363" s="130"/>
      <c r="EV363" s="130"/>
      <c r="FF363" s="130"/>
      <c r="FP363" s="130"/>
      <c r="FZ363" s="130"/>
      <c r="GJ363" s="130"/>
      <c r="GT363" s="130"/>
      <c r="HD363" s="130"/>
      <c r="HN363" s="130"/>
      <c r="HX363" s="130"/>
      <c r="IH363" s="130"/>
    </row>
    <row xmlns:x14ac="http://schemas.microsoft.com/office/spreadsheetml/2009/9/ac" r="364" s="3" customFormat="true" x14ac:dyDescent="0.25">
      <c r="A364" s="397"/>
      <c r="B364" s="130"/>
      <c r="L364" s="130"/>
      <c r="V364" s="130"/>
      <c r="AF364" s="130"/>
      <c r="AP364" s="130"/>
      <c r="AZ364" s="130"/>
      <c r="BA364" s="130"/>
      <c r="BB364" s="130"/>
      <c r="BC364" s="130"/>
      <c r="BD364" s="130"/>
      <c r="BE364" s="130"/>
      <c r="BF364" s="130"/>
      <c r="BG364" s="130"/>
      <c r="BJ364" s="130"/>
      <c r="BT364" s="130"/>
      <c r="CD364" s="130"/>
      <c r="CN364" s="130"/>
      <c r="CX364" s="130"/>
      <c r="DH364" s="130"/>
      <c r="DR364" s="130"/>
      <c r="EB364" s="130"/>
      <c r="EL364" s="130"/>
      <c r="EV364" s="130"/>
      <c r="FF364" s="130"/>
      <c r="FP364" s="130"/>
      <c r="FZ364" s="130"/>
      <c r="GJ364" s="130"/>
      <c r="GT364" s="130"/>
      <c r="HD364" s="130"/>
      <c r="HN364" s="130"/>
      <c r="HX364" s="130"/>
      <c r="IH364" s="130"/>
    </row>
    <row xmlns:x14ac="http://schemas.microsoft.com/office/spreadsheetml/2009/9/ac" r="365" s="3" customFormat="true" x14ac:dyDescent="0.25">
      <c r="A365" s="397"/>
      <c r="B365" s="130"/>
      <c r="L365" s="130"/>
      <c r="V365" s="130"/>
      <c r="AF365" s="130"/>
      <c r="AP365" s="130"/>
      <c r="AZ365" s="130"/>
      <c r="BA365" s="130"/>
      <c r="BB365" s="130"/>
      <c r="BC365" s="130"/>
      <c r="BD365" s="130"/>
      <c r="BE365" s="130"/>
      <c r="BF365" s="130"/>
      <c r="BG365" s="130"/>
      <c r="BJ365" s="130"/>
      <c r="BT365" s="130"/>
      <c r="CD365" s="130"/>
      <c r="CN365" s="130"/>
      <c r="CX365" s="130"/>
      <c r="DH365" s="130"/>
      <c r="DR365" s="130"/>
      <c r="EB365" s="130"/>
      <c r="EL365" s="130"/>
      <c r="EV365" s="130"/>
      <c r="FF365" s="130"/>
      <c r="FP365" s="130"/>
      <c r="FZ365" s="130"/>
      <c r="GJ365" s="130"/>
      <c r="GT365" s="130"/>
      <c r="HD365" s="130"/>
      <c r="HN365" s="130"/>
      <c r="HX365" s="130"/>
      <c r="IH365" s="130"/>
    </row>
    <row xmlns:x14ac="http://schemas.microsoft.com/office/spreadsheetml/2009/9/ac" r="366" s="3" customFormat="true" x14ac:dyDescent="0.25">
      <c r="A366" s="397"/>
      <c r="B366" s="130"/>
      <c r="L366" s="130"/>
      <c r="V366" s="130"/>
      <c r="AF366" s="130"/>
      <c r="AP366" s="130"/>
      <c r="AZ366" s="130"/>
      <c r="BA366" s="130"/>
      <c r="BB366" s="130"/>
      <c r="BC366" s="130"/>
      <c r="BD366" s="130"/>
      <c r="BE366" s="130"/>
      <c r="BF366" s="130"/>
      <c r="BG366" s="130"/>
      <c r="BJ366" s="130"/>
      <c r="BT366" s="130"/>
      <c r="CD366" s="130"/>
      <c r="CN366" s="130"/>
      <c r="CX366" s="130"/>
      <c r="DH366" s="130"/>
      <c r="DR366" s="130"/>
      <c r="EB366" s="130"/>
      <c r="EL366" s="130"/>
      <c r="EV366" s="130"/>
      <c r="FF366" s="130"/>
      <c r="FP366" s="130"/>
      <c r="FZ366" s="130"/>
      <c r="GJ366" s="130"/>
      <c r="GT366" s="130"/>
      <c r="HD366" s="130"/>
      <c r="HN366" s="130"/>
      <c r="HX366" s="130"/>
      <c r="IH366" s="130"/>
    </row>
    <row xmlns:x14ac="http://schemas.microsoft.com/office/spreadsheetml/2009/9/ac" r="367" s="3" customFormat="true" x14ac:dyDescent="0.25">
      <c r="A367" s="397"/>
      <c r="B367" s="130"/>
      <c r="L367" s="130"/>
      <c r="V367" s="130"/>
      <c r="AF367" s="130"/>
      <c r="AP367" s="130"/>
      <c r="AZ367" s="130"/>
      <c r="BA367" s="130"/>
      <c r="BB367" s="130"/>
      <c r="BC367" s="130"/>
      <c r="BD367" s="130"/>
      <c r="BE367" s="130"/>
      <c r="BF367" s="130"/>
      <c r="BG367" s="130"/>
      <c r="BJ367" s="130"/>
      <c r="BT367" s="130"/>
      <c r="CD367" s="130"/>
      <c r="CN367" s="130"/>
      <c r="CX367" s="130"/>
      <c r="DH367" s="130"/>
      <c r="DR367" s="130"/>
      <c r="EB367" s="130"/>
      <c r="EL367" s="130"/>
      <c r="EV367" s="130"/>
      <c r="FF367" s="130"/>
      <c r="FP367" s="130"/>
      <c r="FZ367" s="130"/>
      <c r="GJ367" s="130"/>
      <c r="GT367" s="130"/>
      <c r="HD367" s="130"/>
      <c r="HN367" s="130"/>
      <c r="HX367" s="130"/>
      <c r="IH367" s="130"/>
    </row>
    <row xmlns:x14ac="http://schemas.microsoft.com/office/spreadsheetml/2009/9/ac" r="368" s="3" customFormat="true" x14ac:dyDescent="0.25">
      <c r="A368" s="397"/>
      <c r="B368" s="130"/>
      <c r="L368" s="130"/>
      <c r="V368" s="130"/>
      <c r="AF368" s="130"/>
      <c r="AP368" s="130"/>
      <c r="AZ368" s="130"/>
      <c r="BA368" s="130"/>
      <c r="BB368" s="130"/>
      <c r="BC368" s="130"/>
      <c r="BD368" s="130"/>
      <c r="BE368" s="130"/>
      <c r="BF368" s="130"/>
      <c r="BG368" s="130"/>
      <c r="BJ368" s="130"/>
      <c r="BT368" s="130"/>
      <c r="CD368" s="130"/>
      <c r="CN368" s="130"/>
      <c r="CX368" s="130"/>
      <c r="DH368" s="130"/>
      <c r="DR368" s="130"/>
      <c r="EB368" s="130"/>
      <c r="EL368" s="130"/>
      <c r="EV368" s="130"/>
      <c r="FF368" s="130"/>
      <c r="FP368" s="130"/>
      <c r="FZ368" s="130"/>
      <c r="GJ368" s="130"/>
      <c r="GT368" s="130"/>
      <c r="HD368" s="130"/>
      <c r="HN368" s="130"/>
      <c r="HX368" s="130"/>
      <c r="IH368" s="130"/>
    </row>
    <row xmlns:x14ac="http://schemas.microsoft.com/office/spreadsheetml/2009/9/ac" r="369" s="3" customFormat="true" x14ac:dyDescent="0.25">
      <c r="A369" s="397"/>
      <c r="B369" s="130"/>
      <c r="L369" s="130"/>
      <c r="V369" s="130"/>
      <c r="AF369" s="130"/>
      <c r="AP369" s="130"/>
      <c r="AZ369" s="130"/>
      <c r="BA369" s="130"/>
      <c r="BB369" s="130"/>
      <c r="BC369" s="130"/>
      <c r="BD369" s="130"/>
      <c r="BE369" s="130"/>
      <c r="BF369" s="130"/>
      <c r="BG369" s="130"/>
      <c r="BJ369" s="130"/>
      <c r="BT369" s="130"/>
      <c r="CD369" s="130"/>
      <c r="CN369" s="130"/>
      <c r="CX369" s="130"/>
      <c r="DH369" s="130"/>
      <c r="DR369" s="130"/>
      <c r="EB369" s="130"/>
      <c r="EL369" s="130"/>
      <c r="EV369" s="130"/>
      <c r="FF369" s="130"/>
      <c r="FP369" s="130"/>
      <c r="FZ369" s="130"/>
      <c r="GJ369" s="130"/>
      <c r="GT369" s="130"/>
      <c r="HD369" s="130"/>
      <c r="HN369" s="130"/>
      <c r="HX369" s="130"/>
      <c r="IH369" s="130"/>
    </row>
    <row xmlns:x14ac="http://schemas.microsoft.com/office/spreadsheetml/2009/9/ac" r="370" s="3" customFormat="true" x14ac:dyDescent="0.25">
      <c r="A370" s="397"/>
      <c r="B370" s="130"/>
      <c r="L370" s="130"/>
      <c r="V370" s="130"/>
      <c r="AF370" s="130"/>
      <c r="AP370" s="130"/>
      <c r="AZ370" s="130"/>
      <c r="BA370" s="130"/>
      <c r="BB370" s="130"/>
      <c r="BC370" s="130"/>
      <c r="BD370" s="130"/>
      <c r="BE370" s="130"/>
      <c r="BF370" s="130"/>
      <c r="BG370" s="130"/>
      <c r="BJ370" s="130"/>
      <c r="BT370" s="130"/>
      <c r="CD370" s="130"/>
      <c r="CN370" s="130"/>
      <c r="CX370" s="130"/>
      <c r="DH370" s="130"/>
      <c r="DR370" s="130"/>
      <c r="EB370" s="130"/>
      <c r="EL370" s="130"/>
      <c r="EV370" s="130"/>
      <c r="FF370" s="130"/>
      <c r="FP370" s="130"/>
      <c r="FZ370" s="130"/>
      <c r="GJ370" s="130"/>
      <c r="GT370" s="130"/>
      <c r="HD370" s="130"/>
      <c r="HN370" s="130"/>
      <c r="HX370" s="130"/>
      <c r="IH370" s="130"/>
    </row>
    <row xmlns:x14ac="http://schemas.microsoft.com/office/spreadsheetml/2009/9/ac" r="371" s="3" customFormat="true" x14ac:dyDescent="0.25">
      <c r="A371" s="397"/>
      <c r="B371" s="130"/>
      <c r="L371" s="130"/>
      <c r="V371" s="130"/>
      <c r="AF371" s="130"/>
      <c r="AP371" s="130"/>
      <c r="AZ371" s="130"/>
      <c r="BA371" s="130"/>
      <c r="BB371" s="130"/>
      <c r="BC371" s="130"/>
      <c r="BD371" s="130"/>
      <c r="BE371" s="130"/>
      <c r="BF371" s="130"/>
      <c r="BG371" s="130"/>
      <c r="BJ371" s="130"/>
      <c r="BT371" s="130"/>
      <c r="CD371" s="130"/>
      <c r="CN371" s="130"/>
      <c r="CX371" s="130"/>
      <c r="DH371" s="130"/>
      <c r="DR371" s="130"/>
      <c r="EB371" s="130"/>
      <c r="EL371" s="130"/>
      <c r="EV371" s="130"/>
      <c r="FF371" s="130"/>
      <c r="FP371" s="130"/>
      <c r="FZ371" s="130"/>
      <c r="GJ371" s="130"/>
      <c r="GT371" s="130"/>
      <c r="HD371" s="130"/>
      <c r="HN371" s="130"/>
      <c r="HX371" s="130"/>
      <c r="IH371" s="130"/>
    </row>
    <row xmlns:x14ac="http://schemas.microsoft.com/office/spreadsheetml/2009/9/ac" r="372" s="3" customFormat="true" x14ac:dyDescent="0.25">
      <c r="A372" s="397"/>
      <c r="B372" s="130"/>
      <c r="L372" s="130"/>
      <c r="V372" s="130"/>
      <c r="AF372" s="130"/>
      <c r="AP372" s="130"/>
      <c r="AZ372" s="130"/>
      <c r="BA372" s="130"/>
      <c r="BB372" s="130"/>
      <c r="BC372" s="130"/>
      <c r="BD372" s="130"/>
      <c r="BE372" s="130"/>
      <c r="BF372" s="130"/>
      <c r="BG372" s="130"/>
      <c r="BJ372" s="130"/>
      <c r="BT372" s="130"/>
      <c r="CD372" s="130"/>
      <c r="CN372" s="130"/>
      <c r="CX372" s="130"/>
      <c r="DH372" s="130"/>
      <c r="DR372" s="130"/>
      <c r="EB372" s="130"/>
      <c r="EL372" s="130"/>
      <c r="EV372" s="130"/>
      <c r="FF372" s="130"/>
      <c r="FP372" s="130"/>
      <c r="FZ372" s="130"/>
      <c r="GJ372" s="130"/>
      <c r="GT372" s="130"/>
      <c r="HD372" s="130"/>
      <c r="HN372" s="130"/>
      <c r="HX372" s="130"/>
      <c r="IH372" s="130"/>
    </row>
    <row xmlns:x14ac="http://schemas.microsoft.com/office/spreadsheetml/2009/9/ac" r="373" s="3" customFormat="true" x14ac:dyDescent="0.25">
      <c r="A373" s="397"/>
      <c r="B373" s="130"/>
      <c r="L373" s="130"/>
      <c r="V373" s="130"/>
      <c r="AF373" s="130"/>
      <c r="AP373" s="130"/>
      <c r="AZ373" s="130"/>
      <c r="BA373" s="130"/>
      <c r="BB373" s="130"/>
      <c r="BC373" s="130"/>
      <c r="BD373" s="130"/>
      <c r="BE373" s="130"/>
      <c r="BF373" s="130"/>
      <c r="BG373" s="130"/>
      <c r="BJ373" s="130"/>
      <c r="BT373" s="130"/>
      <c r="CD373" s="130"/>
      <c r="CN373" s="130"/>
      <c r="CX373" s="130"/>
      <c r="DH373" s="130"/>
      <c r="DR373" s="130"/>
      <c r="EB373" s="130"/>
      <c r="EL373" s="130"/>
      <c r="EV373" s="130"/>
      <c r="FF373" s="130"/>
      <c r="FP373" s="130"/>
      <c r="FZ373" s="130"/>
      <c r="GJ373" s="130"/>
      <c r="GT373" s="130"/>
      <c r="HD373" s="130"/>
      <c r="HN373" s="130"/>
      <c r="HX373" s="130"/>
      <c r="IH373" s="130"/>
    </row>
    <row xmlns:x14ac="http://schemas.microsoft.com/office/spreadsheetml/2009/9/ac" r="374" s="3" customFormat="true" x14ac:dyDescent="0.25">
      <c r="A374" s="397"/>
      <c r="B374" s="130"/>
      <c r="L374" s="130"/>
      <c r="V374" s="130"/>
      <c r="AF374" s="130"/>
      <c r="AP374" s="130"/>
      <c r="AZ374" s="130"/>
      <c r="BA374" s="130"/>
      <c r="BB374" s="130"/>
      <c r="BC374" s="130"/>
      <c r="BD374" s="130"/>
      <c r="BE374" s="130"/>
      <c r="BF374" s="130"/>
      <c r="BG374" s="130"/>
      <c r="BJ374" s="130"/>
      <c r="BT374" s="130"/>
      <c r="CD374" s="130"/>
      <c r="CN374" s="130"/>
      <c r="CX374" s="130"/>
      <c r="DH374" s="130"/>
      <c r="DR374" s="130"/>
      <c r="EB374" s="130"/>
      <c r="EL374" s="130"/>
      <c r="EV374" s="130"/>
      <c r="FF374" s="130"/>
      <c r="FP374" s="130"/>
      <c r="FZ374" s="130"/>
      <c r="GJ374" s="130"/>
      <c r="GT374" s="130"/>
      <c r="HD374" s="130"/>
      <c r="HN374" s="130"/>
      <c r="HX374" s="130"/>
      <c r="IH374" s="130"/>
    </row>
    <row xmlns:x14ac="http://schemas.microsoft.com/office/spreadsheetml/2009/9/ac" r="375" s="3" customFormat="true" x14ac:dyDescent="0.25">
      <c r="A375" s="397"/>
      <c r="B375" s="130"/>
      <c r="L375" s="130"/>
      <c r="V375" s="130"/>
      <c r="AF375" s="130"/>
      <c r="AP375" s="130"/>
      <c r="AZ375" s="130"/>
      <c r="BA375" s="130"/>
      <c r="BB375" s="130"/>
      <c r="BC375" s="130"/>
      <c r="BD375" s="130"/>
      <c r="BE375" s="130"/>
      <c r="BF375" s="130"/>
      <c r="BG375" s="130"/>
      <c r="BJ375" s="130"/>
      <c r="BT375" s="130"/>
      <c r="CD375" s="130"/>
      <c r="CN375" s="130"/>
      <c r="CX375" s="130"/>
      <c r="DH375" s="130"/>
      <c r="DR375" s="130"/>
      <c r="EB375" s="130"/>
      <c r="EL375" s="130"/>
      <c r="EV375" s="130"/>
      <c r="FF375" s="130"/>
      <c r="FP375" s="130"/>
      <c r="FZ375" s="130"/>
      <c r="GJ375" s="130"/>
      <c r="GT375" s="130"/>
      <c r="HD375" s="130"/>
      <c r="HN375" s="130"/>
      <c r="HX375" s="130"/>
      <c r="IH375" s="130"/>
    </row>
    <row xmlns:x14ac="http://schemas.microsoft.com/office/spreadsheetml/2009/9/ac" r="376" s="3" customFormat="true" x14ac:dyDescent="0.25">
      <c r="A376" s="397"/>
      <c r="B376" s="130"/>
      <c r="L376" s="130"/>
      <c r="V376" s="130"/>
      <c r="AF376" s="130"/>
      <c r="AP376" s="130"/>
      <c r="AZ376" s="130"/>
      <c r="BA376" s="130"/>
      <c r="BB376" s="130"/>
      <c r="BC376" s="130"/>
      <c r="BD376" s="130"/>
      <c r="BE376" s="130"/>
      <c r="BF376" s="130"/>
      <c r="BG376" s="130"/>
      <c r="BJ376" s="130"/>
      <c r="BT376" s="130"/>
      <c r="CD376" s="130"/>
      <c r="CN376" s="130"/>
      <c r="CX376" s="130"/>
      <c r="DH376" s="130"/>
      <c r="DR376" s="130"/>
      <c r="EB376" s="130"/>
      <c r="EL376" s="130"/>
      <c r="EV376" s="130"/>
      <c r="FF376" s="130"/>
      <c r="FP376" s="130"/>
      <c r="FZ376" s="130"/>
      <c r="GJ376" s="130"/>
      <c r="GT376" s="130"/>
      <c r="HD376" s="130"/>
      <c r="HN376" s="130"/>
      <c r="HX376" s="130"/>
      <c r="IH376" s="130"/>
    </row>
    <row xmlns:x14ac="http://schemas.microsoft.com/office/spreadsheetml/2009/9/ac" r="377" s="3" customFormat="true" x14ac:dyDescent="0.25">
      <c r="A377" s="397"/>
      <c r="B377" s="130"/>
      <c r="L377" s="130"/>
      <c r="V377" s="130"/>
      <c r="AF377" s="130"/>
      <c r="AP377" s="130"/>
      <c r="AZ377" s="130"/>
      <c r="BA377" s="130"/>
      <c r="BB377" s="130"/>
      <c r="BC377" s="130"/>
      <c r="BD377" s="130"/>
      <c r="BE377" s="130"/>
      <c r="BF377" s="130"/>
      <c r="BG377" s="130"/>
      <c r="BJ377" s="130"/>
      <c r="BT377" s="130"/>
      <c r="CD377" s="130"/>
      <c r="CN377" s="130"/>
      <c r="CX377" s="130"/>
      <c r="DH377" s="130"/>
      <c r="DR377" s="130"/>
      <c r="EB377" s="130"/>
      <c r="EL377" s="130"/>
      <c r="EV377" s="130"/>
      <c r="FF377" s="130"/>
      <c r="FP377" s="130"/>
      <c r="FZ377" s="130"/>
      <c r="GJ377" s="130"/>
      <c r="GT377" s="130"/>
      <c r="HD377" s="130"/>
      <c r="HN377" s="130"/>
      <c r="HX377" s="130"/>
      <c r="IH377" s="130"/>
    </row>
    <row xmlns:x14ac="http://schemas.microsoft.com/office/spreadsheetml/2009/9/ac" r="378" s="3" customFormat="true" x14ac:dyDescent="0.25">
      <c r="A378" s="397"/>
      <c r="B378" s="130"/>
      <c r="L378" s="130"/>
      <c r="V378" s="130"/>
      <c r="AF378" s="130"/>
      <c r="AP378" s="130"/>
      <c r="AZ378" s="130"/>
      <c r="BA378" s="130"/>
      <c r="BB378" s="130"/>
      <c r="BC378" s="130"/>
      <c r="BD378" s="130"/>
      <c r="BE378" s="130"/>
      <c r="BF378" s="130"/>
      <c r="BG378" s="130"/>
      <c r="BJ378" s="130"/>
      <c r="BT378" s="130"/>
      <c r="CD378" s="130"/>
      <c r="CN378" s="130"/>
      <c r="CX378" s="130"/>
      <c r="DH378" s="130"/>
      <c r="DR378" s="130"/>
      <c r="EB378" s="130"/>
      <c r="EL378" s="130"/>
      <c r="EV378" s="130"/>
      <c r="FF378" s="130"/>
      <c r="FP378" s="130"/>
      <c r="FZ378" s="130"/>
      <c r="GJ378" s="130"/>
      <c r="GT378" s="130"/>
      <c r="HD378" s="130"/>
      <c r="HN378" s="130"/>
      <c r="HX378" s="130"/>
      <c r="IH378" s="130"/>
    </row>
    <row xmlns:x14ac="http://schemas.microsoft.com/office/spreadsheetml/2009/9/ac" r="379" s="3" customFormat="true" x14ac:dyDescent="0.25">
      <c r="A379" s="397"/>
      <c r="B379" s="130"/>
      <c r="L379" s="130"/>
      <c r="V379" s="130"/>
      <c r="AF379" s="130"/>
      <c r="AP379" s="130"/>
      <c r="AZ379" s="130"/>
      <c r="BA379" s="130"/>
      <c r="BB379" s="130"/>
      <c r="BC379" s="130"/>
      <c r="BD379" s="130"/>
      <c r="BE379" s="130"/>
      <c r="BF379" s="130"/>
      <c r="BG379" s="130"/>
      <c r="BJ379" s="130"/>
      <c r="BT379" s="130"/>
      <c r="CD379" s="130"/>
      <c r="CN379" s="130"/>
      <c r="CX379" s="130"/>
      <c r="DH379" s="130"/>
      <c r="DR379" s="130"/>
      <c r="EB379" s="130"/>
      <c r="EL379" s="130"/>
      <c r="EV379" s="130"/>
      <c r="FF379" s="130"/>
      <c r="FP379" s="130"/>
      <c r="FZ379" s="130"/>
      <c r="GJ379" s="130"/>
      <c r="GT379" s="130"/>
      <c r="HD379" s="130"/>
      <c r="HN379" s="130"/>
      <c r="HX379" s="130"/>
      <c r="IH379" s="130"/>
    </row>
    <row xmlns:x14ac="http://schemas.microsoft.com/office/spreadsheetml/2009/9/ac" r="380" s="3" customFormat="true" x14ac:dyDescent="0.25">
      <c r="A380" s="397"/>
      <c r="B380" s="130"/>
      <c r="L380" s="130"/>
      <c r="V380" s="130"/>
      <c r="AF380" s="130"/>
      <c r="AP380" s="130"/>
      <c r="AZ380" s="130"/>
      <c r="BA380" s="130"/>
      <c r="BB380" s="130"/>
      <c r="BC380" s="130"/>
      <c r="BD380" s="130"/>
      <c r="BE380" s="130"/>
      <c r="BF380" s="130"/>
      <c r="BG380" s="130"/>
      <c r="BJ380" s="130"/>
      <c r="BT380" s="130"/>
      <c r="CD380" s="130"/>
      <c r="CN380" s="130"/>
      <c r="CX380" s="130"/>
      <c r="DH380" s="130"/>
      <c r="DR380" s="130"/>
      <c r="EB380" s="130"/>
      <c r="EL380" s="130"/>
      <c r="EV380" s="130"/>
      <c r="FF380" s="130"/>
      <c r="FP380" s="130"/>
      <c r="FZ380" s="130"/>
      <c r="GJ380" s="130"/>
      <c r="GT380" s="130"/>
      <c r="HD380" s="130"/>
      <c r="HN380" s="130"/>
      <c r="HX380" s="130"/>
      <c r="IH380" s="130"/>
    </row>
    <row xmlns:x14ac="http://schemas.microsoft.com/office/spreadsheetml/2009/9/ac" r="381" s="3" customFormat="true" x14ac:dyDescent="0.25">
      <c r="A381" s="397"/>
      <c r="B381" s="130"/>
      <c r="L381" s="130"/>
      <c r="V381" s="130"/>
      <c r="AF381" s="130"/>
      <c r="AP381" s="130"/>
      <c r="AZ381" s="130"/>
      <c r="BA381" s="130"/>
      <c r="BB381" s="130"/>
      <c r="BC381" s="130"/>
      <c r="BD381" s="130"/>
      <c r="BE381" s="130"/>
      <c r="BF381" s="130"/>
      <c r="BG381" s="130"/>
      <c r="BJ381" s="130"/>
      <c r="BT381" s="130"/>
      <c r="CD381" s="130"/>
      <c r="CN381" s="130"/>
      <c r="CX381" s="130"/>
      <c r="DH381" s="130"/>
      <c r="DR381" s="130"/>
      <c r="EB381" s="130"/>
      <c r="EL381" s="130"/>
      <c r="EV381" s="130"/>
      <c r="FF381" s="130"/>
      <c r="FP381" s="130"/>
      <c r="FZ381" s="130"/>
      <c r="GJ381" s="130"/>
      <c r="GT381" s="130"/>
      <c r="HD381" s="130"/>
      <c r="HN381" s="130"/>
      <c r="HX381" s="130"/>
      <c r="IH381" s="130"/>
    </row>
    <row xmlns:x14ac="http://schemas.microsoft.com/office/spreadsheetml/2009/9/ac" r="382" s="3" customFormat="true" x14ac:dyDescent="0.25">
      <c r="A382" s="397"/>
      <c r="B382" s="130"/>
      <c r="L382" s="130"/>
      <c r="V382" s="130"/>
      <c r="AF382" s="130"/>
      <c r="AP382" s="130"/>
      <c r="AZ382" s="130"/>
      <c r="BA382" s="130"/>
      <c r="BB382" s="130"/>
      <c r="BC382" s="130"/>
      <c r="BD382" s="130"/>
      <c r="BE382" s="130"/>
      <c r="BF382" s="130"/>
      <c r="BG382" s="130"/>
      <c r="BJ382" s="130"/>
      <c r="BT382" s="130"/>
      <c r="CD382" s="130"/>
      <c r="CN382" s="130"/>
      <c r="CX382" s="130"/>
      <c r="DH382" s="130"/>
      <c r="DR382" s="130"/>
      <c r="EB382" s="130"/>
      <c r="EL382" s="130"/>
      <c r="EV382" s="130"/>
      <c r="FF382" s="130"/>
      <c r="FP382" s="130"/>
      <c r="FZ382" s="130"/>
      <c r="GJ382" s="130"/>
      <c r="GT382" s="130"/>
      <c r="HD382" s="130"/>
      <c r="HN382" s="130"/>
      <c r="HX382" s="130"/>
      <c r="IH382" s="130"/>
    </row>
    <row xmlns:x14ac="http://schemas.microsoft.com/office/spreadsheetml/2009/9/ac" r="383" s="3" customFormat="true" x14ac:dyDescent="0.25">
      <c r="A383" s="397"/>
      <c r="B383" s="130"/>
      <c r="L383" s="130"/>
      <c r="V383" s="130"/>
      <c r="AF383" s="130"/>
      <c r="AP383" s="130"/>
      <c r="AZ383" s="130"/>
      <c r="BA383" s="130"/>
      <c r="BB383" s="130"/>
      <c r="BC383" s="130"/>
      <c r="BD383" s="130"/>
      <c r="BE383" s="130"/>
      <c r="BF383" s="130"/>
      <c r="BG383" s="130"/>
      <c r="BJ383" s="130"/>
      <c r="BT383" s="130"/>
      <c r="CD383" s="130"/>
      <c r="CN383" s="130"/>
      <c r="CX383" s="130"/>
      <c r="DH383" s="130"/>
      <c r="DR383" s="130"/>
      <c r="EB383" s="130"/>
      <c r="EL383" s="130"/>
      <c r="EV383" s="130"/>
      <c r="FF383" s="130"/>
      <c r="FP383" s="130"/>
      <c r="FZ383" s="130"/>
      <c r="GJ383" s="130"/>
      <c r="GT383" s="130"/>
      <c r="HD383" s="130"/>
      <c r="HN383" s="130"/>
      <c r="HX383" s="130"/>
      <c r="IH383" s="130"/>
    </row>
    <row xmlns:x14ac="http://schemas.microsoft.com/office/spreadsheetml/2009/9/ac" r="384" s="3" customFormat="true" x14ac:dyDescent="0.25">
      <c r="A384" s="397"/>
      <c r="B384" s="130"/>
      <c r="L384" s="130"/>
      <c r="V384" s="130"/>
      <c r="AF384" s="130"/>
      <c r="AP384" s="130"/>
      <c r="AZ384" s="130"/>
      <c r="BA384" s="130"/>
      <c r="BB384" s="130"/>
      <c r="BC384" s="130"/>
      <c r="BD384" s="130"/>
      <c r="BE384" s="130"/>
      <c r="BF384" s="130"/>
      <c r="BG384" s="130"/>
      <c r="BJ384" s="130"/>
      <c r="BT384" s="130"/>
      <c r="CD384" s="130"/>
      <c r="CN384" s="130"/>
      <c r="CX384" s="130"/>
      <c r="DH384" s="130"/>
      <c r="DR384" s="130"/>
      <c r="EB384" s="130"/>
      <c r="EL384" s="130"/>
      <c r="EV384" s="130"/>
      <c r="FF384" s="130"/>
      <c r="FP384" s="130"/>
      <c r="FZ384" s="130"/>
      <c r="GJ384" s="130"/>
      <c r="GT384" s="130"/>
      <c r="HD384" s="130"/>
      <c r="HN384" s="130"/>
      <c r="HX384" s="130"/>
      <c r="IH384" s="130"/>
    </row>
    <row xmlns:x14ac="http://schemas.microsoft.com/office/spreadsheetml/2009/9/ac" r="385" s="3" customFormat="true" x14ac:dyDescent="0.25">
      <c r="A385" s="397"/>
      <c r="B385" s="130"/>
      <c r="L385" s="130"/>
      <c r="V385" s="130"/>
      <c r="AF385" s="130"/>
      <c r="AP385" s="130"/>
      <c r="AZ385" s="130"/>
      <c r="BA385" s="130"/>
      <c r="BB385" s="130"/>
      <c r="BC385" s="130"/>
      <c r="BD385" s="130"/>
      <c r="BE385" s="130"/>
      <c r="BF385" s="130"/>
      <c r="BG385" s="130"/>
      <c r="BJ385" s="130"/>
      <c r="BT385" s="130"/>
      <c r="CD385" s="130"/>
      <c r="CN385" s="130"/>
      <c r="CX385" s="130"/>
      <c r="DH385" s="130"/>
      <c r="DR385" s="130"/>
      <c r="EB385" s="130"/>
      <c r="EL385" s="130"/>
      <c r="EV385" s="130"/>
      <c r="FF385" s="130"/>
      <c r="FP385" s="130"/>
      <c r="FZ385" s="130"/>
      <c r="GJ385" s="130"/>
      <c r="GT385" s="130"/>
      <c r="HD385" s="130"/>
      <c r="HN385" s="130"/>
      <c r="HX385" s="130"/>
      <c r="IH385" s="130"/>
    </row>
    <row xmlns:x14ac="http://schemas.microsoft.com/office/spreadsheetml/2009/9/ac" r="386" s="3" customFormat="true" x14ac:dyDescent="0.25">
      <c r="A386" s="397"/>
      <c r="B386" s="130"/>
      <c r="L386" s="130"/>
      <c r="V386" s="130"/>
      <c r="AF386" s="130"/>
      <c r="AP386" s="130"/>
      <c r="AZ386" s="130"/>
      <c r="BA386" s="130"/>
      <c r="BB386" s="130"/>
      <c r="BC386" s="130"/>
      <c r="BD386" s="130"/>
      <c r="BE386" s="130"/>
      <c r="BF386" s="130"/>
      <c r="BG386" s="130"/>
      <c r="BJ386" s="130"/>
      <c r="BT386" s="130"/>
      <c r="CD386" s="130"/>
      <c r="CN386" s="130"/>
      <c r="CX386" s="130"/>
      <c r="DH386" s="130"/>
      <c r="DR386" s="130"/>
      <c r="EB386" s="130"/>
      <c r="EL386" s="130"/>
      <c r="EV386" s="130"/>
      <c r="FF386" s="130"/>
      <c r="FP386" s="130"/>
      <c r="FZ386" s="130"/>
      <c r="GJ386" s="130"/>
      <c r="GT386" s="130"/>
      <c r="HD386" s="130"/>
      <c r="HN386" s="130"/>
      <c r="HX386" s="130"/>
      <c r="IH386" s="130"/>
    </row>
    <row xmlns:x14ac="http://schemas.microsoft.com/office/spreadsheetml/2009/9/ac" r="387" s="3" customFormat="true" x14ac:dyDescent="0.25">
      <c r="A387" s="397"/>
      <c r="B387" s="130"/>
      <c r="L387" s="130"/>
      <c r="V387" s="130"/>
      <c r="AF387" s="130"/>
      <c r="AP387" s="130"/>
      <c r="AZ387" s="130"/>
      <c r="BA387" s="130"/>
      <c r="BB387" s="130"/>
      <c r="BC387" s="130"/>
      <c r="BD387" s="130"/>
      <c r="BE387" s="130"/>
      <c r="BF387" s="130"/>
      <c r="BG387" s="130"/>
      <c r="BJ387" s="130"/>
      <c r="BT387" s="130"/>
      <c r="CD387" s="130"/>
      <c r="CN387" s="130"/>
      <c r="CX387" s="130"/>
      <c r="DH387" s="130"/>
      <c r="DR387" s="130"/>
      <c r="EB387" s="130"/>
      <c r="EL387" s="130"/>
      <c r="EV387" s="130"/>
      <c r="FF387" s="130"/>
      <c r="FP387" s="130"/>
      <c r="FZ387" s="130"/>
      <c r="GJ387" s="130"/>
      <c r="GT387" s="130"/>
      <c r="HD387" s="130"/>
      <c r="HN387" s="130"/>
      <c r="HX387" s="130"/>
      <c r="IH387" s="130"/>
    </row>
    <row xmlns:x14ac="http://schemas.microsoft.com/office/spreadsheetml/2009/9/ac" r="388" s="3" customFormat="true" x14ac:dyDescent="0.25">
      <c r="A388" s="397"/>
      <c r="B388" s="130"/>
      <c r="L388" s="130"/>
      <c r="V388" s="130"/>
      <c r="AF388" s="130"/>
      <c r="AP388" s="130"/>
      <c r="AZ388" s="130"/>
      <c r="BA388" s="130"/>
      <c r="BB388" s="130"/>
      <c r="BC388" s="130"/>
      <c r="BD388" s="130"/>
      <c r="BE388" s="130"/>
      <c r="BF388" s="130"/>
      <c r="BG388" s="130"/>
      <c r="BJ388" s="130"/>
      <c r="BT388" s="130"/>
      <c r="CD388" s="130"/>
      <c r="CN388" s="130"/>
      <c r="CX388" s="130"/>
      <c r="DH388" s="130"/>
      <c r="DR388" s="130"/>
      <c r="EB388" s="130"/>
      <c r="EL388" s="130"/>
      <c r="EV388" s="130"/>
      <c r="FF388" s="130"/>
      <c r="FP388" s="130"/>
      <c r="FZ388" s="130"/>
      <c r="GJ388" s="130"/>
      <c r="GT388" s="130"/>
      <c r="HD388" s="130"/>
      <c r="HN388" s="130"/>
      <c r="HX388" s="130"/>
      <c r="IH388" s="130"/>
    </row>
    <row xmlns:x14ac="http://schemas.microsoft.com/office/spreadsheetml/2009/9/ac" r="389" s="3" customFormat="true" x14ac:dyDescent="0.25">
      <c r="A389" s="397"/>
      <c r="B389" s="130"/>
      <c r="L389" s="130"/>
      <c r="V389" s="130"/>
      <c r="AF389" s="130"/>
      <c r="AP389" s="130"/>
      <c r="AZ389" s="130"/>
      <c r="BA389" s="130"/>
      <c r="BB389" s="130"/>
      <c r="BC389" s="130"/>
      <c r="BD389" s="130"/>
      <c r="BE389" s="130"/>
      <c r="BF389" s="130"/>
      <c r="BG389" s="130"/>
      <c r="BJ389" s="130"/>
      <c r="BT389" s="130"/>
      <c r="CD389" s="130"/>
      <c r="CN389" s="130"/>
      <c r="CX389" s="130"/>
      <c r="DH389" s="130"/>
      <c r="DR389" s="130"/>
      <c r="EB389" s="130"/>
      <c r="EL389" s="130"/>
      <c r="EV389" s="130"/>
      <c r="FF389" s="130"/>
      <c r="FP389" s="130"/>
      <c r="FZ389" s="130"/>
      <c r="GJ389" s="130"/>
      <c r="GT389" s="130"/>
      <c r="HD389" s="130"/>
      <c r="HN389" s="130"/>
      <c r="HX389" s="130"/>
      <c r="IH389" s="130"/>
    </row>
    <row xmlns:x14ac="http://schemas.microsoft.com/office/spreadsheetml/2009/9/ac" r="390" s="3" customFormat="true" x14ac:dyDescent="0.25">
      <c r="A390" s="397"/>
      <c r="B390" s="130"/>
      <c r="L390" s="130"/>
      <c r="V390" s="130"/>
      <c r="AF390" s="130"/>
      <c r="AP390" s="130"/>
      <c r="AZ390" s="130"/>
      <c r="BA390" s="130"/>
      <c r="BB390" s="130"/>
      <c r="BC390" s="130"/>
      <c r="BD390" s="130"/>
      <c r="BE390" s="130"/>
      <c r="BF390" s="130"/>
      <c r="BG390" s="130"/>
      <c r="BJ390" s="130"/>
      <c r="BT390" s="130"/>
      <c r="CD390" s="130"/>
      <c r="CN390" s="130"/>
      <c r="CX390" s="130"/>
      <c r="DH390" s="130"/>
      <c r="DR390" s="130"/>
      <c r="EB390" s="130"/>
      <c r="EL390" s="130"/>
      <c r="EV390" s="130"/>
      <c r="FF390" s="130"/>
      <c r="FP390" s="130"/>
      <c r="FZ390" s="130"/>
      <c r="GJ390" s="130"/>
      <c r="GT390" s="130"/>
      <c r="HD390" s="130"/>
      <c r="HN390" s="130"/>
      <c r="HX390" s="130"/>
      <c r="IH390" s="130"/>
    </row>
    <row xmlns:x14ac="http://schemas.microsoft.com/office/spreadsheetml/2009/9/ac" r="391" s="3" customFormat="true" x14ac:dyDescent="0.25">
      <c r="A391" s="397"/>
      <c r="B391" s="130"/>
      <c r="L391" s="130"/>
      <c r="V391" s="130"/>
      <c r="AF391" s="130"/>
      <c r="AP391" s="130"/>
      <c r="AZ391" s="130"/>
      <c r="BA391" s="130"/>
      <c r="BB391" s="130"/>
      <c r="BC391" s="130"/>
      <c r="BD391" s="130"/>
      <c r="BE391" s="130"/>
      <c r="BF391" s="130"/>
      <c r="BG391" s="130"/>
      <c r="BJ391" s="130"/>
      <c r="BT391" s="130"/>
      <c r="CD391" s="130"/>
      <c r="CN391" s="130"/>
      <c r="CX391" s="130"/>
      <c r="DH391" s="130"/>
      <c r="DR391" s="130"/>
      <c r="EB391" s="130"/>
      <c r="EL391" s="130"/>
      <c r="EV391" s="130"/>
      <c r="FF391" s="130"/>
      <c r="FP391" s="130"/>
      <c r="FZ391" s="130"/>
      <c r="GJ391" s="130"/>
      <c r="GT391" s="130"/>
      <c r="HD391" s="130"/>
      <c r="HN391" s="130"/>
      <c r="HX391" s="130"/>
      <c r="IH391" s="130"/>
    </row>
    <row xmlns:x14ac="http://schemas.microsoft.com/office/spreadsheetml/2009/9/ac" r="392" s="3" customFormat="true" x14ac:dyDescent="0.25">
      <c r="A392" s="397"/>
      <c r="B392" s="130"/>
      <c r="L392" s="130"/>
      <c r="V392" s="130"/>
      <c r="AF392" s="130"/>
      <c r="AP392" s="130"/>
      <c r="AZ392" s="130"/>
      <c r="BA392" s="130"/>
      <c r="BB392" s="130"/>
      <c r="BC392" s="130"/>
      <c r="BD392" s="130"/>
      <c r="BE392" s="130"/>
      <c r="BF392" s="130"/>
      <c r="BG392" s="130"/>
      <c r="BJ392" s="130"/>
      <c r="BT392" s="130"/>
      <c r="CD392" s="130"/>
      <c r="CN392" s="130"/>
      <c r="CX392" s="130"/>
      <c r="DH392" s="130"/>
      <c r="DR392" s="130"/>
      <c r="EB392" s="130"/>
      <c r="EL392" s="130"/>
      <c r="EV392" s="130"/>
      <c r="FF392" s="130"/>
      <c r="FP392" s="130"/>
      <c r="FZ392" s="130"/>
      <c r="GJ392" s="130"/>
      <c r="GT392" s="130"/>
      <c r="HD392" s="130"/>
      <c r="HN392" s="130"/>
      <c r="HX392" s="130"/>
      <c r="IH392" s="130"/>
    </row>
    <row xmlns:x14ac="http://schemas.microsoft.com/office/spreadsheetml/2009/9/ac" r="393" s="3" customFormat="true" x14ac:dyDescent="0.25">
      <c r="A393" s="397"/>
      <c r="B393" s="130"/>
      <c r="L393" s="130"/>
      <c r="V393" s="130"/>
      <c r="AF393" s="130"/>
      <c r="AP393" s="130"/>
      <c r="AZ393" s="130"/>
      <c r="BA393" s="130"/>
      <c r="BB393" s="130"/>
      <c r="BC393" s="130"/>
      <c r="BD393" s="130"/>
      <c r="BE393" s="130"/>
      <c r="BF393" s="130"/>
      <c r="BG393" s="130"/>
      <c r="BJ393" s="130"/>
      <c r="BT393" s="130"/>
      <c r="CD393" s="130"/>
      <c r="CN393" s="130"/>
      <c r="CX393" s="130"/>
      <c r="DH393" s="130"/>
      <c r="DR393" s="130"/>
      <c r="EB393" s="130"/>
      <c r="EL393" s="130"/>
      <c r="EV393" s="130"/>
      <c r="FF393" s="130"/>
      <c r="FP393" s="130"/>
      <c r="FZ393" s="130"/>
      <c r="GJ393" s="130"/>
      <c r="GT393" s="130"/>
      <c r="HD393" s="130"/>
      <c r="HN393" s="130"/>
      <c r="HX393" s="130"/>
      <c r="IH393" s="130"/>
    </row>
    <row xmlns:x14ac="http://schemas.microsoft.com/office/spreadsheetml/2009/9/ac" r="394" s="3" customFormat="true" x14ac:dyDescent="0.25">
      <c r="A394" s="397"/>
      <c r="B394" s="130"/>
      <c r="L394" s="130"/>
      <c r="V394" s="130"/>
      <c r="AF394" s="130"/>
      <c r="AP394" s="130"/>
      <c r="AZ394" s="130"/>
      <c r="BA394" s="130"/>
      <c r="BB394" s="130"/>
      <c r="BC394" s="130"/>
      <c r="BD394" s="130"/>
      <c r="BE394" s="130"/>
      <c r="BF394" s="130"/>
      <c r="BG394" s="130"/>
      <c r="BJ394" s="130"/>
      <c r="BT394" s="130"/>
      <c r="CD394" s="130"/>
      <c r="CN394" s="130"/>
      <c r="CX394" s="130"/>
      <c r="DH394" s="130"/>
      <c r="DR394" s="130"/>
      <c r="EB394" s="130"/>
      <c r="EL394" s="130"/>
      <c r="EV394" s="130"/>
      <c r="FF394" s="130"/>
      <c r="FP394" s="130"/>
      <c r="FZ394" s="130"/>
      <c r="GJ394" s="130"/>
      <c r="GT394" s="130"/>
      <c r="HD394" s="130"/>
      <c r="HN394" s="130"/>
      <c r="HX394" s="130"/>
      <c r="IH394" s="130"/>
    </row>
    <row xmlns:x14ac="http://schemas.microsoft.com/office/spreadsheetml/2009/9/ac" r="395" s="3" customFormat="true" x14ac:dyDescent="0.25">
      <c r="A395" s="397"/>
      <c r="B395" s="130"/>
      <c r="L395" s="130"/>
      <c r="V395" s="130"/>
      <c r="AF395" s="130"/>
      <c r="AP395" s="130"/>
      <c r="AZ395" s="130"/>
      <c r="BA395" s="130"/>
      <c r="BB395" s="130"/>
      <c r="BC395" s="130"/>
      <c r="BD395" s="130"/>
      <c r="BE395" s="130"/>
      <c r="BF395" s="130"/>
      <c r="BG395" s="130"/>
      <c r="BJ395" s="130"/>
      <c r="BT395" s="130"/>
      <c r="CD395" s="130"/>
      <c r="CN395" s="130"/>
      <c r="CX395" s="130"/>
      <c r="DH395" s="130"/>
      <c r="DR395" s="130"/>
      <c r="EB395" s="130"/>
      <c r="EL395" s="130"/>
      <c r="EV395" s="130"/>
      <c r="FF395" s="130"/>
      <c r="FP395" s="130"/>
      <c r="FZ395" s="130"/>
      <c r="GJ395" s="130"/>
      <c r="GT395" s="130"/>
      <c r="HD395" s="130"/>
      <c r="HN395" s="130"/>
      <c r="HX395" s="130"/>
      <c r="IH395" s="130"/>
    </row>
    <row xmlns:x14ac="http://schemas.microsoft.com/office/spreadsheetml/2009/9/ac" r="396" s="3" customFormat="true" x14ac:dyDescent="0.25">
      <c r="A396" s="397"/>
      <c r="B396" s="130"/>
      <c r="L396" s="130"/>
      <c r="V396" s="130"/>
      <c r="AF396" s="130"/>
      <c r="AP396" s="130"/>
      <c r="AZ396" s="130"/>
      <c r="BA396" s="130"/>
      <c r="BB396" s="130"/>
      <c r="BC396" s="130"/>
      <c r="BD396" s="130"/>
      <c r="BE396" s="130"/>
      <c r="BF396" s="130"/>
      <c r="BG396" s="130"/>
      <c r="BJ396" s="130"/>
      <c r="BT396" s="130"/>
      <c r="CD396" s="130"/>
      <c r="CN396" s="130"/>
      <c r="CX396" s="130"/>
      <c r="DH396" s="130"/>
      <c r="DR396" s="130"/>
      <c r="EB396" s="130"/>
      <c r="EL396" s="130"/>
      <c r="EV396" s="130"/>
      <c r="FF396" s="130"/>
      <c r="FP396" s="130"/>
      <c r="FZ396" s="130"/>
      <c r="GJ396" s="130"/>
      <c r="GT396" s="130"/>
      <c r="HD396" s="130"/>
      <c r="HN396" s="130"/>
      <c r="HX396" s="130"/>
      <c r="IH396" s="130"/>
    </row>
    <row xmlns:x14ac="http://schemas.microsoft.com/office/spreadsheetml/2009/9/ac" r="397" s="3" customFormat="true" x14ac:dyDescent="0.25">
      <c r="A397" s="397"/>
      <c r="B397" s="130"/>
      <c r="L397" s="130"/>
      <c r="V397" s="130"/>
      <c r="AF397" s="130"/>
      <c r="AP397" s="130"/>
      <c r="AZ397" s="130"/>
      <c r="BA397" s="130"/>
      <c r="BB397" s="130"/>
      <c r="BC397" s="130"/>
      <c r="BD397" s="130"/>
      <c r="BE397" s="130"/>
      <c r="BF397" s="130"/>
      <c r="BG397" s="130"/>
      <c r="BJ397" s="130"/>
      <c r="BT397" s="130"/>
      <c r="CD397" s="130"/>
      <c r="CN397" s="130"/>
      <c r="CX397" s="130"/>
      <c r="DH397" s="130"/>
      <c r="DR397" s="130"/>
      <c r="EB397" s="130"/>
      <c r="EL397" s="130"/>
      <c r="EV397" s="130"/>
      <c r="FF397" s="130"/>
      <c r="FP397" s="130"/>
      <c r="FZ397" s="130"/>
      <c r="GJ397" s="130"/>
      <c r="GT397" s="130"/>
      <c r="HD397" s="130"/>
      <c r="HN397" s="130"/>
      <c r="HX397" s="130"/>
      <c r="IH397" s="130"/>
    </row>
    <row xmlns:x14ac="http://schemas.microsoft.com/office/spreadsheetml/2009/9/ac" r="398" s="3" customFormat="true" x14ac:dyDescent="0.25">
      <c r="A398" s="397"/>
      <c r="B398" s="130"/>
      <c r="L398" s="130"/>
      <c r="V398" s="130"/>
      <c r="AF398" s="130"/>
      <c r="AP398" s="130"/>
      <c r="AZ398" s="130"/>
      <c r="BA398" s="130"/>
      <c r="BB398" s="130"/>
      <c r="BC398" s="130"/>
      <c r="BD398" s="130"/>
      <c r="BE398" s="130"/>
      <c r="BF398" s="130"/>
      <c r="BG398" s="130"/>
      <c r="BJ398" s="130"/>
      <c r="BT398" s="130"/>
      <c r="CD398" s="130"/>
      <c r="CN398" s="130"/>
      <c r="CX398" s="130"/>
      <c r="DH398" s="130"/>
      <c r="DR398" s="130"/>
      <c r="EB398" s="130"/>
      <c r="EL398" s="130"/>
      <c r="EV398" s="130"/>
      <c r="FF398" s="130"/>
      <c r="FP398" s="130"/>
      <c r="FZ398" s="130"/>
      <c r="GJ398" s="130"/>
      <c r="GT398" s="130"/>
      <c r="HD398" s="130"/>
      <c r="HN398" s="130"/>
      <c r="HX398" s="130"/>
      <c r="IH398" s="130"/>
    </row>
    <row xmlns:x14ac="http://schemas.microsoft.com/office/spreadsheetml/2009/9/ac" r="399" s="3" customFormat="true" x14ac:dyDescent="0.25">
      <c r="A399" s="397"/>
      <c r="B399" s="130"/>
      <c r="L399" s="130"/>
      <c r="V399" s="130"/>
      <c r="AF399" s="130"/>
      <c r="AP399" s="130"/>
      <c r="AZ399" s="130"/>
      <c r="BA399" s="130"/>
      <c r="BB399" s="130"/>
      <c r="BC399" s="130"/>
      <c r="BD399" s="130"/>
      <c r="BE399" s="130"/>
      <c r="BF399" s="130"/>
      <c r="BG399" s="130"/>
      <c r="BJ399" s="130"/>
      <c r="BT399" s="130"/>
      <c r="CD399" s="130"/>
      <c r="CN399" s="130"/>
      <c r="CX399" s="130"/>
      <c r="DH399" s="130"/>
      <c r="DR399" s="130"/>
      <c r="EB399" s="130"/>
      <c r="EL399" s="130"/>
      <c r="EV399" s="130"/>
      <c r="FF399" s="130"/>
      <c r="FP399" s="130"/>
      <c r="FZ399" s="130"/>
      <c r="GJ399" s="130"/>
      <c r="GT399" s="130"/>
      <c r="HD399" s="130"/>
      <c r="HN399" s="130"/>
      <c r="HX399" s="130"/>
      <c r="IH399" s="130"/>
    </row>
    <row xmlns:x14ac="http://schemas.microsoft.com/office/spreadsheetml/2009/9/ac" r="400" s="3" customFormat="true" x14ac:dyDescent="0.25">
      <c r="A400" s="397"/>
      <c r="B400" s="130"/>
      <c r="L400" s="130"/>
      <c r="V400" s="130"/>
      <c r="AF400" s="130"/>
      <c r="AP400" s="130"/>
      <c r="AZ400" s="130"/>
      <c r="BA400" s="130"/>
      <c r="BB400" s="130"/>
      <c r="BC400" s="130"/>
      <c r="BD400" s="130"/>
      <c r="BE400" s="130"/>
      <c r="BF400" s="130"/>
      <c r="BG400" s="130"/>
      <c r="BJ400" s="130"/>
      <c r="BT400" s="130"/>
      <c r="CD400" s="130"/>
      <c r="CN400" s="130"/>
      <c r="CX400" s="130"/>
      <c r="DH400" s="130"/>
      <c r="DR400" s="130"/>
      <c r="EB400" s="130"/>
      <c r="EL400" s="130"/>
      <c r="EV400" s="130"/>
      <c r="FF400" s="130"/>
      <c r="FP400" s="130"/>
      <c r="FZ400" s="130"/>
      <c r="GJ400" s="130"/>
      <c r="GT400" s="130"/>
      <c r="HD400" s="130"/>
      <c r="HN400" s="130"/>
      <c r="HX400" s="130"/>
      <c r="IH400" s="130"/>
    </row>
    <row xmlns:x14ac="http://schemas.microsoft.com/office/spreadsheetml/2009/9/ac" r="401" s="3" customFormat="true" x14ac:dyDescent="0.25">
      <c r="A401" s="397"/>
      <c r="B401" s="130"/>
      <c r="L401" s="130"/>
      <c r="V401" s="130"/>
      <c r="AF401" s="130"/>
      <c r="AP401" s="130"/>
      <c r="AZ401" s="130"/>
      <c r="BA401" s="130"/>
      <c r="BB401" s="130"/>
      <c r="BC401" s="130"/>
      <c r="BD401" s="130"/>
      <c r="BE401" s="130"/>
      <c r="BF401" s="130"/>
      <c r="BG401" s="130"/>
      <c r="BJ401" s="130"/>
      <c r="BT401" s="130"/>
      <c r="CD401" s="130"/>
      <c r="CN401" s="130"/>
      <c r="CX401" s="130"/>
      <c r="DH401" s="130"/>
      <c r="DR401" s="130"/>
      <c r="EB401" s="130"/>
      <c r="EL401" s="130"/>
      <c r="EV401" s="130"/>
      <c r="FF401" s="130"/>
      <c r="FP401" s="130"/>
      <c r="FZ401" s="130"/>
      <c r="GJ401" s="130"/>
      <c r="GT401" s="130"/>
      <c r="HD401" s="130"/>
      <c r="HN401" s="130"/>
      <c r="HX401" s="130"/>
      <c r="IH401" s="130"/>
    </row>
    <row xmlns:x14ac="http://schemas.microsoft.com/office/spreadsheetml/2009/9/ac" r="402" s="3" customFormat="true" x14ac:dyDescent="0.25">
      <c r="A402" s="397"/>
      <c r="B402" s="130"/>
      <c r="L402" s="130"/>
      <c r="V402" s="130"/>
      <c r="AF402" s="130"/>
      <c r="AP402" s="130"/>
      <c r="AZ402" s="130"/>
      <c r="BA402" s="130"/>
      <c r="BB402" s="130"/>
      <c r="BC402" s="130"/>
      <c r="BD402" s="130"/>
      <c r="BE402" s="130"/>
      <c r="BF402" s="130"/>
      <c r="BG402" s="130"/>
      <c r="BJ402" s="130"/>
      <c r="BT402" s="130"/>
      <c r="CD402" s="130"/>
      <c r="CN402" s="130"/>
      <c r="CX402" s="130"/>
      <c r="DH402" s="130"/>
      <c r="DR402" s="130"/>
      <c r="EB402" s="130"/>
      <c r="EL402" s="130"/>
      <c r="EV402" s="130"/>
      <c r="FF402" s="130"/>
      <c r="FP402" s="130"/>
      <c r="FZ402" s="130"/>
      <c r="GJ402" s="130"/>
      <c r="GT402" s="130"/>
      <c r="HD402" s="130"/>
      <c r="HN402" s="130"/>
      <c r="HX402" s="130"/>
      <c r="IH402" s="130"/>
    </row>
    <row xmlns:x14ac="http://schemas.microsoft.com/office/spreadsheetml/2009/9/ac" r="403" s="3" customFormat="true" x14ac:dyDescent="0.25">
      <c r="A403" s="397"/>
      <c r="B403" s="130"/>
      <c r="L403" s="130"/>
      <c r="V403" s="130"/>
      <c r="AF403" s="130"/>
      <c r="AP403" s="130"/>
      <c r="AZ403" s="130"/>
      <c r="BA403" s="130"/>
      <c r="BB403" s="130"/>
      <c r="BC403" s="130"/>
      <c r="BD403" s="130"/>
      <c r="BE403" s="130"/>
      <c r="BF403" s="130"/>
      <c r="BG403" s="130"/>
      <c r="BJ403" s="130"/>
      <c r="BT403" s="130"/>
      <c r="CD403" s="130"/>
      <c r="CN403" s="130"/>
      <c r="CX403" s="130"/>
      <c r="DH403" s="130"/>
      <c r="DR403" s="130"/>
      <c r="EB403" s="130"/>
      <c r="EL403" s="130"/>
      <c r="EV403" s="130"/>
      <c r="FF403" s="130"/>
      <c r="FP403" s="130"/>
      <c r="FZ403" s="130"/>
      <c r="GJ403" s="130"/>
      <c r="GT403" s="130"/>
      <c r="HD403" s="130"/>
      <c r="HN403" s="130"/>
      <c r="HX403" s="130"/>
      <c r="IH403" s="130"/>
    </row>
    <row xmlns:x14ac="http://schemas.microsoft.com/office/spreadsheetml/2009/9/ac" r="404" s="3" customFormat="true" x14ac:dyDescent="0.25">
      <c r="A404" s="397"/>
      <c r="B404" s="130"/>
      <c r="L404" s="130"/>
      <c r="V404" s="130"/>
      <c r="AF404" s="130"/>
      <c r="AP404" s="130"/>
      <c r="AZ404" s="130"/>
      <c r="BA404" s="130"/>
      <c r="BB404" s="130"/>
      <c r="BC404" s="130"/>
      <c r="BD404" s="130"/>
      <c r="BE404" s="130"/>
      <c r="BF404" s="130"/>
      <c r="BG404" s="130"/>
      <c r="BJ404" s="130"/>
      <c r="BT404" s="130"/>
      <c r="CD404" s="130"/>
      <c r="CN404" s="130"/>
      <c r="CX404" s="130"/>
      <c r="DH404" s="130"/>
      <c r="DR404" s="130"/>
      <c r="EB404" s="130"/>
      <c r="EL404" s="130"/>
      <c r="EV404" s="130"/>
      <c r="FF404" s="130"/>
      <c r="FP404" s="130"/>
      <c r="FZ404" s="130"/>
      <c r="GJ404" s="130"/>
      <c r="GT404" s="130"/>
      <c r="HD404" s="130"/>
      <c r="HN404" s="130"/>
      <c r="HX404" s="130"/>
      <c r="IH404" s="130"/>
    </row>
    <row xmlns:x14ac="http://schemas.microsoft.com/office/spreadsheetml/2009/9/ac" r="405" s="3" customFormat="true" x14ac:dyDescent="0.25">
      <c r="A405" s="397"/>
      <c r="B405" s="130"/>
      <c r="L405" s="130"/>
      <c r="V405" s="130"/>
      <c r="AF405" s="130"/>
      <c r="AP405" s="130"/>
      <c r="AZ405" s="130"/>
      <c r="BA405" s="130"/>
      <c r="BB405" s="130"/>
      <c r="BC405" s="130"/>
      <c r="BD405" s="130"/>
      <c r="BE405" s="130"/>
      <c r="BF405" s="130"/>
      <c r="BG405" s="130"/>
      <c r="BJ405" s="130"/>
      <c r="BT405" s="130"/>
      <c r="CD405" s="130"/>
      <c r="CN405" s="130"/>
      <c r="CX405" s="130"/>
      <c r="DH405" s="130"/>
      <c r="DR405" s="130"/>
      <c r="EB405" s="130"/>
      <c r="EL405" s="130"/>
      <c r="EV405" s="130"/>
      <c r="FF405" s="130"/>
      <c r="FP405" s="130"/>
      <c r="FZ405" s="130"/>
      <c r="GJ405" s="130"/>
      <c r="GT405" s="130"/>
      <c r="HD405" s="130"/>
      <c r="HN405" s="130"/>
      <c r="HX405" s="130"/>
      <c r="IH405" s="130"/>
    </row>
    <row xmlns:x14ac="http://schemas.microsoft.com/office/spreadsheetml/2009/9/ac" r="406" s="3" customFormat="true" x14ac:dyDescent="0.25">
      <c r="A406" s="397"/>
      <c r="B406" s="130"/>
      <c r="L406" s="130"/>
      <c r="V406" s="130"/>
      <c r="AF406" s="130"/>
      <c r="AP406" s="130"/>
      <c r="AZ406" s="130"/>
      <c r="BA406" s="130"/>
      <c r="BB406" s="130"/>
      <c r="BC406" s="130"/>
      <c r="BD406" s="130"/>
      <c r="BE406" s="130"/>
      <c r="BF406" s="130"/>
      <c r="BG406" s="130"/>
      <c r="BJ406" s="130"/>
      <c r="BT406" s="130"/>
      <c r="CD406" s="130"/>
      <c r="CN406" s="130"/>
      <c r="CX406" s="130"/>
      <c r="DH406" s="130"/>
      <c r="DR406" s="130"/>
      <c r="EB406" s="130"/>
      <c r="EL406" s="130"/>
      <c r="EV406" s="130"/>
      <c r="FF406" s="130"/>
      <c r="FP406" s="130"/>
      <c r="FZ406" s="130"/>
      <c r="GJ406" s="130"/>
      <c r="GT406" s="130"/>
      <c r="HD406" s="130"/>
      <c r="HN406" s="130"/>
      <c r="HX406" s="130"/>
      <c r="IH406" s="130"/>
    </row>
    <row xmlns:x14ac="http://schemas.microsoft.com/office/spreadsheetml/2009/9/ac" r="407" s="3" customFormat="true" x14ac:dyDescent="0.25">
      <c r="A407" s="397"/>
      <c r="B407" s="130"/>
      <c r="L407" s="130"/>
      <c r="V407" s="130"/>
      <c r="AF407" s="130"/>
      <c r="AP407" s="130"/>
      <c r="AZ407" s="130"/>
      <c r="BA407" s="130"/>
      <c r="BB407" s="130"/>
      <c r="BC407" s="130"/>
      <c r="BD407" s="130"/>
      <c r="BE407" s="130"/>
      <c r="BF407" s="130"/>
      <c r="BG407" s="130"/>
      <c r="BJ407" s="130"/>
      <c r="BT407" s="130"/>
      <c r="CD407" s="130"/>
      <c r="CN407" s="130"/>
      <c r="CX407" s="130"/>
      <c r="DH407" s="130"/>
      <c r="DR407" s="130"/>
      <c r="EB407" s="130"/>
      <c r="EL407" s="130"/>
      <c r="EV407" s="130"/>
      <c r="FF407" s="130"/>
      <c r="FP407" s="130"/>
      <c r="FZ407" s="130"/>
      <c r="GJ407" s="130"/>
      <c r="GT407" s="130"/>
      <c r="HD407" s="130"/>
      <c r="HN407" s="130"/>
      <c r="HX407" s="130"/>
      <c r="IH407" s="130"/>
    </row>
    <row xmlns:x14ac="http://schemas.microsoft.com/office/spreadsheetml/2009/9/ac" r="408" s="3" customFormat="true" x14ac:dyDescent="0.25">
      <c r="A408" s="397"/>
      <c r="B408" s="130"/>
      <c r="L408" s="130"/>
      <c r="V408" s="130"/>
      <c r="AF408" s="130"/>
      <c r="AP408" s="130"/>
      <c r="AZ408" s="130"/>
      <c r="BA408" s="130"/>
      <c r="BB408" s="130"/>
      <c r="BC408" s="130"/>
      <c r="BD408" s="130"/>
      <c r="BE408" s="130"/>
      <c r="BF408" s="130"/>
      <c r="BG408" s="130"/>
      <c r="BJ408" s="130"/>
      <c r="BT408" s="130"/>
      <c r="CD408" s="130"/>
      <c r="CN408" s="130"/>
      <c r="CX408" s="130"/>
      <c r="DH408" s="130"/>
      <c r="DR408" s="130"/>
      <c r="EB408" s="130"/>
      <c r="EL408" s="130"/>
      <c r="EV408" s="130"/>
      <c r="FF408" s="130"/>
      <c r="FP408" s="130"/>
      <c r="FZ408" s="130"/>
      <c r="GJ408" s="130"/>
      <c r="GT408" s="130"/>
      <c r="HD408" s="130"/>
      <c r="HN408" s="130"/>
      <c r="HX408" s="130"/>
      <c r="IH408" s="130"/>
    </row>
    <row xmlns:x14ac="http://schemas.microsoft.com/office/spreadsheetml/2009/9/ac" r="409" s="3" customFormat="true" x14ac:dyDescent="0.25">
      <c r="A409" s="397"/>
      <c r="B409" s="130"/>
      <c r="L409" s="130"/>
      <c r="V409" s="130"/>
      <c r="AF409" s="130"/>
      <c r="AP409" s="130"/>
      <c r="AZ409" s="130"/>
      <c r="BA409" s="130"/>
      <c r="BB409" s="130"/>
      <c r="BC409" s="130"/>
      <c r="BD409" s="130"/>
      <c r="BE409" s="130"/>
      <c r="BF409" s="130"/>
      <c r="BG409" s="130"/>
      <c r="BJ409" s="130"/>
      <c r="BT409" s="130"/>
      <c r="CD409" s="130"/>
      <c r="CN409" s="130"/>
      <c r="CX409" s="130"/>
      <c r="DH409" s="130"/>
      <c r="DR409" s="130"/>
      <c r="EB409" s="130"/>
      <c r="EL409" s="130"/>
      <c r="EV409" s="130"/>
      <c r="FF409" s="130"/>
      <c r="FP409" s="130"/>
      <c r="FZ409" s="130"/>
      <c r="GJ409" s="130"/>
      <c r="GT409" s="130"/>
      <c r="HD409" s="130"/>
      <c r="HN409" s="130"/>
      <c r="HX409" s="130"/>
      <c r="IH409" s="130"/>
    </row>
    <row xmlns:x14ac="http://schemas.microsoft.com/office/spreadsheetml/2009/9/ac" r="410" s="3" customFormat="true" x14ac:dyDescent="0.25">
      <c r="A410" s="397"/>
      <c r="B410" s="130"/>
      <c r="L410" s="130"/>
      <c r="V410" s="130"/>
      <c r="AF410" s="130"/>
      <c r="AP410" s="130"/>
      <c r="AZ410" s="130"/>
      <c r="BA410" s="130"/>
      <c r="BB410" s="130"/>
      <c r="BC410" s="130"/>
      <c r="BD410" s="130"/>
      <c r="BE410" s="130"/>
      <c r="BF410" s="130"/>
      <c r="BG410" s="130"/>
      <c r="BJ410" s="130"/>
      <c r="BT410" s="130"/>
      <c r="CD410" s="130"/>
      <c r="CN410" s="130"/>
      <c r="CX410" s="130"/>
      <c r="DH410" s="130"/>
      <c r="DR410" s="130"/>
      <c r="EB410" s="130"/>
      <c r="EL410" s="130"/>
      <c r="EV410" s="130"/>
      <c r="FF410" s="130"/>
      <c r="FP410" s="130"/>
      <c r="FZ410" s="130"/>
      <c r="GJ410" s="130"/>
      <c r="GT410" s="130"/>
      <c r="HD410" s="130"/>
      <c r="HN410" s="130"/>
      <c r="HX410" s="130"/>
      <c r="IH410" s="130"/>
    </row>
    <row xmlns:x14ac="http://schemas.microsoft.com/office/spreadsheetml/2009/9/ac" r="411" s="3" customFormat="true" x14ac:dyDescent="0.25">
      <c r="A411" s="397"/>
      <c r="B411" s="130"/>
      <c r="L411" s="130"/>
      <c r="V411" s="130"/>
      <c r="AF411" s="130"/>
      <c r="AP411" s="130"/>
      <c r="AZ411" s="130"/>
      <c r="BA411" s="130"/>
      <c r="BB411" s="130"/>
      <c r="BC411" s="130"/>
      <c r="BD411" s="130"/>
      <c r="BE411" s="130"/>
      <c r="BF411" s="130"/>
      <c r="BG411" s="130"/>
      <c r="BJ411" s="130"/>
      <c r="BT411" s="130"/>
      <c r="CD411" s="130"/>
      <c r="CN411" s="130"/>
      <c r="CX411" s="130"/>
      <c r="DH411" s="130"/>
      <c r="DR411" s="130"/>
      <c r="EB411" s="130"/>
      <c r="EL411" s="130"/>
      <c r="EV411" s="130"/>
      <c r="FF411" s="130"/>
      <c r="FP411" s="130"/>
      <c r="FZ411" s="130"/>
      <c r="GJ411" s="130"/>
      <c r="GT411" s="130"/>
      <c r="HD411" s="130"/>
      <c r="HN411" s="130"/>
      <c r="HX411" s="130"/>
      <c r="IH411" s="130"/>
    </row>
    <row xmlns:x14ac="http://schemas.microsoft.com/office/spreadsheetml/2009/9/ac" r="412" s="3" customFormat="true" x14ac:dyDescent="0.25">
      <c r="A412" s="397"/>
      <c r="B412" s="130"/>
      <c r="L412" s="130"/>
      <c r="V412" s="130"/>
      <c r="AF412" s="130"/>
      <c r="AP412" s="130"/>
      <c r="AZ412" s="130"/>
      <c r="BA412" s="130"/>
      <c r="BB412" s="130"/>
      <c r="BC412" s="130"/>
      <c r="BD412" s="130"/>
      <c r="BE412" s="130"/>
      <c r="BF412" s="130"/>
      <c r="BG412" s="130"/>
      <c r="BJ412" s="130"/>
      <c r="BT412" s="130"/>
      <c r="CD412" s="130"/>
      <c r="CN412" s="130"/>
      <c r="CX412" s="130"/>
      <c r="DH412" s="130"/>
      <c r="DR412" s="130"/>
      <c r="EB412" s="130"/>
      <c r="EL412" s="130"/>
      <c r="EV412" s="130"/>
      <c r="FF412" s="130"/>
      <c r="FP412" s="130"/>
      <c r="FZ412" s="130"/>
      <c r="GJ412" s="130"/>
      <c r="GT412" s="130"/>
      <c r="HD412" s="130"/>
      <c r="HN412" s="130"/>
      <c r="HX412" s="130"/>
      <c r="IH412" s="130"/>
    </row>
    <row xmlns:x14ac="http://schemas.microsoft.com/office/spreadsheetml/2009/9/ac" r="413" s="3" customFormat="true" x14ac:dyDescent="0.25">
      <c r="A413" s="397"/>
      <c r="B413" s="130"/>
      <c r="L413" s="130"/>
      <c r="V413" s="130"/>
      <c r="AF413" s="130"/>
      <c r="AP413" s="130"/>
      <c r="AZ413" s="130"/>
      <c r="BA413" s="130"/>
      <c r="BB413" s="130"/>
      <c r="BC413" s="130"/>
      <c r="BD413" s="130"/>
      <c r="BE413" s="130"/>
      <c r="BF413" s="130"/>
      <c r="BG413" s="130"/>
      <c r="BJ413" s="130"/>
      <c r="BT413" s="130"/>
      <c r="CD413" s="130"/>
      <c r="CN413" s="130"/>
      <c r="CX413" s="130"/>
      <c r="DH413" s="130"/>
      <c r="DR413" s="130"/>
      <c r="EB413" s="130"/>
      <c r="EL413" s="130"/>
      <c r="EV413" s="130"/>
      <c r="FF413" s="130"/>
      <c r="FP413" s="130"/>
      <c r="FZ413" s="130"/>
      <c r="GJ413" s="130"/>
      <c r="GT413" s="130"/>
      <c r="HD413" s="130"/>
      <c r="HN413" s="130"/>
      <c r="HX413" s="130"/>
      <c r="IH413" s="130"/>
    </row>
    <row xmlns:x14ac="http://schemas.microsoft.com/office/spreadsheetml/2009/9/ac" r="414" s="3" customFormat="true" x14ac:dyDescent="0.25">
      <c r="A414" s="397"/>
      <c r="B414" s="130"/>
      <c r="L414" s="130"/>
      <c r="V414" s="130"/>
      <c r="AF414" s="130"/>
      <c r="AP414" s="130"/>
      <c r="AZ414" s="130"/>
      <c r="BA414" s="130"/>
      <c r="BB414" s="130"/>
      <c r="BC414" s="130"/>
      <c r="BD414" s="130"/>
      <c r="BE414" s="130"/>
      <c r="BF414" s="130"/>
      <c r="BG414" s="130"/>
      <c r="BJ414" s="130"/>
      <c r="BT414" s="130"/>
      <c r="CD414" s="130"/>
      <c r="CN414" s="130"/>
      <c r="CX414" s="130"/>
      <c r="DH414" s="130"/>
      <c r="DR414" s="130"/>
      <c r="EB414" s="130"/>
      <c r="EL414" s="130"/>
      <c r="EV414" s="130"/>
      <c r="FF414" s="130"/>
      <c r="FP414" s="130"/>
      <c r="FZ414" s="130"/>
      <c r="GJ414" s="130"/>
      <c r="GT414" s="130"/>
      <c r="HD414" s="130"/>
      <c r="HN414" s="130"/>
      <c r="HX414" s="130"/>
      <c r="IH414" s="130"/>
    </row>
    <row xmlns:x14ac="http://schemas.microsoft.com/office/spreadsheetml/2009/9/ac" r="415" s="3" customFormat="true" x14ac:dyDescent="0.25">
      <c r="A415" s="397"/>
      <c r="B415" s="130"/>
      <c r="L415" s="130"/>
      <c r="V415" s="130"/>
      <c r="AF415" s="130"/>
      <c r="AP415" s="130"/>
      <c r="AZ415" s="130"/>
      <c r="BA415" s="130"/>
      <c r="BB415" s="130"/>
      <c r="BC415" s="130"/>
      <c r="BD415" s="130"/>
      <c r="BE415" s="130"/>
      <c r="BF415" s="130"/>
      <c r="BG415" s="130"/>
      <c r="BJ415" s="130"/>
      <c r="BT415" s="130"/>
      <c r="CD415" s="130"/>
      <c r="CN415" s="130"/>
      <c r="CX415" s="130"/>
      <c r="DH415" s="130"/>
      <c r="DR415" s="130"/>
      <c r="EB415" s="130"/>
      <c r="EL415" s="130"/>
      <c r="EV415" s="130"/>
      <c r="FF415" s="130"/>
      <c r="FP415" s="130"/>
      <c r="FZ415" s="130"/>
      <c r="GJ415" s="130"/>
      <c r="GT415" s="130"/>
      <c r="HD415" s="130"/>
      <c r="HN415" s="130"/>
      <c r="HX415" s="130"/>
      <c r="IH415" s="130"/>
    </row>
    <row xmlns:x14ac="http://schemas.microsoft.com/office/spreadsheetml/2009/9/ac" r="416" s="3" customFormat="true" x14ac:dyDescent="0.25">
      <c r="A416" s="397"/>
      <c r="B416" s="130"/>
      <c r="L416" s="130"/>
      <c r="V416" s="130"/>
      <c r="AF416" s="130"/>
      <c r="AP416" s="130"/>
      <c r="AZ416" s="130"/>
      <c r="BA416" s="130"/>
      <c r="BB416" s="130"/>
      <c r="BC416" s="130"/>
      <c r="BD416" s="130"/>
      <c r="BE416" s="130"/>
      <c r="BF416" s="130"/>
      <c r="BG416" s="130"/>
      <c r="BJ416" s="130"/>
      <c r="BT416" s="130"/>
      <c r="CD416" s="130"/>
      <c r="CN416" s="130"/>
      <c r="CX416" s="130"/>
      <c r="DH416" s="130"/>
      <c r="DR416" s="130"/>
      <c r="EB416" s="130"/>
      <c r="EL416" s="130"/>
      <c r="EV416" s="130"/>
      <c r="FF416" s="130"/>
      <c r="FP416" s="130"/>
      <c r="FZ416" s="130"/>
      <c r="GJ416" s="130"/>
      <c r="GT416" s="130"/>
      <c r="HD416" s="130"/>
      <c r="HN416" s="130"/>
      <c r="HX416" s="130"/>
      <c r="IH416" s="130"/>
    </row>
    <row xmlns:x14ac="http://schemas.microsoft.com/office/spreadsheetml/2009/9/ac" r="417" s="3" customFormat="true" x14ac:dyDescent="0.25">
      <c r="A417" s="397"/>
      <c r="B417" s="130"/>
      <c r="L417" s="130"/>
      <c r="V417" s="130"/>
      <c r="AF417" s="130"/>
      <c r="AP417" s="130"/>
      <c r="AZ417" s="130"/>
      <c r="BA417" s="130"/>
      <c r="BB417" s="130"/>
      <c r="BC417" s="130"/>
      <c r="BD417" s="130"/>
      <c r="BE417" s="130"/>
      <c r="BF417" s="130"/>
      <c r="BG417" s="130"/>
      <c r="BJ417" s="130"/>
      <c r="BT417" s="130"/>
      <c r="CD417" s="130"/>
      <c r="CN417" s="130"/>
      <c r="CX417" s="130"/>
      <c r="DH417" s="130"/>
      <c r="DR417" s="130"/>
      <c r="EB417" s="130"/>
      <c r="EL417" s="130"/>
      <c r="EV417" s="130"/>
      <c r="FF417" s="130"/>
      <c r="FP417" s="130"/>
      <c r="FZ417" s="130"/>
      <c r="GJ417" s="130"/>
      <c r="GT417" s="130"/>
      <c r="HD417" s="130"/>
      <c r="HN417" s="130"/>
      <c r="HX417" s="130"/>
      <c r="IH417" s="130"/>
    </row>
    <row xmlns:x14ac="http://schemas.microsoft.com/office/spreadsheetml/2009/9/ac" r="418" s="3" customFormat="true" x14ac:dyDescent="0.25">
      <c r="A418" s="397"/>
      <c r="B418" s="130"/>
      <c r="L418" s="130"/>
      <c r="V418" s="130"/>
      <c r="AF418" s="130"/>
      <c r="AP418" s="130"/>
      <c r="AZ418" s="130"/>
      <c r="BA418" s="130"/>
      <c r="BB418" s="130"/>
      <c r="BC418" s="130"/>
      <c r="BD418" s="130"/>
      <c r="BE418" s="130"/>
      <c r="BF418" s="130"/>
      <c r="BG418" s="130"/>
      <c r="BJ418" s="130"/>
      <c r="BT418" s="130"/>
      <c r="CD418" s="130"/>
      <c r="CN418" s="130"/>
      <c r="CX418" s="130"/>
      <c r="DH418" s="130"/>
      <c r="DR418" s="130"/>
      <c r="EB418" s="130"/>
      <c r="EL418" s="130"/>
      <c r="EV418" s="130"/>
      <c r="FF418" s="130"/>
      <c r="FP418" s="130"/>
      <c r="FZ418" s="130"/>
      <c r="GJ418" s="130"/>
      <c r="GT418" s="130"/>
      <c r="HD418" s="130"/>
      <c r="HN418" s="130"/>
      <c r="HX418" s="130"/>
      <c r="IH418" s="130"/>
    </row>
    <row xmlns:x14ac="http://schemas.microsoft.com/office/spreadsheetml/2009/9/ac" r="419" s="3" customFormat="true" x14ac:dyDescent="0.25">
      <c r="A419" s="397"/>
      <c r="B419" s="130"/>
      <c r="L419" s="130"/>
      <c r="V419" s="130"/>
      <c r="AF419" s="130"/>
      <c r="AP419" s="130"/>
      <c r="AZ419" s="130"/>
      <c r="BA419" s="130"/>
      <c r="BB419" s="130"/>
      <c r="BC419" s="130"/>
      <c r="BD419" s="130"/>
      <c r="BE419" s="130"/>
      <c r="BF419" s="130"/>
      <c r="BG419" s="130"/>
      <c r="BJ419" s="130"/>
      <c r="BT419" s="130"/>
      <c r="CD419" s="130"/>
      <c r="CN419" s="130"/>
      <c r="CX419" s="130"/>
      <c r="DH419" s="130"/>
      <c r="DR419" s="130"/>
      <c r="EB419" s="130"/>
      <c r="EL419" s="130"/>
      <c r="EV419" s="130"/>
      <c r="FF419" s="130"/>
      <c r="FP419" s="130"/>
      <c r="FZ419" s="130"/>
      <c r="GJ419" s="130"/>
      <c r="GT419" s="130"/>
      <c r="HD419" s="130"/>
      <c r="HN419" s="130"/>
      <c r="HX419" s="130"/>
      <c r="IH419" s="130"/>
    </row>
    <row xmlns:x14ac="http://schemas.microsoft.com/office/spreadsheetml/2009/9/ac" r="420" s="3" customFormat="true" x14ac:dyDescent="0.25">
      <c r="A420" s="397"/>
      <c r="B420" s="130"/>
      <c r="L420" s="130"/>
      <c r="V420" s="130"/>
      <c r="AF420" s="130"/>
      <c r="AP420" s="130"/>
      <c r="AZ420" s="130"/>
      <c r="BA420" s="130"/>
      <c r="BB420" s="130"/>
      <c r="BC420" s="130"/>
      <c r="BD420" s="130"/>
      <c r="BE420" s="130"/>
      <c r="BF420" s="130"/>
      <c r="BG420" s="130"/>
      <c r="BJ420" s="130"/>
      <c r="BT420" s="130"/>
      <c r="CD420" s="130"/>
      <c r="CN420" s="130"/>
      <c r="CX420" s="130"/>
      <c r="DH420" s="130"/>
      <c r="DR420" s="130"/>
      <c r="EB420" s="130"/>
      <c r="EL420" s="130"/>
      <c r="EV420" s="130"/>
      <c r="FF420" s="130"/>
      <c r="FP420" s="130"/>
      <c r="FZ420" s="130"/>
      <c r="GJ420" s="130"/>
      <c r="GT420" s="130"/>
      <c r="HD420" s="130"/>
      <c r="HN420" s="130"/>
      <c r="HX420" s="130"/>
      <c r="IH420" s="130"/>
    </row>
    <row xmlns:x14ac="http://schemas.microsoft.com/office/spreadsheetml/2009/9/ac" r="421" s="3" customFormat="true" x14ac:dyDescent="0.25">
      <c r="A421" s="397"/>
      <c r="B421" s="130"/>
      <c r="L421" s="130"/>
      <c r="V421" s="130"/>
      <c r="AF421" s="130"/>
      <c r="AP421" s="130"/>
      <c r="AZ421" s="130"/>
      <c r="BA421" s="130"/>
      <c r="BB421" s="130"/>
      <c r="BC421" s="130"/>
      <c r="BD421" s="130"/>
      <c r="BE421" s="130"/>
      <c r="BF421" s="130"/>
      <c r="BG421" s="130"/>
      <c r="BJ421" s="130"/>
      <c r="BT421" s="130"/>
      <c r="CD421" s="130"/>
      <c r="CN421" s="130"/>
      <c r="CX421" s="130"/>
      <c r="DH421" s="130"/>
      <c r="DR421" s="130"/>
      <c r="EB421" s="130"/>
      <c r="EL421" s="130"/>
      <c r="EV421" s="130"/>
      <c r="FF421" s="130"/>
      <c r="FP421" s="130"/>
      <c r="FZ421" s="130"/>
      <c r="GJ421" s="130"/>
      <c r="GT421" s="130"/>
      <c r="HD421" s="130"/>
      <c r="HN421" s="130"/>
      <c r="HX421" s="130"/>
      <c r="IH421" s="130"/>
    </row>
    <row xmlns:x14ac="http://schemas.microsoft.com/office/spreadsheetml/2009/9/ac" r="422" s="3" customFormat="true" x14ac:dyDescent="0.25">
      <c r="A422" s="397"/>
      <c r="B422" s="130"/>
      <c r="L422" s="130"/>
      <c r="V422" s="130"/>
      <c r="AF422" s="130"/>
      <c r="AP422" s="130"/>
      <c r="AZ422" s="130"/>
      <c r="BA422" s="130"/>
      <c r="BB422" s="130"/>
      <c r="BC422" s="130"/>
      <c r="BD422" s="130"/>
      <c r="BE422" s="130"/>
      <c r="BF422" s="130"/>
      <c r="BG422" s="130"/>
      <c r="BJ422" s="130"/>
      <c r="BT422" s="130"/>
      <c r="CD422" s="130"/>
      <c r="CN422" s="130"/>
      <c r="CX422" s="130"/>
      <c r="DH422" s="130"/>
      <c r="DR422" s="130"/>
      <c r="EB422" s="130"/>
      <c r="EL422" s="130"/>
      <c r="EV422" s="130"/>
      <c r="FF422" s="130"/>
      <c r="FP422" s="130"/>
      <c r="FZ422" s="130"/>
      <c r="GJ422" s="130"/>
      <c r="GT422" s="130"/>
      <c r="HD422" s="130"/>
      <c r="HN422" s="130"/>
      <c r="HX422" s="130"/>
      <c r="IH422" s="130"/>
    </row>
    <row xmlns:x14ac="http://schemas.microsoft.com/office/spreadsheetml/2009/9/ac" r="423" s="3" customFormat="true" x14ac:dyDescent="0.25">
      <c r="A423" s="397"/>
      <c r="B423" s="130"/>
      <c r="L423" s="130"/>
      <c r="V423" s="130"/>
      <c r="AF423" s="130"/>
      <c r="AP423" s="130"/>
      <c r="AZ423" s="130"/>
      <c r="BA423" s="130"/>
      <c r="BB423" s="130"/>
      <c r="BC423" s="130"/>
      <c r="BD423" s="130"/>
      <c r="BE423" s="130"/>
      <c r="BF423" s="130"/>
      <c r="BG423" s="130"/>
      <c r="BJ423" s="130"/>
      <c r="BT423" s="130"/>
      <c r="CD423" s="130"/>
      <c r="CN423" s="130"/>
      <c r="CX423" s="130"/>
      <c r="DH423" s="130"/>
      <c r="DR423" s="130"/>
      <c r="EB423" s="130"/>
      <c r="EL423" s="130"/>
      <c r="EV423" s="130"/>
      <c r="FF423" s="130"/>
      <c r="FP423" s="130"/>
      <c r="FZ423" s="130"/>
      <c r="GJ423" s="130"/>
      <c r="GT423" s="130"/>
      <c r="HD423" s="130"/>
      <c r="HN423" s="130"/>
      <c r="HX423" s="130"/>
      <c r="IH423" s="130"/>
    </row>
    <row xmlns:x14ac="http://schemas.microsoft.com/office/spreadsheetml/2009/9/ac" r="424" s="3" customFormat="true" x14ac:dyDescent="0.25">
      <c r="A424" s="397"/>
      <c r="B424" s="130"/>
      <c r="L424" s="130"/>
      <c r="V424" s="130"/>
      <c r="AF424" s="130"/>
      <c r="AP424" s="130"/>
      <c r="AZ424" s="130"/>
      <c r="BA424" s="130"/>
      <c r="BB424" s="130"/>
      <c r="BC424" s="130"/>
      <c r="BD424" s="130"/>
      <c r="BE424" s="130"/>
      <c r="BF424" s="130"/>
      <c r="BG424" s="130"/>
      <c r="BJ424" s="130"/>
      <c r="BT424" s="130"/>
      <c r="CD424" s="130"/>
      <c r="CN424" s="130"/>
      <c r="CX424" s="130"/>
      <c r="DH424" s="130"/>
      <c r="DR424" s="130"/>
      <c r="EB424" s="130"/>
      <c r="EL424" s="130"/>
      <c r="EV424" s="130"/>
      <c r="FF424" s="130"/>
      <c r="FP424" s="130"/>
      <c r="FZ424" s="130"/>
      <c r="GJ424" s="130"/>
      <c r="GT424" s="130"/>
      <c r="HD424" s="130"/>
      <c r="HN424" s="130"/>
      <c r="HX424" s="130"/>
      <c r="IH424" s="130"/>
    </row>
    <row xmlns:x14ac="http://schemas.microsoft.com/office/spreadsheetml/2009/9/ac" r="425" s="3" customFormat="true" x14ac:dyDescent="0.25">
      <c r="A425" s="397"/>
      <c r="B425" s="130"/>
      <c r="L425" s="130"/>
      <c r="V425" s="130"/>
      <c r="AF425" s="130"/>
      <c r="AP425" s="130"/>
      <c r="AZ425" s="130"/>
      <c r="BA425" s="130"/>
      <c r="BB425" s="130"/>
      <c r="BC425" s="130"/>
      <c r="BD425" s="130"/>
      <c r="BE425" s="130"/>
      <c r="BF425" s="130"/>
      <c r="BG425" s="130"/>
      <c r="BJ425" s="130"/>
      <c r="BT425" s="130"/>
      <c r="CD425" s="130"/>
      <c r="CN425" s="130"/>
      <c r="CX425" s="130"/>
      <c r="DH425" s="130"/>
      <c r="DR425" s="130"/>
      <c r="EB425" s="130"/>
      <c r="EL425" s="130"/>
      <c r="EV425" s="130"/>
      <c r="FF425" s="130"/>
      <c r="FP425" s="130"/>
      <c r="FZ425" s="130"/>
      <c r="GJ425" s="130"/>
      <c r="GT425" s="130"/>
      <c r="HD425" s="130"/>
      <c r="HN425" s="130"/>
      <c r="HX425" s="130"/>
      <c r="IH425" s="130"/>
    </row>
    <row xmlns:x14ac="http://schemas.microsoft.com/office/spreadsheetml/2009/9/ac" r="426" s="3" customFormat="true" x14ac:dyDescent="0.25">
      <c r="A426" s="397"/>
      <c r="B426" s="130"/>
      <c r="L426" s="130"/>
      <c r="V426" s="130"/>
      <c r="AF426" s="130"/>
      <c r="AP426" s="130"/>
      <c r="AZ426" s="130"/>
      <c r="BA426" s="130"/>
      <c r="BB426" s="130"/>
      <c r="BC426" s="130"/>
      <c r="BD426" s="130"/>
      <c r="BE426" s="130"/>
      <c r="BF426" s="130"/>
      <c r="BG426" s="130"/>
      <c r="BJ426" s="130"/>
      <c r="BT426" s="130"/>
      <c r="CD426" s="130"/>
      <c r="CN426" s="130"/>
      <c r="CX426" s="130"/>
      <c r="DH426" s="130"/>
      <c r="DR426" s="130"/>
      <c r="EB426" s="130"/>
      <c r="EL426" s="130"/>
      <c r="EV426" s="130"/>
      <c r="FF426" s="130"/>
      <c r="FP426" s="130"/>
      <c r="FZ426" s="130"/>
      <c r="GJ426" s="130"/>
      <c r="GT426" s="130"/>
      <c r="HD426" s="130"/>
      <c r="HN426" s="130"/>
      <c r="HX426" s="130"/>
      <c r="IH426" s="130"/>
    </row>
    <row xmlns:x14ac="http://schemas.microsoft.com/office/spreadsheetml/2009/9/ac" r="427" s="3" customFormat="true" x14ac:dyDescent="0.25">
      <c r="A427" s="397"/>
      <c r="B427" s="130"/>
      <c r="L427" s="130"/>
      <c r="V427" s="130"/>
      <c r="AF427" s="130"/>
      <c r="AP427" s="130"/>
      <c r="AZ427" s="130"/>
      <c r="BA427" s="130"/>
      <c r="BB427" s="130"/>
      <c r="BC427" s="130"/>
      <c r="BD427" s="130"/>
      <c r="BE427" s="130"/>
      <c r="BF427" s="130"/>
      <c r="BG427" s="130"/>
      <c r="BJ427" s="130"/>
      <c r="BT427" s="130"/>
      <c r="CD427" s="130"/>
      <c r="CN427" s="130"/>
      <c r="CX427" s="130"/>
      <c r="DH427" s="130"/>
      <c r="DR427" s="130"/>
      <c r="EB427" s="130"/>
      <c r="EL427" s="130"/>
      <c r="EV427" s="130"/>
      <c r="FF427" s="130"/>
      <c r="FP427" s="130"/>
      <c r="FZ427" s="130"/>
      <c r="GJ427" s="130"/>
      <c r="GT427" s="130"/>
      <c r="HD427" s="130"/>
      <c r="HN427" s="130"/>
      <c r="HX427" s="130"/>
      <c r="IH427" s="130"/>
    </row>
    <row xmlns:x14ac="http://schemas.microsoft.com/office/spreadsheetml/2009/9/ac" r="428" s="3" customFormat="true" x14ac:dyDescent="0.25">
      <c r="A428" s="397"/>
      <c r="B428" s="130"/>
      <c r="L428" s="130"/>
      <c r="V428" s="130"/>
      <c r="AF428" s="130"/>
      <c r="AP428" s="130"/>
      <c r="AZ428" s="130"/>
      <c r="BA428" s="130"/>
      <c r="BB428" s="130"/>
      <c r="BC428" s="130"/>
      <c r="BD428" s="130"/>
      <c r="BE428" s="130"/>
      <c r="BF428" s="130"/>
      <c r="BG428" s="130"/>
      <c r="BJ428" s="130"/>
      <c r="BT428" s="130"/>
      <c r="CD428" s="130"/>
      <c r="CN428" s="130"/>
      <c r="CX428" s="130"/>
      <c r="DH428" s="130"/>
      <c r="DR428" s="130"/>
      <c r="EB428" s="130"/>
      <c r="EL428" s="130"/>
      <c r="EV428" s="130"/>
      <c r="FF428" s="130"/>
      <c r="FP428" s="130"/>
      <c r="FZ428" s="130"/>
      <c r="GJ428" s="130"/>
      <c r="GT428" s="130"/>
      <c r="HD428" s="130"/>
      <c r="HN428" s="130"/>
      <c r="HX428" s="130"/>
      <c r="IH428" s="130"/>
    </row>
    <row xmlns:x14ac="http://schemas.microsoft.com/office/spreadsheetml/2009/9/ac" r="429" s="3" customFormat="true" x14ac:dyDescent="0.25">
      <c r="A429" s="397"/>
      <c r="B429" s="130"/>
      <c r="L429" s="130"/>
      <c r="V429" s="130"/>
      <c r="AF429" s="130"/>
      <c r="AP429" s="130"/>
      <c r="AZ429" s="130"/>
      <c r="BA429" s="130"/>
      <c r="BB429" s="130"/>
      <c r="BC429" s="130"/>
      <c r="BD429" s="130"/>
      <c r="BE429" s="130"/>
      <c r="BF429" s="130"/>
      <c r="BG429" s="130"/>
      <c r="BJ429" s="130"/>
      <c r="BT429" s="130"/>
      <c r="CD429" s="130"/>
      <c r="CN429" s="130"/>
      <c r="CX429" s="130"/>
      <c r="DH429" s="130"/>
      <c r="DR429" s="130"/>
      <c r="EB429" s="130"/>
      <c r="EL429" s="130"/>
      <c r="EV429" s="130"/>
      <c r="FF429" s="130"/>
      <c r="FP429" s="130"/>
      <c r="FZ429" s="130"/>
      <c r="GJ429" s="130"/>
      <c r="GT429" s="130"/>
      <c r="HD429" s="130"/>
      <c r="HN429" s="130"/>
      <c r="HX429" s="130"/>
      <c r="IH429" s="130"/>
    </row>
    <row xmlns:x14ac="http://schemas.microsoft.com/office/spreadsheetml/2009/9/ac" r="430" s="3" customFormat="true" x14ac:dyDescent="0.25">
      <c r="A430" s="397"/>
      <c r="B430" s="130"/>
      <c r="L430" s="130"/>
      <c r="V430" s="130"/>
      <c r="AF430" s="130"/>
      <c r="AP430" s="130"/>
      <c r="AZ430" s="130"/>
      <c r="BA430" s="130"/>
      <c r="BB430" s="130"/>
      <c r="BC430" s="130"/>
      <c r="BD430" s="130"/>
      <c r="BE430" s="130"/>
      <c r="BF430" s="130"/>
      <c r="BG430" s="130"/>
      <c r="BJ430" s="130"/>
      <c r="BT430" s="130"/>
      <c r="CD430" s="130"/>
      <c r="CN430" s="130"/>
      <c r="CX430" s="130"/>
      <c r="DH430" s="130"/>
      <c r="DR430" s="130"/>
      <c r="EB430" s="130"/>
      <c r="EL430" s="130"/>
      <c r="EV430" s="130"/>
      <c r="FF430" s="130"/>
      <c r="FP430" s="130"/>
      <c r="FZ430" s="130"/>
      <c r="GJ430" s="130"/>
      <c r="GT430" s="130"/>
      <c r="HD430" s="130"/>
      <c r="HN430" s="130"/>
      <c r="HX430" s="130"/>
      <c r="IH430" s="130"/>
    </row>
    <row xmlns:x14ac="http://schemas.microsoft.com/office/spreadsheetml/2009/9/ac" r="431" s="3" customFormat="true" x14ac:dyDescent="0.25">
      <c r="A431" s="397"/>
      <c r="B431" s="130"/>
      <c r="L431" s="130"/>
      <c r="V431" s="130"/>
      <c r="AF431" s="130"/>
      <c r="AP431" s="130"/>
      <c r="AZ431" s="130"/>
      <c r="BA431" s="130"/>
      <c r="BB431" s="130"/>
      <c r="BC431" s="130"/>
      <c r="BD431" s="130"/>
      <c r="BE431" s="130"/>
      <c r="BF431" s="130"/>
      <c r="BG431" s="130"/>
      <c r="BJ431" s="130"/>
      <c r="BT431" s="130"/>
      <c r="CD431" s="130"/>
      <c r="CN431" s="130"/>
      <c r="CX431" s="130"/>
      <c r="DH431" s="130"/>
      <c r="DR431" s="130"/>
      <c r="EB431" s="130"/>
      <c r="EL431" s="130"/>
      <c r="EV431" s="130"/>
      <c r="FF431" s="130"/>
      <c r="FP431" s="130"/>
      <c r="FZ431" s="130"/>
      <c r="GJ431" s="130"/>
      <c r="GT431" s="130"/>
      <c r="HD431" s="130"/>
      <c r="HN431" s="130"/>
      <c r="HX431" s="130"/>
      <c r="IH431" s="130"/>
    </row>
    <row xmlns:x14ac="http://schemas.microsoft.com/office/spreadsheetml/2009/9/ac" r="432" s="3" customFormat="true" x14ac:dyDescent="0.25">
      <c r="A432" s="397"/>
      <c r="B432" s="130"/>
      <c r="L432" s="130"/>
      <c r="V432" s="130"/>
      <c r="AF432" s="130"/>
      <c r="AP432" s="130"/>
      <c r="AZ432" s="130"/>
      <c r="BA432" s="130"/>
      <c r="BB432" s="130"/>
      <c r="BC432" s="130"/>
      <c r="BD432" s="130"/>
      <c r="BE432" s="130"/>
      <c r="BF432" s="130"/>
      <c r="BG432" s="130"/>
      <c r="BJ432" s="130"/>
      <c r="BT432" s="130"/>
      <c r="CD432" s="130"/>
      <c r="CN432" s="130"/>
      <c r="CX432" s="130"/>
      <c r="DH432" s="130"/>
      <c r="DR432" s="130"/>
      <c r="EB432" s="130"/>
      <c r="EL432" s="130"/>
      <c r="EV432" s="130"/>
      <c r="FF432" s="130"/>
      <c r="FP432" s="130"/>
      <c r="FZ432" s="130"/>
      <c r="GJ432" s="130"/>
      <c r="GT432" s="130"/>
      <c r="HD432" s="130"/>
      <c r="HN432" s="130"/>
      <c r="HX432" s="130"/>
      <c r="IH432" s="130"/>
    </row>
    <row xmlns:x14ac="http://schemas.microsoft.com/office/spreadsheetml/2009/9/ac" r="433" s="3" customFormat="true" x14ac:dyDescent="0.25">
      <c r="A433" s="397"/>
      <c r="B433" s="130"/>
      <c r="L433" s="130"/>
      <c r="V433" s="130"/>
      <c r="AF433" s="130"/>
      <c r="AP433" s="130"/>
      <c r="AZ433" s="130"/>
      <c r="BA433" s="130"/>
      <c r="BB433" s="130"/>
      <c r="BC433" s="130"/>
      <c r="BD433" s="130"/>
      <c r="BE433" s="130"/>
      <c r="BF433" s="130"/>
      <c r="BG433" s="130"/>
      <c r="BJ433" s="130"/>
      <c r="BT433" s="130"/>
      <c r="CD433" s="130"/>
      <c r="CN433" s="130"/>
      <c r="CX433" s="130"/>
      <c r="DH433" s="130"/>
      <c r="DR433" s="130"/>
      <c r="EB433" s="130"/>
      <c r="EL433" s="130"/>
      <c r="EV433" s="130"/>
      <c r="FF433" s="130"/>
      <c r="FP433" s="130"/>
      <c r="FZ433" s="130"/>
      <c r="GJ433" s="130"/>
      <c r="GT433" s="130"/>
      <c r="HD433" s="130"/>
      <c r="HN433" s="130"/>
      <c r="HX433" s="130"/>
      <c r="IH433" s="130"/>
    </row>
    <row xmlns:x14ac="http://schemas.microsoft.com/office/spreadsheetml/2009/9/ac" r="434" s="3" customFormat="true" x14ac:dyDescent="0.25">
      <c r="A434" s="397"/>
      <c r="B434" s="130"/>
      <c r="L434" s="130"/>
      <c r="V434" s="130"/>
      <c r="AF434" s="130"/>
      <c r="AP434" s="130"/>
      <c r="AZ434" s="130"/>
      <c r="BA434" s="130"/>
      <c r="BB434" s="130"/>
      <c r="BC434" s="130"/>
      <c r="BD434" s="130"/>
      <c r="BE434" s="130"/>
      <c r="BF434" s="130"/>
      <c r="BG434" s="130"/>
      <c r="BJ434" s="130"/>
      <c r="BT434" s="130"/>
      <c r="CD434" s="130"/>
      <c r="CN434" s="130"/>
      <c r="CX434" s="130"/>
      <c r="DH434" s="130"/>
      <c r="DR434" s="130"/>
      <c r="EB434" s="130"/>
      <c r="EL434" s="130"/>
      <c r="EV434" s="130"/>
      <c r="FF434" s="130"/>
      <c r="FP434" s="130"/>
      <c r="FZ434" s="130"/>
      <c r="GJ434" s="130"/>
      <c r="GT434" s="130"/>
      <c r="HD434" s="130"/>
      <c r="HN434" s="130"/>
      <c r="HX434" s="130"/>
      <c r="IH434" s="130"/>
    </row>
    <row xmlns:x14ac="http://schemas.microsoft.com/office/spreadsheetml/2009/9/ac" r="435" s="3" customFormat="true" x14ac:dyDescent="0.25">
      <c r="A435" s="397"/>
      <c r="B435" s="130"/>
      <c r="L435" s="130"/>
      <c r="V435" s="130"/>
      <c r="AF435" s="130"/>
      <c r="AP435" s="130"/>
      <c r="AZ435" s="130"/>
      <c r="BA435" s="130"/>
      <c r="BB435" s="130"/>
      <c r="BC435" s="130"/>
      <c r="BD435" s="130"/>
      <c r="BE435" s="130"/>
      <c r="BF435" s="130"/>
      <c r="BG435" s="130"/>
      <c r="BJ435" s="130"/>
      <c r="BT435" s="130"/>
      <c r="CD435" s="130"/>
      <c r="CN435" s="130"/>
      <c r="CX435" s="130"/>
      <c r="DH435" s="130"/>
      <c r="DR435" s="130"/>
      <c r="EB435" s="130"/>
      <c r="EL435" s="130"/>
      <c r="EV435" s="130"/>
      <c r="FF435" s="130"/>
      <c r="FP435" s="130"/>
      <c r="FZ435" s="130"/>
      <c r="GJ435" s="130"/>
      <c r="GT435" s="130"/>
      <c r="HD435" s="130"/>
      <c r="HN435" s="130"/>
      <c r="HX435" s="130"/>
      <c r="IH435" s="130"/>
    </row>
    <row xmlns:x14ac="http://schemas.microsoft.com/office/spreadsheetml/2009/9/ac" r="436" s="3" customFormat="true" x14ac:dyDescent="0.25">
      <c r="A436" s="397"/>
      <c r="B436" s="130"/>
      <c r="L436" s="130"/>
      <c r="V436" s="130"/>
      <c r="AF436" s="130"/>
      <c r="AP436" s="130"/>
      <c r="AZ436" s="130"/>
      <c r="BA436" s="130"/>
      <c r="BB436" s="130"/>
      <c r="BC436" s="130"/>
      <c r="BD436" s="130"/>
      <c r="BE436" s="130"/>
      <c r="BF436" s="130"/>
      <c r="BG436" s="130"/>
      <c r="BJ436" s="130"/>
      <c r="BT436" s="130"/>
      <c r="CD436" s="130"/>
      <c r="CN436" s="130"/>
      <c r="CX436" s="130"/>
      <c r="DH436" s="130"/>
      <c r="DR436" s="130"/>
      <c r="EB436" s="130"/>
      <c r="EL436" s="130"/>
      <c r="EV436" s="130"/>
      <c r="FF436" s="130"/>
      <c r="FP436" s="130"/>
      <c r="FZ436" s="130"/>
      <c r="GJ436" s="130"/>
      <c r="GT436" s="130"/>
      <c r="HD436" s="130"/>
      <c r="HN436" s="130"/>
      <c r="HX436" s="130"/>
      <c r="IH436" s="130"/>
    </row>
    <row xmlns:x14ac="http://schemas.microsoft.com/office/spreadsheetml/2009/9/ac" r="437" s="3" customFormat="true" x14ac:dyDescent="0.25">
      <c r="A437" s="397"/>
      <c r="B437" s="130"/>
      <c r="L437" s="130"/>
      <c r="V437" s="130"/>
      <c r="AF437" s="130"/>
      <c r="AP437" s="130"/>
      <c r="AZ437" s="130"/>
      <c r="BA437" s="130"/>
      <c r="BB437" s="130"/>
      <c r="BC437" s="130"/>
      <c r="BD437" s="130"/>
      <c r="BE437" s="130"/>
      <c r="BF437" s="130"/>
      <c r="BG437" s="130"/>
      <c r="BJ437" s="130"/>
      <c r="BT437" s="130"/>
      <c r="CD437" s="130"/>
      <c r="CN437" s="130"/>
      <c r="CX437" s="130"/>
      <c r="DH437" s="130"/>
      <c r="DR437" s="130"/>
      <c r="EB437" s="130"/>
      <c r="EL437" s="130"/>
      <c r="EV437" s="130"/>
      <c r="FF437" s="130"/>
      <c r="FP437" s="130"/>
      <c r="FZ437" s="130"/>
      <c r="GJ437" s="130"/>
      <c r="GT437" s="130"/>
      <c r="HD437" s="130"/>
      <c r="HN437" s="130"/>
      <c r="HX437" s="130"/>
      <c r="IH437" s="130"/>
    </row>
    <row xmlns:x14ac="http://schemas.microsoft.com/office/spreadsheetml/2009/9/ac" r="438" s="3" customFormat="true" x14ac:dyDescent="0.25">
      <c r="A438" s="397"/>
      <c r="B438" s="130"/>
      <c r="L438" s="130"/>
      <c r="V438" s="130"/>
      <c r="AF438" s="130"/>
      <c r="AP438" s="130"/>
      <c r="AZ438" s="130"/>
      <c r="BA438" s="130"/>
      <c r="BB438" s="130"/>
      <c r="BC438" s="130"/>
      <c r="BD438" s="130"/>
      <c r="BE438" s="130"/>
      <c r="BF438" s="130"/>
      <c r="BG438" s="130"/>
      <c r="BJ438" s="130"/>
      <c r="BT438" s="130"/>
      <c r="CD438" s="130"/>
      <c r="CN438" s="130"/>
      <c r="CX438" s="130"/>
      <c r="DH438" s="130"/>
      <c r="DR438" s="130"/>
      <c r="EB438" s="130"/>
      <c r="EL438" s="130"/>
      <c r="EV438" s="130"/>
      <c r="FF438" s="130"/>
      <c r="FP438" s="130"/>
      <c r="FZ438" s="130"/>
      <c r="GJ438" s="130"/>
      <c r="GT438" s="130"/>
      <c r="HD438" s="130"/>
      <c r="HN438" s="130"/>
      <c r="HX438" s="130"/>
      <c r="IH438" s="130"/>
    </row>
    <row xmlns:x14ac="http://schemas.microsoft.com/office/spreadsheetml/2009/9/ac" r="439" s="3" customFormat="true" x14ac:dyDescent="0.25">
      <c r="A439" s="397"/>
      <c r="B439" s="130"/>
      <c r="L439" s="130"/>
      <c r="V439" s="130"/>
      <c r="AF439" s="130"/>
      <c r="AP439" s="130"/>
      <c r="AZ439" s="130"/>
      <c r="BA439" s="130"/>
      <c r="BB439" s="130"/>
      <c r="BC439" s="130"/>
      <c r="BD439" s="130"/>
      <c r="BE439" s="130"/>
      <c r="BF439" s="130"/>
      <c r="BG439" s="130"/>
      <c r="BJ439" s="130"/>
      <c r="BT439" s="130"/>
      <c r="CD439" s="130"/>
      <c r="CN439" s="130"/>
      <c r="CX439" s="130"/>
      <c r="DH439" s="130"/>
      <c r="DR439" s="130"/>
      <c r="EB439" s="130"/>
      <c r="EL439" s="130"/>
      <c r="EV439" s="130"/>
      <c r="FF439" s="130"/>
      <c r="FP439" s="130"/>
      <c r="FZ439" s="130"/>
      <c r="GJ439" s="130"/>
      <c r="GT439" s="130"/>
      <c r="HD439" s="130"/>
      <c r="HN439" s="130"/>
      <c r="HX439" s="130"/>
      <c r="IH439" s="130"/>
    </row>
    <row xmlns:x14ac="http://schemas.microsoft.com/office/spreadsheetml/2009/9/ac" r="440" s="3" customFormat="true" x14ac:dyDescent="0.25">
      <c r="A440" s="397"/>
      <c r="B440" s="130"/>
      <c r="L440" s="130"/>
      <c r="V440" s="130"/>
      <c r="AF440" s="130"/>
      <c r="AP440" s="130"/>
      <c r="AZ440" s="130"/>
      <c r="BA440" s="130"/>
      <c r="BB440" s="130"/>
      <c r="BC440" s="130"/>
      <c r="BD440" s="130"/>
      <c r="BE440" s="130"/>
      <c r="BF440" s="130"/>
      <c r="BG440" s="130"/>
      <c r="BJ440" s="130"/>
      <c r="BT440" s="130"/>
      <c r="CD440" s="130"/>
      <c r="CN440" s="130"/>
      <c r="CX440" s="130"/>
      <c r="DH440" s="130"/>
      <c r="DR440" s="130"/>
      <c r="EB440" s="130"/>
      <c r="EL440" s="130"/>
      <c r="EV440" s="130"/>
      <c r="FF440" s="130"/>
      <c r="FP440" s="130"/>
      <c r="FZ440" s="130"/>
      <c r="GJ440" s="130"/>
      <c r="GT440" s="130"/>
      <c r="HD440" s="130"/>
      <c r="HN440" s="130"/>
      <c r="HX440" s="130"/>
      <c r="IH440" s="130"/>
    </row>
    <row xmlns:x14ac="http://schemas.microsoft.com/office/spreadsheetml/2009/9/ac" r="441" s="3" customFormat="true" x14ac:dyDescent="0.25">
      <c r="A441" s="397"/>
      <c r="B441" s="130"/>
      <c r="L441" s="130"/>
      <c r="V441" s="130"/>
      <c r="AF441" s="130"/>
      <c r="AP441" s="130"/>
      <c r="AZ441" s="130"/>
      <c r="BA441" s="130"/>
      <c r="BB441" s="130"/>
      <c r="BC441" s="130"/>
      <c r="BD441" s="130"/>
      <c r="BE441" s="130"/>
      <c r="BF441" s="130"/>
      <c r="BG441" s="130"/>
      <c r="BJ441" s="130"/>
      <c r="BT441" s="130"/>
      <c r="CD441" s="130"/>
      <c r="CN441" s="130"/>
      <c r="CX441" s="130"/>
      <c r="DH441" s="130"/>
      <c r="DR441" s="130"/>
      <c r="EB441" s="130"/>
      <c r="EL441" s="130"/>
      <c r="EV441" s="130"/>
      <c r="FF441" s="130"/>
      <c r="FP441" s="130"/>
      <c r="FZ441" s="130"/>
      <c r="GJ441" s="130"/>
      <c r="GT441" s="130"/>
      <c r="HD441" s="130"/>
      <c r="HN441" s="130"/>
      <c r="HX441" s="130"/>
      <c r="IH441" s="130"/>
    </row>
    <row xmlns:x14ac="http://schemas.microsoft.com/office/spreadsheetml/2009/9/ac" r="442" s="3" customFormat="true" x14ac:dyDescent="0.25">
      <c r="A442" s="397"/>
      <c r="B442" s="130"/>
      <c r="L442" s="130"/>
      <c r="V442" s="130"/>
      <c r="AF442" s="130"/>
      <c r="AP442" s="130"/>
      <c r="AZ442" s="130"/>
      <c r="BA442" s="130"/>
      <c r="BB442" s="130"/>
      <c r="BC442" s="130"/>
      <c r="BD442" s="130"/>
      <c r="BE442" s="130"/>
      <c r="BF442" s="130"/>
      <c r="BG442" s="130"/>
      <c r="BJ442" s="130"/>
      <c r="BT442" s="130"/>
      <c r="CD442" s="130"/>
      <c r="CN442" s="130"/>
      <c r="CX442" s="130"/>
      <c r="DH442" s="130"/>
      <c r="DR442" s="130"/>
      <c r="EB442" s="130"/>
      <c r="EL442" s="130"/>
      <c r="EV442" s="130"/>
      <c r="FF442" s="130"/>
      <c r="FP442" s="130"/>
      <c r="FZ442" s="130"/>
      <c r="GJ442" s="130"/>
      <c r="GT442" s="130"/>
      <c r="HD442" s="130"/>
      <c r="HN442" s="130"/>
      <c r="HX442" s="130"/>
      <c r="IH442" s="130"/>
    </row>
    <row xmlns:x14ac="http://schemas.microsoft.com/office/spreadsheetml/2009/9/ac" r="443" s="3" customFormat="true" x14ac:dyDescent="0.25">
      <c r="A443" s="397"/>
      <c r="B443" s="130"/>
      <c r="L443" s="130"/>
      <c r="V443" s="130"/>
      <c r="AF443" s="130"/>
      <c r="AP443" s="130"/>
      <c r="AZ443" s="130"/>
      <c r="BA443" s="130"/>
      <c r="BB443" s="130"/>
      <c r="BC443" s="130"/>
      <c r="BD443" s="130"/>
      <c r="BE443" s="130"/>
      <c r="BF443" s="130"/>
      <c r="BG443" s="130"/>
      <c r="BJ443" s="130"/>
      <c r="BT443" s="130"/>
      <c r="CD443" s="130"/>
      <c r="CN443" s="130"/>
      <c r="CX443" s="130"/>
      <c r="DH443" s="130"/>
      <c r="DR443" s="130"/>
      <c r="EB443" s="130"/>
      <c r="EL443" s="130"/>
      <c r="EV443" s="130"/>
      <c r="FF443" s="130"/>
      <c r="FP443" s="130"/>
      <c r="FZ443" s="130"/>
      <c r="GJ443" s="130"/>
      <c r="GT443" s="130"/>
      <c r="HD443" s="130"/>
      <c r="HN443" s="130"/>
      <c r="HX443" s="130"/>
      <c r="IH443" s="130"/>
    </row>
    <row xmlns:x14ac="http://schemas.microsoft.com/office/spreadsheetml/2009/9/ac" r="444" s="3" customFormat="true" x14ac:dyDescent="0.25">
      <c r="A444" s="397"/>
      <c r="B444" s="130"/>
      <c r="L444" s="130"/>
      <c r="V444" s="130"/>
      <c r="AF444" s="130"/>
      <c r="AP444" s="130"/>
      <c r="AZ444" s="130"/>
      <c r="BA444" s="130"/>
      <c r="BB444" s="130"/>
      <c r="BC444" s="130"/>
      <c r="BD444" s="130"/>
      <c r="BE444" s="130"/>
      <c r="BF444" s="130"/>
      <c r="BG444" s="130"/>
      <c r="BJ444" s="130"/>
      <c r="BT444" s="130"/>
      <c r="CD444" s="130"/>
      <c r="CN444" s="130"/>
      <c r="CX444" s="130"/>
      <c r="DH444" s="130"/>
      <c r="DR444" s="130"/>
      <c r="EB444" s="130"/>
      <c r="EL444" s="130"/>
      <c r="EV444" s="130"/>
      <c r="FF444" s="130"/>
      <c r="FP444" s="130"/>
      <c r="FZ444" s="130"/>
      <c r="GJ444" s="130"/>
      <c r="GT444" s="130"/>
      <c r="HD444" s="130"/>
      <c r="HN444" s="130"/>
      <c r="HX444" s="130"/>
      <c r="IH444" s="130"/>
    </row>
    <row xmlns:x14ac="http://schemas.microsoft.com/office/spreadsheetml/2009/9/ac" r="445" s="3" customFormat="true" x14ac:dyDescent="0.25">
      <c r="A445" s="397"/>
      <c r="B445" s="130"/>
      <c r="L445" s="130"/>
      <c r="V445" s="130"/>
      <c r="AF445" s="130"/>
      <c r="AP445" s="130"/>
      <c r="AZ445" s="130"/>
      <c r="BA445" s="130"/>
      <c r="BB445" s="130"/>
      <c r="BC445" s="130"/>
      <c r="BD445" s="130"/>
      <c r="BE445" s="130"/>
      <c r="BF445" s="130"/>
      <c r="BG445" s="130"/>
      <c r="BJ445" s="130"/>
      <c r="BT445" s="130"/>
      <c r="CD445" s="130"/>
      <c r="CN445" s="130"/>
      <c r="CX445" s="130"/>
      <c r="DH445" s="130"/>
      <c r="DR445" s="130"/>
      <c r="EB445" s="130"/>
      <c r="EL445" s="130"/>
      <c r="EV445" s="130"/>
      <c r="FF445" s="130"/>
      <c r="FP445" s="130"/>
      <c r="FZ445" s="130"/>
      <c r="GJ445" s="130"/>
      <c r="GT445" s="130"/>
      <c r="HD445" s="130"/>
      <c r="HN445" s="130"/>
      <c r="HX445" s="130"/>
      <c r="IH445" s="130"/>
    </row>
    <row xmlns:x14ac="http://schemas.microsoft.com/office/spreadsheetml/2009/9/ac" r="446" s="3" customFormat="true" x14ac:dyDescent="0.25">
      <c r="A446" s="397"/>
      <c r="B446" s="130"/>
      <c r="L446" s="130"/>
      <c r="V446" s="130"/>
      <c r="AF446" s="130"/>
      <c r="AP446" s="130"/>
      <c r="AZ446" s="130"/>
      <c r="BA446" s="130"/>
      <c r="BB446" s="130"/>
      <c r="BC446" s="130"/>
      <c r="BD446" s="130"/>
      <c r="BE446" s="130"/>
      <c r="BF446" s="130"/>
      <c r="BG446" s="130"/>
      <c r="BJ446" s="130"/>
      <c r="BT446" s="130"/>
      <c r="CD446" s="130"/>
      <c r="CN446" s="130"/>
      <c r="CX446" s="130"/>
      <c r="DH446" s="130"/>
      <c r="DR446" s="130"/>
      <c r="EB446" s="130"/>
      <c r="EL446" s="130"/>
      <c r="EV446" s="130"/>
      <c r="FF446" s="130"/>
      <c r="FP446" s="130"/>
      <c r="FZ446" s="130"/>
      <c r="GJ446" s="130"/>
      <c r="GT446" s="130"/>
      <c r="HD446" s="130"/>
      <c r="HN446" s="130"/>
      <c r="HX446" s="130"/>
      <c r="IH446" s="130"/>
    </row>
    <row xmlns:x14ac="http://schemas.microsoft.com/office/spreadsheetml/2009/9/ac" r="447" s="3" customFormat="true" x14ac:dyDescent="0.25">
      <c r="A447" s="397"/>
      <c r="B447" s="130"/>
      <c r="L447" s="130"/>
      <c r="V447" s="130"/>
      <c r="AF447" s="130"/>
      <c r="AP447" s="130"/>
      <c r="AZ447" s="130"/>
      <c r="BA447" s="130"/>
      <c r="BB447" s="130"/>
      <c r="BC447" s="130"/>
      <c r="BD447" s="130"/>
      <c r="BE447" s="130"/>
      <c r="BF447" s="130"/>
      <c r="BG447" s="130"/>
      <c r="BJ447" s="130"/>
      <c r="BT447" s="130"/>
      <c r="CD447" s="130"/>
      <c r="CN447" s="130"/>
      <c r="CX447" s="130"/>
      <c r="DH447" s="130"/>
      <c r="DR447" s="130"/>
      <c r="EB447" s="130"/>
      <c r="EL447" s="130"/>
      <c r="EV447" s="130"/>
      <c r="FF447" s="130"/>
      <c r="FP447" s="130"/>
      <c r="FZ447" s="130"/>
      <c r="GJ447" s="130"/>
      <c r="GT447" s="130"/>
      <c r="HD447" s="130"/>
      <c r="HN447" s="130"/>
      <c r="HX447" s="130"/>
      <c r="IH447" s="130"/>
    </row>
    <row xmlns:x14ac="http://schemas.microsoft.com/office/spreadsheetml/2009/9/ac" r="448" s="3" customFormat="true" x14ac:dyDescent="0.25">
      <c r="A448" s="397"/>
      <c r="B448" s="130"/>
      <c r="L448" s="130"/>
      <c r="V448" s="130"/>
      <c r="AF448" s="130"/>
      <c r="AP448" s="130"/>
      <c r="AZ448" s="130"/>
      <c r="BA448" s="130"/>
      <c r="BB448" s="130"/>
      <c r="BC448" s="130"/>
      <c r="BD448" s="130"/>
      <c r="BE448" s="130"/>
      <c r="BF448" s="130"/>
      <c r="BG448" s="130"/>
      <c r="BJ448" s="130"/>
      <c r="BT448" s="130"/>
      <c r="CD448" s="130"/>
      <c r="CN448" s="130"/>
      <c r="CX448" s="130"/>
      <c r="DH448" s="130"/>
      <c r="DR448" s="130"/>
      <c r="EB448" s="130"/>
      <c r="EL448" s="130"/>
      <c r="EV448" s="130"/>
      <c r="FF448" s="130"/>
      <c r="FP448" s="130"/>
      <c r="FZ448" s="130"/>
      <c r="GJ448" s="130"/>
      <c r="GT448" s="130"/>
      <c r="HD448" s="130"/>
      <c r="HN448" s="130"/>
      <c r="HX448" s="130"/>
      <c r="IH448" s="130"/>
    </row>
    <row xmlns:x14ac="http://schemas.microsoft.com/office/spreadsheetml/2009/9/ac" r="449" s="3" customFormat="true" x14ac:dyDescent="0.25">
      <c r="A449" s="397"/>
      <c r="B449" s="130"/>
      <c r="L449" s="130"/>
      <c r="V449" s="130"/>
      <c r="AF449" s="130"/>
      <c r="AP449" s="130"/>
      <c r="AZ449" s="130"/>
      <c r="BA449" s="130"/>
      <c r="BB449" s="130"/>
      <c r="BC449" s="130"/>
      <c r="BD449" s="130"/>
      <c r="BE449" s="130"/>
      <c r="BF449" s="130"/>
      <c r="BG449" s="130"/>
      <c r="BJ449" s="130"/>
      <c r="BT449" s="130"/>
      <c r="CD449" s="130"/>
      <c r="CN449" s="130"/>
      <c r="CX449" s="130"/>
      <c r="DH449" s="130"/>
      <c r="DR449" s="130"/>
      <c r="EB449" s="130"/>
      <c r="EL449" s="130"/>
      <c r="EV449" s="130"/>
      <c r="FF449" s="130"/>
      <c r="FP449" s="130"/>
      <c r="FZ449" s="130"/>
      <c r="GJ449" s="130"/>
      <c r="GT449" s="130"/>
      <c r="HD449" s="130"/>
      <c r="HN449" s="130"/>
      <c r="HX449" s="130"/>
      <c r="IH449" s="130"/>
    </row>
    <row xmlns:x14ac="http://schemas.microsoft.com/office/spreadsheetml/2009/9/ac" r="450" s="3" customFormat="true" x14ac:dyDescent="0.25">
      <c r="A450" s="397"/>
      <c r="B450" s="130"/>
      <c r="L450" s="130"/>
      <c r="V450" s="130"/>
      <c r="AF450" s="130"/>
      <c r="AP450" s="130"/>
      <c r="AZ450" s="130"/>
      <c r="BA450" s="130"/>
      <c r="BB450" s="130"/>
      <c r="BC450" s="130"/>
      <c r="BD450" s="130"/>
      <c r="BE450" s="130"/>
      <c r="BF450" s="130"/>
      <c r="BG450" s="130"/>
      <c r="BJ450" s="130"/>
      <c r="BT450" s="130"/>
      <c r="CD450" s="130"/>
      <c r="CN450" s="130"/>
      <c r="CX450" s="130"/>
      <c r="DH450" s="130"/>
      <c r="DR450" s="130"/>
      <c r="EB450" s="130"/>
      <c r="EL450" s="130"/>
      <c r="EV450" s="130"/>
      <c r="FF450" s="130"/>
      <c r="FP450" s="130"/>
      <c r="FZ450" s="130"/>
      <c r="GJ450" s="130"/>
      <c r="GT450" s="130"/>
      <c r="HD450" s="130"/>
      <c r="HN450" s="130"/>
      <c r="HX450" s="130"/>
      <c r="IH450" s="130"/>
    </row>
    <row xmlns:x14ac="http://schemas.microsoft.com/office/spreadsheetml/2009/9/ac" r="451" s="3" customFormat="true" x14ac:dyDescent="0.25">
      <c r="A451" s="397"/>
      <c r="B451" s="130"/>
      <c r="L451" s="130"/>
      <c r="V451" s="130"/>
      <c r="AF451" s="130"/>
      <c r="AP451" s="130"/>
      <c r="AZ451" s="130"/>
      <c r="BA451" s="130"/>
      <c r="BB451" s="130"/>
      <c r="BC451" s="130"/>
      <c r="BD451" s="130"/>
      <c r="BE451" s="130"/>
      <c r="BF451" s="130"/>
      <c r="BG451" s="130"/>
      <c r="BJ451" s="130"/>
      <c r="BT451" s="130"/>
      <c r="CD451" s="130"/>
      <c r="CN451" s="130"/>
      <c r="CX451" s="130"/>
      <c r="DH451" s="130"/>
      <c r="DR451" s="130"/>
      <c r="EB451" s="130"/>
      <c r="EL451" s="130"/>
      <c r="EV451" s="130"/>
      <c r="FF451" s="130"/>
      <c r="FP451" s="130"/>
      <c r="FZ451" s="130"/>
      <c r="GJ451" s="130"/>
      <c r="GT451" s="130"/>
      <c r="HD451" s="130"/>
      <c r="HN451" s="130"/>
      <c r="HX451" s="130"/>
      <c r="IH451" s="130"/>
    </row>
    <row xmlns:x14ac="http://schemas.microsoft.com/office/spreadsheetml/2009/9/ac" r="452" s="3" customFormat="true" x14ac:dyDescent="0.25">
      <c r="A452" s="397"/>
      <c r="B452" s="130"/>
      <c r="L452" s="130"/>
      <c r="V452" s="130"/>
      <c r="AF452" s="130"/>
      <c r="AP452" s="130"/>
      <c r="AZ452" s="130"/>
      <c r="BA452" s="130"/>
      <c r="BB452" s="130"/>
      <c r="BC452" s="130"/>
      <c r="BD452" s="130"/>
      <c r="BE452" s="130"/>
      <c r="BF452" s="130"/>
      <c r="BG452" s="130"/>
      <c r="BJ452" s="130"/>
      <c r="BT452" s="130"/>
      <c r="CD452" s="130"/>
      <c r="CN452" s="130"/>
      <c r="CX452" s="130"/>
      <c r="DH452" s="130"/>
      <c r="DR452" s="130"/>
      <c r="EB452" s="130"/>
      <c r="EL452" s="130"/>
      <c r="EV452" s="130"/>
      <c r="FF452" s="130"/>
      <c r="FP452" s="130"/>
      <c r="FZ452" s="130"/>
      <c r="GJ452" s="130"/>
      <c r="GT452" s="130"/>
      <c r="HD452" s="130"/>
      <c r="HN452" s="130"/>
      <c r="HX452" s="130"/>
      <c r="IH452" s="130"/>
    </row>
    <row xmlns:x14ac="http://schemas.microsoft.com/office/spreadsheetml/2009/9/ac" r="453" s="3" customFormat="true" x14ac:dyDescent="0.25">
      <c r="A453" s="397"/>
      <c r="B453" s="130"/>
      <c r="L453" s="130"/>
      <c r="V453" s="130"/>
      <c r="AF453" s="130"/>
      <c r="AP453" s="130"/>
      <c r="AZ453" s="130"/>
      <c r="BA453" s="130"/>
      <c r="BB453" s="130"/>
      <c r="BC453" s="130"/>
      <c r="BD453" s="130"/>
      <c r="BE453" s="130"/>
      <c r="BF453" s="130"/>
      <c r="BG453" s="130"/>
      <c r="BJ453" s="130"/>
      <c r="BT453" s="130"/>
      <c r="CD453" s="130"/>
      <c r="CN453" s="130"/>
      <c r="CX453" s="130"/>
      <c r="DH453" s="130"/>
      <c r="DR453" s="130"/>
      <c r="EB453" s="130"/>
      <c r="EL453" s="130"/>
      <c r="EV453" s="130"/>
      <c r="FF453" s="130"/>
      <c r="FP453" s="130"/>
      <c r="FZ453" s="130"/>
      <c r="GJ453" s="130"/>
      <c r="GT453" s="130"/>
      <c r="HD453" s="130"/>
      <c r="HN453" s="130"/>
      <c r="HX453" s="130"/>
      <c r="IH453" s="130"/>
    </row>
    <row xmlns:x14ac="http://schemas.microsoft.com/office/spreadsheetml/2009/9/ac" r="454" s="3" customFormat="true" x14ac:dyDescent="0.25">
      <c r="A454" s="397"/>
      <c r="B454" s="130"/>
      <c r="L454" s="130"/>
      <c r="V454" s="130"/>
      <c r="AF454" s="130"/>
      <c r="AP454" s="130"/>
      <c r="AZ454" s="130"/>
      <c r="BA454" s="130"/>
      <c r="BB454" s="130"/>
      <c r="BC454" s="130"/>
      <c r="BD454" s="130"/>
      <c r="BE454" s="130"/>
      <c r="BF454" s="130"/>
      <c r="BG454" s="130"/>
      <c r="BJ454" s="130"/>
      <c r="BT454" s="130"/>
      <c r="CD454" s="130"/>
      <c r="CN454" s="130"/>
      <c r="CX454" s="130"/>
      <c r="DH454" s="130"/>
      <c r="DR454" s="130"/>
      <c r="EB454" s="130"/>
      <c r="EL454" s="130"/>
      <c r="EV454" s="130"/>
      <c r="FF454" s="130"/>
      <c r="FP454" s="130"/>
      <c r="FZ454" s="130"/>
      <c r="GJ454" s="130"/>
      <c r="GT454" s="130"/>
      <c r="HD454" s="130"/>
      <c r="HN454" s="130"/>
      <c r="HX454" s="130"/>
      <c r="IH454" s="130"/>
    </row>
    <row xmlns:x14ac="http://schemas.microsoft.com/office/spreadsheetml/2009/9/ac" r="455" s="3" customFormat="true" x14ac:dyDescent="0.25">
      <c r="A455" s="397"/>
      <c r="B455" s="130"/>
      <c r="L455" s="130"/>
      <c r="V455" s="130"/>
      <c r="AF455" s="130"/>
      <c r="AP455" s="130"/>
      <c r="AZ455" s="130"/>
      <c r="BA455" s="130"/>
      <c r="BB455" s="130"/>
      <c r="BC455" s="130"/>
      <c r="BD455" s="130"/>
      <c r="BE455" s="130"/>
      <c r="BF455" s="130"/>
      <c r="BG455" s="130"/>
      <c r="BJ455" s="130"/>
      <c r="BT455" s="130"/>
      <c r="CD455" s="130"/>
      <c r="CN455" s="130"/>
      <c r="CX455" s="130"/>
      <c r="DH455" s="130"/>
      <c r="DR455" s="130"/>
      <c r="EB455" s="130"/>
      <c r="EL455" s="130"/>
      <c r="EV455" s="130"/>
      <c r="FF455" s="130"/>
      <c r="FP455" s="130"/>
      <c r="FZ455" s="130"/>
      <c r="GJ455" s="130"/>
      <c r="GT455" s="130"/>
      <c r="HD455" s="130"/>
      <c r="HN455" s="130"/>
      <c r="HX455" s="130"/>
      <c r="IH455" s="130"/>
    </row>
    <row xmlns:x14ac="http://schemas.microsoft.com/office/spreadsheetml/2009/9/ac" r="456" s="3" customFormat="true" x14ac:dyDescent="0.25">
      <c r="A456" s="397"/>
      <c r="B456" s="130"/>
      <c r="L456" s="130"/>
      <c r="V456" s="130"/>
      <c r="AF456" s="130"/>
      <c r="AP456" s="130"/>
      <c r="AZ456" s="130"/>
      <c r="BA456" s="130"/>
      <c r="BB456" s="130"/>
      <c r="BC456" s="130"/>
      <c r="BD456" s="130"/>
      <c r="BE456" s="130"/>
      <c r="BF456" s="130"/>
      <c r="BG456" s="130"/>
      <c r="BJ456" s="130"/>
      <c r="BT456" s="130"/>
      <c r="CD456" s="130"/>
      <c r="CN456" s="130"/>
      <c r="CX456" s="130"/>
      <c r="DH456" s="130"/>
      <c r="DR456" s="130"/>
      <c r="EB456" s="130"/>
      <c r="EL456" s="130"/>
      <c r="EV456" s="130"/>
      <c r="FF456" s="130"/>
      <c r="FP456" s="130"/>
      <c r="FZ456" s="130"/>
      <c r="GJ456" s="130"/>
      <c r="GT456" s="130"/>
      <c r="HD456" s="130"/>
      <c r="HN456" s="130"/>
      <c r="HX456" s="130"/>
      <c r="IH456" s="130"/>
    </row>
    <row xmlns:x14ac="http://schemas.microsoft.com/office/spreadsheetml/2009/9/ac" r="457" s="3" customFormat="true" x14ac:dyDescent="0.25">
      <c r="A457" s="397"/>
      <c r="B457" s="130"/>
      <c r="L457" s="130"/>
      <c r="V457" s="130"/>
      <c r="AF457" s="130"/>
      <c r="AP457" s="130"/>
      <c r="AZ457" s="130"/>
      <c r="BA457" s="130"/>
      <c r="BB457" s="130"/>
      <c r="BC457" s="130"/>
      <c r="BD457" s="130"/>
      <c r="BE457" s="130"/>
      <c r="BF457" s="130"/>
      <c r="BG457" s="130"/>
      <c r="BJ457" s="130"/>
      <c r="BT457" s="130"/>
      <c r="CD457" s="130"/>
      <c r="CN457" s="130"/>
      <c r="CX457" s="130"/>
      <c r="DH457" s="130"/>
      <c r="DR457" s="130"/>
      <c r="EB457" s="130"/>
      <c r="EL457" s="130"/>
      <c r="EV457" s="130"/>
      <c r="FF457" s="130"/>
      <c r="FP457" s="130"/>
      <c r="FZ457" s="130"/>
      <c r="GJ457" s="130"/>
      <c r="GT457" s="130"/>
      <c r="HD457" s="130"/>
      <c r="HN457" s="130"/>
      <c r="HX457" s="130"/>
      <c r="IH457" s="130"/>
    </row>
    <row xmlns:x14ac="http://schemas.microsoft.com/office/spreadsheetml/2009/9/ac" r="458" s="3" customFormat="true" x14ac:dyDescent="0.25">
      <c r="A458" s="397"/>
      <c r="B458" s="130"/>
      <c r="L458" s="130"/>
      <c r="V458" s="130"/>
      <c r="AF458" s="130"/>
      <c r="AP458" s="130"/>
      <c r="AZ458" s="130"/>
      <c r="BA458" s="130"/>
      <c r="BB458" s="130"/>
      <c r="BC458" s="130"/>
      <c r="BD458" s="130"/>
      <c r="BE458" s="130"/>
      <c r="BF458" s="130"/>
      <c r="BG458" s="130"/>
      <c r="BJ458" s="130"/>
      <c r="BT458" s="130"/>
      <c r="CD458" s="130"/>
      <c r="CN458" s="130"/>
      <c r="CX458" s="130"/>
      <c r="DH458" s="130"/>
      <c r="DR458" s="130"/>
      <c r="EB458" s="130"/>
      <c r="EL458" s="130"/>
      <c r="EV458" s="130"/>
      <c r="FF458" s="130"/>
      <c r="FP458" s="130"/>
      <c r="FZ458" s="130"/>
      <c r="GJ458" s="130"/>
      <c r="GT458" s="130"/>
      <c r="HD458" s="130"/>
      <c r="HN458" s="130"/>
      <c r="HX458" s="130"/>
      <c r="IH458" s="130"/>
    </row>
    <row xmlns:x14ac="http://schemas.microsoft.com/office/spreadsheetml/2009/9/ac" r="459" s="3" customFormat="true" x14ac:dyDescent="0.25">
      <c r="A459" s="397"/>
      <c r="B459" s="130"/>
      <c r="L459" s="130"/>
      <c r="V459" s="130"/>
      <c r="AF459" s="130"/>
      <c r="AP459" s="130"/>
      <c r="AZ459" s="130"/>
      <c r="BA459" s="130"/>
      <c r="BB459" s="130"/>
      <c r="BC459" s="130"/>
      <c r="BD459" s="130"/>
      <c r="BE459" s="130"/>
      <c r="BF459" s="130"/>
      <c r="BG459" s="130"/>
      <c r="BJ459" s="130"/>
      <c r="BT459" s="130"/>
      <c r="CD459" s="130"/>
      <c r="CN459" s="130"/>
      <c r="CX459" s="130"/>
      <c r="DH459" s="130"/>
      <c r="DR459" s="130"/>
      <c r="EB459" s="130"/>
      <c r="EL459" s="130"/>
      <c r="EV459" s="130"/>
      <c r="FF459" s="130"/>
      <c r="FP459" s="130"/>
      <c r="FZ459" s="130"/>
      <c r="GJ459" s="130"/>
      <c r="GT459" s="130"/>
      <c r="HD459" s="130"/>
      <c r="HN459" s="130"/>
      <c r="HX459" s="130"/>
      <c r="IH459" s="130"/>
    </row>
    <row xmlns:x14ac="http://schemas.microsoft.com/office/spreadsheetml/2009/9/ac" r="460" s="3" customFormat="true" x14ac:dyDescent="0.25">
      <c r="A460" s="397"/>
      <c r="B460" s="130"/>
      <c r="L460" s="130"/>
      <c r="V460" s="130"/>
      <c r="AF460" s="130"/>
      <c r="AP460" s="130"/>
      <c r="AZ460" s="130"/>
      <c r="BA460" s="130"/>
      <c r="BB460" s="130"/>
      <c r="BC460" s="130"/>
      <c r="BD460" s="130"/>
      <c r="BE460" s="130"/>
      <c r="BF460" s="130"/>
      <c r="BG460" s="130"/>
      <c r="BJ460" s="130"/>
      <c r="BT460" s="130"/>
      <c r="CD460" s="130"/>
      <c r="CN460" s="130"/>
      <c r="CX460" s="130"/>
      <c r="DH460" s="130"/>
      <c r="DR460" s="130"/>
      <c r="EB460" s="130"/>
      <c r="EL460" s="130"/>
      <c r="EV460" s="130"/>
      <c r="FF460" s="130"/>
      <c r="FP460" s="130"/>
      <c r="FZ460" s="130"/>
      <c r="GJ460" s="130"/>
      <c r="GT460" s="130"/>
      <c r="HD460" s="130"/>
      <c r="HN460" s="130"/>
      <c r="HX460" s="130"/>
      <c r="IH460" s="130"/>
    </row>
    <row xmlns:x14ac="http://schemas.microsoft.com/office/spreadsheetml/2009/9/ac" r="461" s="3" customFormat="true" x14ac:dyDescent="0.25">
      <c r="A461" s="397"/>
      <c r="B461" s="130"/>
      <c r="L461" s="130"/>
      <c r="V461" s="130"/>
      <c r="AF461" s="130"/>
      <c r="AP461" s="130"/>
      <c r="AZ461" s="130"/>
      <c r="BA461" s="130"/>
      <c r="BB461" s="130"/>
      <c r="BC461" s="130"/>
      <c r="BD461" s="130"/>
      <c r="BE461" s="130"/>
      <c r="BF461" s="130"/>
      <c r="BG461" s="130"/>
      <c r="BJ461" s="130"/>
      <c r="BT461" s="130"/>
      <c r="CD461" s="130"/>
      <c r="CN461" s="130"/>
      <c r="CX461" s="130"/>
      <c r="DH461" s="130"/>
      <c r="DR461" s="130"/>
      <c r="EB461" s="130"/>
      <c r="EL461" s="130"/>
      <c r="EV461" s="130"/>
      <c r="FF461" s="130"/>
      <c r="FP461" s="130"/>
      <c r="FZ461" s="130"/>
      <c r="GJ461" s="130"/>
      <c r="GT461" s="130"/>
      <c r="HD461" s="130"/>
      <c r="HN461" s="130"/>
      <c r="HX461" s="130"/>
      <c r="IH461" s="130"/>
    </row>
    <row xmlns:x14ac="http://schemas.microsoft.com/office/spreadsheetml/2009/9/ac" r="462" s="3" customFormat="true" x14ac:dyDescent="0.25">
      <c r="A462" s="397"/>
      <c r="B462" s="130"/>
      <c r="L462" s="130"/>
      <c r="V462" s="130"/>
      <c r="AF462" s="130"/>
      <c r="AP462" s="130"/>
      <c r="AZ462" s="130"/>
      <c r="BA462" s="130"/>
      <c r="BB462" s="130"/>
      <c r="BC462" s="130"/>
      <c r="BD462" s="130"/>
      <c r="BE462" s="130"/>
      <c r="BF462" s="130"/>
      <c r="BG462" s="130"/>
      <c r="BJ462" s="130"/>
      <c r="BT462" s="130"/>
      <c r="CD462" s="130"/>
      <c r="CN462" s="130"/>
      <c r="CX462" s="130"/>
      <c r="DH462" s="130"/>
      <c r="DR462" s="130"/>
      <c r="EB462" s="130"/>
      <c r="EL462" s="130"/>
      <c r="EV462" s="130"/>
      <c r="FF462" s="130"/>
      <c r="FP462" s="130"/>
      <c r="FZ462" s="130"/>
      <c r="GJ462" s="130"/>
      <c r="GT462" s="130"/>
      <c r="HD462" s="130"/>
      <c r="HN462" s="130"/>
      <c r="HX462" s="130"/>
      <c r="IH462" s="130"/>
    </row>
    <row xmlns:x14ac="http://schemas.microsoft.com/office/spreadsheetml/2009/9/ac" r="463" s="3" customFormat="true" x14ac:dyDescent="0.25">
      <c r="A463" s="397"/>
      <c r="B463" s="130"/>
      <c r="L463" s="130"/>
      <c r="V463" s="130"/>
      <c r="AF463" s="130"/>
      <c r="AP463" s="130"/>
      <c r="AZ463" s="130"/>
      <c r="BA463" s="130"/>
      <c r="BB463" s="130"/>
      <c r="BC463" s="130"/>
      <c r="BD463" s="130"/>
      <c r="BE463" s="130"/>
      <c r="BF463" s="130"/>
      <c r="BG463" s="130"/>
      <c r="BJ463" s="130"/>
      <c r="BT463" s="130"/>
      <c r="CD463" s="130"/>
      <c r="CN463" s="130"/>
      <c r="CX463" s="130"/>
      <c r="DH463" s="130"/>
      <c r="DR463" s="130"/>
      <c r="EB463" s="130"/>
      <c r="EL463" s="130"/>
      <c r="EV463" s="130"/>
      <c r="FF463" s="130"/>
      <c r="FP463" s="130"/>
      <c r="FZ463" s="130"/>
      <c r="GJ463" s="130"/>
      <c r="GT463" s="130"/>
      <c r="HD463" s="130"/>
      <c r="HN463" s="130"/>
      <c r="HX463" s="130"/>
      <c r="IH463" s="130"/>
    </row>
    <row xmlns:x14ac="http://schemas.microsoft.com/office/spreadsheetml/2009/9/ac" r="464" s="3" customFormat="true" x14ac:dyDescent="0.25">
      <c r="A464" s="397"/>
      <c r="B464" s="130"/>
      <c r="L464" s="130"/>
      <c r="V464" s="130"/>
      <c r="AF464" s="130"/>
      <c r="AP464" s="130"/>
      <c r="AZ464" s="130"/>
      <c r="BA464" s="130"/>
      <c r="BB464" s="130"/>
      <c r="BC464" s="130"/>
      <c r="BD464" s="130"/>
      <c r="BE464" s="130"/>
      <c r="BF464" s="130"/>
      <c r="BG464" s="130"/>
      <c r="BJ464" s="130"/>
      <c r="BT464" s="130"/>
      <c r="CD464" s="130"/>
      <c r="CN464" s="130"/>
      <c r="CX464" s="130"/>
      <c r="DH464" s="130"/>
      <c r="DR464" s="130"/>
      <c r="EB464" s="130"/>
      <c r="EL464" s="130"/>
      <c r="EV464" s="130"/>
      <c r="FF464" s="130"/>
      <c r="FP464" s="130"/>
      <c r="FZ464" s="130"/>
      <c r="GJ464" s="130"/>
      <c r="GT464" s="130"/>
      <c r="HD464" s="130"/>
      <c r="HN464" s="130"/>
      <c r="HX464" s="130"/>
      <c r="IH464" s="130"/>
    </row>
    <row xmlns:x14ac="http://schemas.microsoft.com/office/spreadsheetml/2009/9/ac" r="465" s="3" customFormat="true" x14ac:dyDescent="0.25">
      <c r="A465" s="397"/>
      <c r="B465" s="130"/>
      <c r="L465" s="130"/>
      <c r="V465" s="130"/>
      <c r="AF465" s="130"/>
      <c r="AP465" s="130"/>
      <c r="AZ465" s="130"/>
      <c r="BA465" s="130"/>
      <c r="BB465" s="130"/>
      <c r="BC465" s="130"/>
      <c r="BD465" s="130"/>
      <c r="BE465" s="130"/>
      <c r="BF465" s="130"/>
      <c r="BG465" s="130"/>
      <c r="BJ465" s="130"/>
      <c r="BT465" s="130"/>
      <c r="CD465" s="130"/>
      <c r="CN465" s="130"/>
      <c r="CX465" s="130"/>
      <c r="DH465" s="130"/>
      <c r="DR465" s="130"/>
      <c r="EB465" s="130"/>
      <c r="EL465" s="130"/>
      <c r="EV465" s="130"/>
      <c r="FF465" s="130"/>
      <c r="FP465" s="130"/>
      <c r="FZ465" s="130"/>
      <c r="GJ465" s="130"/>
      <c r="GT465" s="130"/>
      <c r="HD465" s="130"/>
      <c r="HN465" s="130"/>
      <c r="HX465" s="130"/>
      <c r="IH465" s="130"/>
    </row>
    <row xmlns:x14ac="http://schemas.microsoft.com/office/spreadsheetml/2009/9/ac" r="466" s="3" customFormat="true" x14ac:dyDescent="0.25">
      <c r="A466" s="397"/>
      <c r="B466" s="130"/>
      <c r="L466" s="130"/>
      <c r="V466" s="130"/>
      <c r="AF466" s="130"/>
      <c r="AP466" s="130"/>
      <c r="AZ466" s="130"/>
      <c r="BA466" s="130"/>
      <c r="BB466" s="130"/>
      <c r="BC466" s="130"/>
      <c r="BD466" s="130"/>
      <c r="BE466" s="130"/>
      <c r="BF466" s="130"/>
      <c r="BG466" s="130"/>
      <c r="BJ466" s="130"/>
      <c r="BT466" s="130"/>
      <c r="CD466" s="130"/>
      <c r="CN466" s="130"/>
      <c r="CX466" s="130"/>
      <c r="DH466" s="130"/>
      <c r="DR466" s="130"/>
      <c r="EB466" s="130"/>
      <c r="EL466" s="130"/>
      <c r="EV466" s="130"/>
      <c r="FF466" s="130"/>
      <c r="FP466" s="130"/>
      <c r="FZ466" s="130"/>
      <c r="GJ466" s="130"/>
      <c r="GT466" s="130"/>
      <c r="HD466" s="130"/>
      <c r="HN466" s="130"/>
      <c r="HX466" s="130"/>
      <c r="IH466" s="130"/>
    </row>
    <row xmlns:x14ac="http://schemas.microsoft.com/office/spreadsheetml/2009/9/ac" r="467" s="3" customFormat="true" x14ac:dyDescent="0.25">
      <c r="A467" s="397"/>
      <c r="B467" s="130"/>
      <c r="L467" s="130"/>
      <c r="V467" s="130"/>
      <c r="AF467" s="130"/>
      <c r="AP467" s="130"/>
      <c r="AZ467" s="130"/>
      <c r="BA467" s="130"/>
      <c r="BB467" s="130"/>
      <c r="BC467" s="130"/>
      <c r="BD467" s="130"/>
      <c r="BE467" s="130"/>
      <c r="BF467" s="130"/>
      <c r="BG467" s="130"/>
      <c r="BJ467" s="130"/>
      <c r="BT467" s="130"/>
      <c r="CD467" s="130"/>
      <c r="CN467" s="130"/>
      <c r="CX467" s="130"/>
      <c r="DH467" s="130"/>
      <c r="DR467" s="130"/>
      <c r="EB467" s="130"/>
      <c r="EL467" s="130"/>
      <c r="EV467" s="130"/>
      <c r="FF467" s="130"/>
      <c r="FP467" s="130"/>
      <c r="FZ467" s="130"/>
      <c r="GJ467" s="130"/>
      <c r="GT467" s="130"/>
      <c r="HD467" s="130"/>
      <c r="HN467" s="130"/>
      <c r="HX467" s="130"/>
      <c r="IH467" s="130"/>
    </row>
    <row xmlns:x14ac="http://schemas.microsoft.com/office/spreadsheetml/2009/9/ac" r="468" s="3" customFormat="true" x14ac:dyDescent="0.25">
      <c r="A468" s="397"/>
      <c r="B468" s="130"/>
      <c r="L468" s="130"/>
      <c r="V468" s="130"/>
      <c r="AF468" s="130"/>
      <c r="AP468" s="130"/>
      <c r="AZ468" s="130"/>
      <c r="BA468" s="130"/>
      <c r="BB468" s="130"/>
      <c r="BC468" s="130"/>
      <c r="BD468" s="130"/>
      <c r="BE468" s="130"/>
      <c r="BF468" s="130"/>
      <c r="BG468" s="130"/>
      <c r="BJ468" s="130"/>
      <c r="BT468" s="130"/>
      <c r="CD468" s="130"/>
      <c r="CN468" s="130"/>
      <c r="CX468" s="130"/>
      <c r="DH468" s="130"/>
      <c r="DR468" s="130"/>
      <c r="EB468" s="130"/>
      <c r="EL468" s="130"/>
      <c r="EV468" s="130"/>
      <c r="FF468" s="130"/>
      <c r="FP468" s="130"/>
      <c r="FZ468" s="130"/>
      <c r="GJ468" s="130"/>
      <c r="GT468" s="130"/>
      <c r="HD468" s="130"/>
      <c r="HN468" s="130"/>
      <c r="HX468" s="130"/>
      <c r="IH468" s="130"/>
    </row>
    <row xmlns:x14ac="http://schemas.microsoft.com/office/spreadsheetml/2009/9/ac" r="469" s="3" customFormat="true" x14ac:dyDescent="0.25">
      <c r="A469" s="397"/>
      <c r="B469" s="130"/>
      <c r="L469" s="130"/>
      <c r="V469" s="130"/>
      <c r="AF469" s="130"/>
      <c r="AP469" s="130"/>
      <c r="AZ469" s="130"/>
      <c r="BA469" s="130"/>
      <c r="BB469" s="130"/>
      <c r="BC469" s="130"/>
      <c r="BD469" s="130"/>
      <c r="BE469" s="130"/>
      <c r="BF469" s="130"/>
      <c r="BG469" s="130"/>
      <c r="BJ469" s="130"/>
      <c r="BT469" s="130"/>
      <c r="CD469" s="130"/>
      <c r="CN469" s="130"/>
      <c r="CX469" s="130"/>
      <c r="DH469" s="130"/>
      <c r="DR469" s="130"/>
      <c r="EB469" s="130"/>
      <c r="EL469" s="130"/>
      <c r="EV469" s="130"/>
      <c r="FF469" s="130"/>
      <c r="FP469" s="130"/>
      <c r="FZ469" s="130"/>
      <c r="GJ469" s="130"/>
      <c r="GT469" s="130"/>
      <c r="HD469" s="130"/>
      <c r="HN469" s="130"/>
      <c r="HX469" s="130"/>
      <c r="IH469" s="130"/>
    </row>
    <row xmlns:x14ac="http://schemas.microsoft.com/office/spreadsheetml/2009/9/ac" r="470" s="3" customFormat="true" x14ac:dyDescent="0.25">
      <c r="A470" s="397"/>
      <c r="B470" s="130"/>
      <c r="L470" s="130"/>
      <c r="V470" s="130"/>
      <c r="AF470" s="130"/>
      <c r="AP470" s="130"/>
      <c r="AZ470" s="130"/>
      <c r="BA470" s="130"/>
      <c r="BB470" s="130"/>
      <c r="BC470" s="130"/>
      <c r="BD470" s="130"/>
      <c r="BE470" s="130"/>
      <c r="BF470" s="130"/>
      <c r="BG470" s="130"/>
      <c r="BJ470" s="130"/>
      <c r="BT470" s="130"/>
      <c r="CD470" s="130"/>
      <c r="CN470" s="130"/>
      <c r="CX470" s="130"/>
      <c r="DH470" s="130"/>
      <c r="DR470" s="130"/>
      <c r="EB470" s="130"/>
      <c r="EL470" s="130"/>
      <c r="EV470" s="130"/>
      <c r="FF470" s="130"/>
      <c r="FP470" s="130"/>
      <c r="FZ470" s="130"/>
      <c r="GJ470" s="130"/>
      <c r="GT470" s="130"/>
      <c r="HD470" s="130"/>
      <c r="HN470" s="130"/>
      <c r="HX470" s="130"/>
      <c r="IH470" s="130"/>
    </row>
    <row xmlns:x14ac="http://schemas.microsoft.com/office/spreadsheetml/2009/9/ac" r="471" s="3" customFormat="true" x14ac:dyDescent="0.25">
      <c r="A471" s="397"/>
      <c r="B471" s="130"/>
      <c r="L471" s="130"/>
      <c r="V471" s="130"/>
      <c r="AF471" s="130"/>
      <c r="AP471" s="130"/>
      <c r="AZ471" s="130"/>
      <c r="BA471" s="130"/>
      <c r="BB471" s="130"/>
      <c r="BC471" s="130"/>
      <c r="BD471" s="130"/>
      <c r="BE471" s="130"/>
      <c r="BF471" s="130"/>
      <c r="BG471" s="130"/>
      <c r="BJ471" s="130"/>
      <c r="BT471" s="130"/>
      <c r="CD471" s="130"/>
      <c r="CN471" s="130"/>
      <c r="CX471" s="130"/>
      <c r="DH471" s="130"/>
      <c r="DR471" s="130"/>
      <c r="EB471" s="130"/>
      <c r="EL471" s="130"/>
      <c r="EV471" s="130"/>
      <c r="FF471" s="130"/>
      <c r="FP471" s="130"/>
      <c r="FZ471" s="130"/>
      <c r="GJ471" s="130"/>
      <c r="GT471" s="130"/>
      <c r="HD471" s="130"/>
      <c r="HN471" s="130"/>
      <c r="HX471" s="130"/>
      <c r="IH471" s="130"/>
    </row>
    <row xmlns:x14ac="http://schemas.microsoft.com/office/spreadsheetml/2009/9/ac" r="472" s="3" customFormat="true" x14ac:dyDescent="0.25">
      <c r="A472" s="397"/>
      <c r="B472" s="130"/>
      <c r="L472" s="130"/>
      <c r="V472" s="130"/>
      <c r="AF472" s="130"/>
      <c r="AP472" s="130"/>
      <c r="AZ472" s="130"/>
      <c r="BA472" s="130"/>
      <c r="BB472" s="130"/>
      <c r="BC472" s="130"/>
      <c r="BD472" s="130"/>
      <c r="BE472" s="130"/>
      <c r="BF472" s="130"/>
      <c r="BG472" s="130"/>
      <c r="BJ472" s="130"/>
      <c r="BT472" s="130"/>
      <c r="CD472" s="130"/>
      <c r="CN472" s="130"/>
      <c r="CX472" s="130"/>
      <c r="DH472" s="130"/>
      <c r="DR472" s="130"/>
      <c r="EB472" s="130"/>
      <c r="EL472" s="130"/>
      <c r="EV472" s="130"/>
      <c r="FF472" s="130"/>
      <c r="FP472" s="130"/>
      <c r="FZ472" s="130"/>
      <c r="GJ472" s="130"/>
      <c r="GT472" s="130"/>
      <c r="HD472" s="130"/>
      <c r="HN472" s="130"/>
      <c r="HX472" s="130"/>
      <c r="IH472" s="130"/>
    </row>
    <row xmlns:x14ac="http://schemas.microsoft.com/office/spreadsheetml/2009/9/ac" r="473" s="3" customFormat="true" x14ac:dyDescent="0.25">
      <c r="A473" s="397"/>
      <c r="B473" s="130"/>
      <c r="L473" s="130"/>
      <c r="V473" s="130"/>
      <c r="AF473" s="130"/>
      <c r="AP473" s="130"/>
      <c r="AZ473" s="130"/>
      <c r="BA473" s="130"/>
      <c r="BB473" s="130"/>
      <c r="BC473" s="130"/>
      <c r="BD473" s="130"/>
      <c r="BE473" s="130"/>
      <c r="BF473" s="130"/>
      <c r="BG473" s="130"/>
      <c r="BJ473" s="130"/>
      <c r="BT473" s="130"/>
      <c r="CD473" s="130"/>
      <c r="CN473" s="130"/>
      <c r="CX473" s="130"/>
      <c r="DH473" s="130"/>
      <c r="DR473" s="130"/>
      <c r="EB473" s="130"/>
      <c r="EL473" s="130"/>
      <c r="EV473" s="130"/>
      <c r="FF473" s="130"/>
      <c r="FP473" s="130"/>
      <c r="FZ473" s="130"/>
      <c r="GJ473" s="130"/>
      <c r="GT473" s="130"/>
      <c r="HD473" s="130"/>
      <c r="HN473" s="130"/>
      <c r="HX473" s="130"/>
      <c r="IH473" s="130"/>
    </row>
    <row xmlns:x14ac="http://schemas.microsoft.com/office/spreadsheetml/2009/9/ac" r="474" s="3" customFormat="true" x14ac:dyDescent="0.25">
      <c r="A474" s="397"/>
      <c r="B474" s="130"/>
      <c r="L474" s="130"/>
      <c r="V474" s="130"/>
      <c r="AF474" s="130"/>
      <c r="AP474" s="130"/>
      <c r="AZ474" s="130"/>
      <c r="BA474" s="130"/>
      <c r="BB474" s="130"/>
      <c r="BC474" s="130"/>
      <c r="BD474" s="130"/>
      <c r="BE474" s="130"/>
      <c r="BF474" s="130"/>
      <c r="BG474" s="130"/>
      <c r="BJ474" s="130"/>
      <c r="BT474" s="130"/>
      <c r="CD474" s="130"/>
      <c r="CN474" s="130"/>
      <c r="CX474" s="130"/>
      <c r="DH474" s="130"/>
      <c r="DR474" s="130"/>
      <c r="EB474" s="130"/>
      <c r="EL474" s="130"/>
      <c r="EV474" s="130"/>
      <c r="FF474" s="130"/>
      <c r="FP474" s="130"/>
      <c r="FZ474" s="130"/>
      <c r="GJ474" s="130"/>
      <c r="GT474" s="130"/>
      <c r="HD474" s="130"/>
      <c r="HN474" s="130"/>
      <c r="HX474" s="130"/>
      <c r="IH474" s="130"/>
    </row>
    <row xmlns:x14ac="http://schemas.microsoft.com/office/spreadsheetml/2009/9/ac" r="475" s="3" customFormat="true" x14ac:dyDescent="0.25">
      <c r="A475" s="397"/>
      <c r="B475" s="130"/>
      <c r="L475" s="130"/>
      <c r="V475" s="130"/>
      <c r="AF475" s="130"/>
      <c r="AP475" s="130"/>
      <c r="AZ475" s="130"/>
      <c r="BA475" s="130"/>
      <c r="BB475" s="130"/>
      <c r="BC475" s="130"/>
      <c r="BD475" s="130"/>
      <c r="BE475" s="130"/>
      <c r="BF475" s="130"/>
      <c r="BG475" s="130"/>
      <c r="BJ475" s="130"/>
      <c r="BT475" s="130"/>
      <c r="CD475" s="130"/>
      <c r="CN475" s="130"/>
      <c r="CX475" s="130"/>
      <c r="DH475" s="130"/>
      <c r="DR475" s="130"/>
      <c r="EB475" s="130"/>
      <c r="EL475" s="130"/>
      <c r="EV475" s="130"/>
      <c r="FF475" s="130"/>
      <c r="FP475" s="130"/>
      <c r="FZ475" s="130"/>
      <c r="GJ475" s="130"/>
      <c r="GT475" s="130"/>
      <c r="HD475" s="130"/>
      <c r="HN475" s="130"/>
      <c r="HX475" s="130"/>
      <c r="IH475" s="130"/>
    </row>
    <row xmlns:x14ac="http://schemas.microsoft.com/office/spreadsheetml/2009/9/ac" r="476" s="3" customFormat="true" x14ac:dyDescent="0.25">
      <c r="A476" s="397"/>
      <c r="B476" s="130"/>
      <c r="L476" s="130"/>
      <c r="V476" s="130"/>
      <c r="AF476" s="130"/>
      <c r="AP476" s="130"/>
      <c r="AZ476" s="130"/>
      <c r="BA476" s="130"/>
      <c r="BB476" s="130"/>
      <c r="BC476" s="130"/>
      <c r="BD476" s="130"/>
      <c r="BE476" s="130"/>
      <c r="BF476" s="130"/>
      <c r="BG476" s="130"/>
      <c r="BJ476" s="130"/>
      <c r="BT476" s="130"/>
      <c r="CD476" s="130"/>
      <c r="CN476" s="130"/>
      <c r="CX476" s="130"/>
      <c r="DH476" s="130"/>
      <c r="DR476" s="130"/>
      <c r="EB476" s="130"/>
      <c r="EL476" s="130"/>
      <c r="EV476" s="130"/>
      <c r="FF476" s="130"/>
      <c r="FP476" s="130"/>
      <c r="FZ476" s="130"/>
      <c r="GJ476" s="130"/>
      <c r="GT476" s="130"/>
      <c r="HD476" s="130"/>
      <c r="HN476" s="130"/>
      <c r="HX476" s="130"/>
      <c r="IH476" s="130"/>
    </row>
    <row xmlns:x14ac="http://schemas.microsoft.com/office/spreadsheetml/2009/9/ac" r="477" s="3" customFormat="true" x14ac:dyDescent="0.25">
      <c r="A477" s="397"/>
      <c r="B477" s="130"/>
      <c r="L477" s="130"/>
      <c r="V477" s="130"/>
      <c r="AF477" s="130"/>
      <c r="AP477" s="130"/>
      <c r="AZ477" s="130"/>
      <c r="BA477" s="130"/>
      <c r="BB477" s="130"/>
      <c r="BC477" s="130"/>
      <c r="BD477" s="130"/>
      <c r="BE477" s="130"/>
      <c r="BF477" s="130"/>
      <c r="BG477" s="130"/>
      <c r="BJ477" s="130"/>
      <c r="BT477" s="130"/>
      <c r="CD477" s="130"/>
      <c r="CN477" s="130"/>
      <c r="CX477" s="130"/>
      <c r="DH477" s="130"/>
      <c r="DR477" s="130"/>
      <c r="EB477" s="130"/>
      <c r="EL477" s="130"/>
      <c r="EV477" s="130"/>
      <c r="FF477" s="130"/>
      <c r="FP477" s="130"/>
      <c r="FZ477" s="130"/>
      <c r="GJ477" s="130"/>
      <c r="GT477" s="130"/>
      <c r="HD477" s="130"/>
      <c r="HN477" s="130"/>
      <c r="HX477" s="130"/>
      <c r="IH477" s="130"/>
    </row>
    <row xmlns:x14ac="http://schemas.microsoft.com/office/spreadsheetml/2009/9/ac" r="478" s="3" customFormat="true" x14ac:dyDescent="0.25">
      <c r="A478" s="397"/>
      <c r="B478" s="130"/>
      <c r="L478" s="130"/>
      <c r="V478" s="130"/>
      <c r="AF478" s="130"/>
      <c r="AP478" s="130"/>
      <c r="AZ478" s="130"/>
      <c r="BA478" s="130"/>
      <c r="BB478" s="130"/>
      <c r="BC478" s="130"/>
      <c r="BD478" s="130"/>
      <c r="BE478" s="130"/>
      <c r="BF478" s="130"/>
      <c r="BG478" s="130"/>
      <c r="BJ478" s="130"/>
      <c r="BT478" s="130"/>
      <c r="CD478" s="130"/>
      <c r="CN478" s="130"/>
      <c r="CX478" s="130"/>
      <c r="DH478" s="130"/>
      <c r="DR478" s="130"/>
      <c r="EB478" s="130"/>
      <c r="EL478" s="130"/>
      <c r="EV478" s="130"/>
      <c r="FF478" s="130"/>
      <c r="FP478" s="130"/>
      <c r="FZ478" s="130"/>
      <c r="GJ478" s="130"/>
      <c r="GT478" s="130"/>
      <c r="HD478" s="130"/>
      <c r="HN478" s="130"/>
      <c r="HX478" s="130"/>
      <c r="IH478" s="130"/>
    </row>
    <row xmlns:x14ac="http://schemas.microsoft.com/office/spreadsheetml/2009/9/ac" r="479" s="3" customFormat="true" x14ac:dyDescent="0.25">
      <c r="A479" s="397"/>
      <c r="B479" s="130"/>
      <c r="L479" s="130"/>
      <c r="V479" s="130"/>
      <c r="AF479" s="130"/>
      <c r="AP479" s="130"/>
      <c r="AZ479" s="130"/>
      <c r="BA479" s="130"/>
      <c r="BB479" s="130"/>
      <c r="BC479" s="130"/>
      <c r="BD479" s="130"/>
      <c r="BE479" s="130"/>
      <c r="BF479" s="130"/>
      <c r="BG479" s="130"/>
      <c r="BJ479" s="130"/>
      <c r="BT479" s="130"/>
      <c r="CD479" s="130"/>
      <c r="CN479" s="130"/>
      <c r="CX479" s="130"/>
      <c r="DH479" s="130"/>
      <c r="DR479" s="130"/>
      <c r="EB479" s="130"/>
      <c r="EL479" s="130"/>
      <c r="EV479" s="130"/>
      <c r="FF479" s="130"/>
      <c r="FP479" s="130"/>
      <c r="FZ479" s="130"/>
      <c r="GJ479" s="130"/>
      <c r="GT479" s="130"/>
      <c r="HD479" s="130"/>
      <c r="HN479" s="130"/>
      <c r="HX479" s="130"/>
      <c r="IH479" s="130"/>
    </row>
    <row xmlns:x14ac="http://schemas.microsoft.com/office/spreadsheetml/2009/9/ac" r="480" s="3" customFormat="true" x14ac:dyDescent="0.25">
      <c r="A480" s="397"/>
      <c r="B480" s="130"/>
      <c r="L480" s="130"/>
      <c r="V480" s="130"/>
      <c r="AF480" s="130"/>
      <c r="AP480" s="130"/>
      <c r="AZ480" s="130"/>
      <c r="BA480" s="130"/>
      <c r="BB480" s="130"/>
      <c r="BC480" s="130"/>
      <c r="BD480" s="130"/>
      <c r="BE480" s="130"/>
      <c r="BF480" s="130"/>
      <c r="BG480" s="130"/>
      <c r="BJ480" s="130"/>
      <c r="BT480" s="130"/>
      <c r="CD480" s="130"/>
      <c r="CN480" s="130"/>
      <c r="CX480" s="130"/>
      <c r="DH480" s="130"/>
      <c r="DR480" s="130"/>
      <c r="EB480" s="130"/>
      <c r="EL480" s="130"/>
      <c r="EV480" s="130"/>
      <c r="FF480" s="130"/>
      <c r="FP480" s="130"/>
      <c r="FZ480" s="130"/>
      <c r="GJ480" s="130"/>
      <c r="GT480" s="130"/>
      <c r="HD480" s="130"/>
      <c r="HN480" s="130"/>
      <c r="HX480" s="130"/>
      <c r="IH480" s="130"/>
    </row>
    <row xmlns:x14ac="http://schemas.microsoft.com/office/spreadsheetml/2009/9/ac" r="481" s="3" customFormat="true" x14ac:dyDescent="0.25">
      <c r="A481" s="397"/>
      <c r="B481" s="130"/>
      <c r="L481" s="130"/>
      <c r="V481" s="130"/>
      <c r="AF481" s="130"/>
      <c r="AP481" s="130"/>
      <c r="AZ481" s="130"/>
      <c r="BA481" s="130"/>
      <c r="BB481" s="130"/>
      <c r="BC481" s="130"/>
      <c r="BD481" s="130"/>
      <c r="BE481" s="130"/>
      <c r="BF481" s="130"/>
      <c r="BG481" s="130"/>
      <c r="BJ481" s="130"/>
      <c r="BT481" s="130"/>
      <c r="CD481" s="130"/>
      <c r="CN481" s="130"/>
      <c r="CX481" s="130"/>
      <c r="DH481" s="130"/>
      <c r="DR481" s="130"/>
      <c r="EB481" s="130"/>
      <c r="EL481" s="130"/>
      <c r="EV481" s="130"/>
      <c r="FF481" s="130"/>
      <c r="FP481" s="130"/>
      <c r="FZ481" s="130"/>
      <c r="GJ481" s="130"/>
      <c r="GT481" s="130"/>
      <c r="HD481" s="130"/>
      <c r="HN481" s="130"/>
      <c r="HX481" s="130"/>
      <c r="IH481" s="130"/>
    </row>
    <row xmlns:x14ac="http://schemas.microsoft.com/office/spreadsheetml/2009/9/ac" r="482" s="3" customFormat="true" x14ac:dyDescent="0.25">
      <c r="A482" s="397"/>
      <c r="B482" s="130"/>
      <c r="L482" s="130"/>
      <c r="V482" s="130"/>
      <c r="AF482" s="130"/>
      <c r="AP482" s="130"/>
      <c r="AZ482" s="130"/>
      <c r="BA482" s="130"/>
      <c r="BB482" s="130"/>
      <c r="BC482" s="130"/>
      <c r="BD482" s="130"/>
      <c r="BE482" s="130"/>
      <c r="BF482" s="130"/>
      <c r="BG482" s="130"/>
      <c r="BJ482" s="130"/>
      <c r="BT482" s="130"/>
      <c r="CD482" s="130"/>
      <c r="CN482" s="130"/>
      <c r="CX482" s="130"/>
      <c r="DH482" s="130"/>
      <c r="DR482" s="130"/>
      <c r="EB482" s="130"/>
      <c r="EL482" s="130"/>
      <c r="EV482" s="130"/>
      <c r="FF482" s="130"/>
      <c r="FP482" s="130"/>
      <c r="FZ482" s="130"/>
      <c r="GJ482" s="130"/>
      <c r="GT482" s="130"/>
      <c r="HD482" s="130"/>
      <c r="HN482" s="130"/>
      <c r="HX482" s="130"/>
      <c r="IH482" s="130"/>
    </row>
    <row xmlns:x14ac="http://schemas.microsoft.com/office/spreadsheetml/2009/9/ac" r="483" s="3" customFormat="true" x14ac:dyDescent="0.25">
      <c r="A483" s="397"/>
      <c r="B483" s="130"/>
      <c r="L483" s="130"/>
      <c r="V483" s="130"/>
      <c r="AF483" s="130"/>
      <c r="AP483" s="130"/>
      <c r="AZ483" s="130"/>
      <c r="BA483" s="130"/>
      <c r="BB483" s="130"/>
      <c r="BC483" s="130"/>
      <c r="BD483" s="130"/>
      <c r="BE483" s="130"/>
      <c r="BF483" s="130"/>
      <c r="BG483" s="130"/>
      <c r="BJ483" s="130"/>
      <c r="BT483" s="130"/>
      <c r="CD483" s="130"/>
      <c r="CN483" s="130"/>
      <c r="CX483" s="130"/>
      <c r="DH483" s="130"/>
      <c r="DR483" s="130"/>
      <c r="EB483" s="130"/>
      <c r="EL483" s="130"/>
      <c r="EV483" s="130"/>
      <c r="FF483" s="130"/>
      <c r="FP483" s="130"/>
      <c r="FZ483" s="130"/>
      <c r="GJ483" s="130"/>
      <c r="GT483" s="130"/>
      <c r="HD483" s="130"/>
      <c r="HN483" s="130"/>
      <c r="HX483" s="130"/>
      <c r="IH483" s="130"/>
    </row>
    <row xmlns:x14ac="http://schemas.microsoft.com/office/spreadsheetml/2009/9/ac" r="484" s="3" customFormat="true" x14ac:dyDescent="0.25">
      <c r="A484" s="397"/>
      <c r="B484" s="130"/>
      <c r="L484" s="130"/>
      <c r="V484" s="130"/>
      <c r="AF484" s="130"/>
      <c r="AP484" s="130"/>
      <c r="AZ484" s="130"/>
      <c r="BA484" s="130"/>
      <c r="BB484" s="130"/>
      <c r="BC484" s="130"/>
      <c r="BD484" s="130"/>
      <c r="BE484" s="130"/>
      <c r="BF484" s="130"/>
      <c r="BG484" s="130"/>
      <c r="BJ484" s="130"/>
      <c r="BT484" s="130"/>
      <c r="CD484" s="130"/>
      <c r="CN484" s="130"/>
      <c r="CX484" s="130"/>
      <c r="DH484" s="130"/>
      <c r="DR484" s="130"/>
      <c r="EB484" s="130"/>
      <c r="EL484" s="130"/>
      <c r="EV484" s="130"/>
      <c r="FF484" s="130"/>
      <c r="FP484" s="130"/>
      <c r="FZ484" s="130"/>
      <c r="GJ484" s="130"/>
      <c r="GT484" s="130"/>
      <c r="HD484" s="130"/>
      <c r="HN484" s="130"/>
      <c r="HX484" s="130"/>
      <c r="IH484" s="130"/>
    </row>
    <row xmlns:x14ac="http://schemas.microsoft.com/office/spreadsheetml/2009/9/ac" r="485" s="3" customFormat="true" x14ac:dyDescent="0.25">
      <c r="A485" s="397"/>
      <c r="B485" s="130"/>
      <c r="L485" s="130"/>
      <c r="V485" s="130"/>
      <c r="AF485" s="130"/>
      <c r="AP485" s="130"/>
      <c r="AZ485" s="130"/>
      <c r="BA485" s="130"/>
      <c r="BB485" s="130"/>
      <c r="BC485" s="130"/>
      <c r="BD485" s="130"/>
      <c r="BE485" s="130"/>
      <c r="BF485" s="130"/>
      <c r="BG485" s="130"/>
      <c r="BJ485" s="130"/>
      <c r="BT485" s="130"/>
      <c r="CD485" s="130"/>
      <c r="CN485" s="130"/>
      <c r="CX485" s="130"/>
      <c r="DH485" s="130"/>
      <c r="DR485" s="130"/>
      <c r="EB485" s="130"/>
      <c r="EL485" s="130"/>
      <c r="EV485" s="130"/>
      <c r="FF485" s="130"/>
      <c r="FP485" s="130"/>
      <c r="FZ485" s="130"/>
      <c r="GJ485" s="130"/>
      <c r="GT485" s="130"/>
      <c r="HD485" s="130"/>
      <c r="HN485" s="130"/>
      <c r="HX485" s="130"/>
      <c r="IH485" s="130"/>
    </row>
    <row xmlns:x14ac="http://schemas.microsoft.com/office/spreadsheetml/2009/9/ac" r="486" s="3" customFormat="true" x14ac:dyDescent="0.25">
      <c r="A486" s="397"/>
      <c r="B486" s="130"/>
      <c r="L486" s="130"/>
      <c r="V486" s="130"/>
      <c r="AF486" s="130"/>
      <c r="AP486" s="130"/>
      <c r="AZ486" s="130"/>
      <c r="BA486" s="130"/>
      <c r="BB486" s="130"/>
      <c r="BC486" s="130"/>
      <c r="BD486" s="130"/>
      <c r="BE486" s="130"/>
      <c r="BF486" s="130"/>
      <c r="BG486" s="130"/>
      <c r="BJ486" s="130"/>
      <c r="BT486" s="130"/>
      <c r="CD486" s="130"/>
      <c r="CN486" s="130"/>
      <c r="CX486" s="130"/>
      <c r="DH486" s="130"/>
      <c r="DR486" s="130"/>
      <c r="EB486" s="130"/>
      <c r="EL486" s="130"/>
      <c r="EV486" s="130"/>
      <c r="FF486" s="130"/>
      <c r="FP486" s="130"/>
      <c r="FZ486" s="130"/>
      <c r="GJ486" s="130"/>
      <c r="GT486" s="130"/>
      <c r="HD486" s="130"/>
      <c r="HN486" s="130"/>
      <c r="HX486" s="130"/>
      <c r="IH486" s="130"/>
    </row>
    <row xmlns:x14ac="http://schemas.microsoft.com/office/spreadsheetml/2009/9/ac" r="487" s="3" customFormat="true" x14ac:dyDescent="0.25">
      <c r="A487" s="397"/>
      <c r="B487" s="130"/>
      <c r="L487" s="130"/>
      <c r="V487" s="130"/>
      <c r="AF487" s="130"/>
      <c r="AP487" s="130"/>
      <c r="AZ487" s="130"/>
      <c r="BA487" s="130"/>
      <c r="BB487" s="130"/>
      <c r="BC487" s="130"/>
      <c r="BD487" s="130"/>
      <c r="BE487" s="130"/>
      <c r="BF487" s="130"/>
      <c r="BG487" s="130"/>
      <c r="BJ487" s="130"/>
      <c r="BT487" s="130"/>
      <c r="CD487" s="130"/>
      <c r="CN487" s="130"/>
      <c r="CX487" s="130"/>
      <c r="DH487" s="130"/>
      <c r="DR487" s="130"/>
      <c r="EB487" s="130"/>
      <c r="EL487" s="130"/>
      <c r="EV487" s="130"/>
      <c r="FF487" s="130"/>
      <c r="FP487" s="130"/>
      <c r="FZ487" s="130"/>
      <c r="GJ487" s="130"/>
      <c r="GT487" s="130"/>
      <c r="HD487" s="130"/>
      <c r="HN487" s="130"/>
      <c r="HX487" s="130"/>
      <c r="IH487" s="130"/>
    </row>
    <row xmlns:x14ac="http://schemas.microsoft.com/office/spreadsheetml/2009/9/ac" r="488" s="3" customFormat="true" x14ac:dyDescent="0.25">
      <c r="A488" s="397"/>
      <c r="B488" s="130"/>
      <c r="L488" s="130"/>
      <c r="V488" s="130"/>
      <c r="AF488" s="130"/>
      <c r="AP488" s="130"/>
      <c r="AZ488" s="130"/>
      <c r="BA488" s="130"/>
      <c r="BB488" s="130"/>
      <c r="BC488" s="130"/>
      <c r="BD488" s="130"/>
      <c r="BE488" s="130"/>
      <c r="BF488" s="130"/>
      <c r="BG488" s="130"/>
      <c r="BJ488" s="130"/>
      <c r="BT488" s="130"/>
      <c r="CD488" s="130"/>
      <c r="CN488" s="130"/>
      <c r="CX488" s="130"/>
      <c r="DH488" s="130"/>
      <c r="DR488" s="130"/>
      <c r="EB488" s="130"/>
      <c r="EL488" s="130"/>
      <c r="EV488" s="130"/>
      <c r="FF488" s="130"/>
      <c r="FP488" s="130"/>
      <c r="FZ488" s="130"/>
      <c r="GJ488" s="130"/>
      <c r="GT488" s="130"/>
      <c r="HD488" s="130"/>
      <c r="HN488" s="130"/>
      <c r="HX488" s="130"/>
      <c r="IH488" s="130"/>
    </row>
    <row xmlns:x14ac="http://schemas.microsoft.com/office/spreadsheetml/2009/9/ac" r="489" s="3" customFormat="true" x14ac:dyDescent="0.25">
      <c r="A489" s="397"/>
      <c r="B489" s="130"/>
      <c r="L489" s="130"/>
      <c r="V489" s="130"/>
      <c r="AF489" s="130"/>
      <c r="AP489" s="130"/>
      <c r="AZ489" s="130"/>
      <c r="BA489" s="130"/>
      <c r="BB489" s="130"/>
      <c r="BC489" s="130"/>
      <c r="BD489" s="130"/>
      <c r="BE489" s="130"/>
      <c r="BF489" s="130"/>
      <c r="BG489" s="130"/>
      <c r="BJ489" s="130"/>
      <c r="BT489" s="130"/>
      <c r="CD489" s="130"/>
      <c r="CN489" s="130"/>
      <c r="CX489" s="130"/>
      <c r="DH489" s="130"/>
      <c r="DR489" s="130"/>
      <c r="EB489" s="130"/>
      <c r="EL489" s="130"/>
      <c r="EV489" s="130"/>
      <c r="FF489" s="130"/>
      <c r="FP489" s="130"/>
      <c r="FZ489" s="130"/>
      <c r="GJ489" s="130"/>
      <c r="GT489" s="130"/>
      <c r="HD489" s="130"/>
      <c r="HN489" s="130"/>
      <c r="HX489" s="130"/>
      <c r="IH489" s="130"/>
    </row>
    <row xmlns:x14ac="http://schemas.microsoft.com/office/spreadsheetml/2009/9/ac" r="490" s="3" customFormat="true" x14ac:dyDescent="0.25">
      <c r="A490" s="397"/>
      <c r="B490" s="130"/>
      <c r="L490" s="130"/>
      <c r="V490" s="130"/>
      <c r="AF490" s="130"/>
      <c r="AP490" s="130"/>
      <c r="AZ490" s="130"/>
      <c r="BA490" s="130"/>
      <c r="BB490" s="130"/>
      <c r="BC490" s="130"/>
      <c r="BD490" s="130"/>
      <c r="BE490" s="130"/>
      <c r="BF490" s="130"/>
      <c r="BG490" s="130"/>
      <c r="BJ490" s="130"/>
      <c r="BT490" s="130"/>
      <c r="CD490" s="130"/>
      <c r="CN490" s="130"/>
      <c r="CX490" s="130"/>
      <c r="DH490" s="130"/>
      <c r="DR490" s="130"/>
      <c r="EB490" s="130"/>
      <c r="EL490" s="130"/>
      <c r="EV490" s="130"/>
      <c r="FF490" s="130"/>
      <c r="FP490" s="130"/>
      <c r="FZ490" s="130"/>
      <c r="GJ490" s="130"/>
      <c r="GT490" s="130"/>
      <c r="HD490" s="130"/>
      <c r="HN490" s="130"/>
      <c r="HX490" s="130"/>
      <c r="IH490" s="130"/>
    </row>
    <row xmlns:x14ac="http://schemas.microsoft.com/office/spreadsheetml/2009/9/ac" r="491" s="3" customFormat="true" x14ac:dyDescent="0.25">
      <c r="A491" s="397"/>
      <c r="B491" s="130"/>
      <c r="L491" s="130"/>
      <c r="V491" s="130"/>
      <c r="AF491" s="130"/>
      <c r="AP491" s="130"/>
      <c r="AZ491" s="130"/>
      <c r="BA491" s="130"/>
      <c r="BB491" s="130"/>
      <c r="BC491" s="130"/>
      <c r="BD491" s="130"/>
      <c r="BE491" s="130"/>
      <c r="BF491" s="130"/>
      <c r="BG491" s="130"/>
      <c r="BJ491" s="130"/>
      <c r="BT491" s="130"/>
      <c r="CD491" s="130"/>
      <c r="CN491" s="130"/>
      <c r="CX491" s="130"/>
      <c r="DH491" s="130"/>
      <c r="DR491" s="130"/>
      <c r="EB491" s="130"/>
      <c r="EL491" s="130"/>
      <c r="EV491" s="130"/>
      <c r="FF491" s="130"/>
      <c r="FP491" s="130"/>
      <c r="FZ491" s="130"/>
      <c r="GJ491" s="130"/>
      <c r="GT491" s="130"/>
      <c r="HD491" s="130"/>
      <c r="HN491" s="130"/>
      <c r="HX491" s="130"/>
      <c r="IH491" s="130"/>
    </row>
    <row xmlns:x14ac="http://schemas.microsoft.com/office/spreadsheetml/2009/9/ac" r="492" s="3" customFormat="true" x14ac:dyDescent="0.25">
      <c r="A492" s="397"/>
      <c r="B492" s="130"/>
      <c r="L492" s="130"/>
      <c r="V492" s="130"/>
      <c r="AF492" s="130"/>
      <c r="AP492" s="130"/>
      <c r="AZ492" s="130"/>
      <c r="BA492" s="130"/>
      <c r="BB492" s="130"/>
      <c r="BC492" s="130"/>
      <c r="BD492" s="130"/>
      <c r="BE492" s="130"/>
      <c r="BF492" s="130"/>
      <c r="BG492" s="130"/>
      <c r="BJ492" s="130"/>
      <c r="BT492" s="130"/>
      <c r="CD492" s="130"/>
      <c r="CN492" s="130"/>
      <c r="CX492" s="130"/>
      <c r="DH492" s="130"/>
      <c r="DR492" s="130"/>
      <c r="EB492" s="130"/>
      <c r="EL492" s="130"/>
      <c r="EV492" s="130"/>
      <c r="FF492" s="130"/>
      <c r="FP492" s="130"/>
      <c r="FZ492" s="130"/>
      <c r="GJ492" s="130"/>
      <c r="GT492" s="130"/>
      <c r="HD492" s="130"/>
      <c r="HN492" s="130"/>
      <c r="HX492" s="130"/>
      <c r="IH492" s="130"/>
    </row>
    <row xmlns:x14ac="http://schemas.microsoft.com/office/spreadsheetml/2009/9/ac" r="493" s="3" customFormat="true" x14ac:dyDescent="0.25">
      <c r="A493" s="397"/>
      <c r="B493" s="130"/>
      <c r="L493" s="130"/>
      <c r="V493" s="130"/>
      <c r="AF493" s="130"/>
      <c r="AP493" s="130"/>
      <c r="AZ493" s="130"/>
      <c r="BA493" s="130"/>
      <c r="BB493" s="130"/>
      <c r="BC493" s="130"/>
      <c r="BD493" s="130"/>
      <c r="BE493" s="130"/>
      <c r="BF493" s="130"/>
      <c r="BG493" s="130"/>
      <c r="BJ493" s="130"/>
      <c r="BT493" s="130"/>
      <c r="CD493" s="130"/>
      <c r="CN493" s="130"/>
      <c r="CX493" s="130"/>
      <c r="DH493" s="130"/>
      <c r="DR493" s="130"/>
      <c r="EB493" s="130"/>
      <c r="EL493" s="130"/>
      <c r="EV493" s="130"/>
      <c r="FF493" s="130"/>
      <c r="FP493" s="130"/>
      <c r="FZ493" s="130"/>
      <c r="GJ493" s="130"/>
      <c r="GT493" s="130"/>
      <c r="HD493" s="130"/>
      <c r="HN493" s="130"/>
      <c r="HX493" s="130"/>
      <c r="IH493" s="130"/>
    </row>
    <row xmlns:x14ac="http://schemas.microsoft.com/office/spreadsheetml/2009/9/ac" r="494" s="3" customFormat="true" x14ac:dyDescent="0.25">
      <c r="A494" s="397"/>
      <c r="B494" s="130"/>
      <c r="L494" s="130"/>
      <c r="V494" s="130"/>
      <c r="AF494" s="130"/>
      <c r="AP494" s="130"/>
      <c r="AZ494" s="130"/>
      <c r="BA494" s="130"/>
      <c r="BB494" s="130"/>
      <c r="BC494" s="130"/>
      <c r="BD494" s="130"/>
      <c r="BE494" s="130"/>
      <c r="BF494" s="130"/>
      <c r="BG494" s="130"/>
      <c r="BJ494" s="130"/>
      <c r="BT494" s="130"/>
      <c r="CD494" s="130"/>
      <c r="CN494" s="130"/>
      <c r="CX494" s="130"/>
      <c r="DH494" s="130"/>
      <c r="DR494" s="130"/>
      <c r="EB494" s="130"/>
      <c r="EL494" s="130"/>
      <c r="EV494" s="130"/>
      <c r="FF494" s="130"/>
      <c r="FP494" s="130"/>
      <c r="FZ494" s="130"/>
      <c r="GJ494" s="130"/>
      <c r="GT494" s="130"/>
      <c r="HD494" s="130"/>
      <c r="HN494" s="130"/>
      <c r="HX494" s="130"/>
      <c r="IH494" s="130"/>
    </row>
    <row xmlns:x14ac="http://schemas.microsoft.com/office/spreadsheetml/2009/9/ac" r="495" s="3" customFormat="true" x14ac:dyDescent="0.25">
      <c r="A495" s="397"/>
      <c r="B495" s="130"/>
      <c r="L495" s="130"/>
      <c r="V495" s="130"/>
      <c r="AF495" s="130"/>
      <c r="AP495" s="130"/>
      <c r="AZ495" s="130"/>
      <c r="BA495" s="130"/>
      <c r="BB495" s="130"/>
      <c r="BC495" s="130"/>
      <c r="BD495" s="130"/>
      <c r="BE495" s="130"/>
      <c r="BF495" s="130"/>
      <c r="BG495" s="130"/>
      <c r="BJ495" s="130"/>
      <c r="BT495" s="130"/>
      <c r="CD495" s="130"/>
      <c r="CN495" s="130"/>
      <c r="CX495" s="130"/>
      <c r="DH495" s="130"/>
      <c r="DR495" s="130"/>
      <c r="EB495" s="130"/>
      <c r="EL495" s="130"/>
      <c r="EV495" s="130"/>
      <c r="FF495" s="130"/>
      <c r="FP495" s="130"/>
      <c r="FZ495" s="130"/>
      <c r="GJ495" s="130"/>
      <c r="GT495" s="130"/>
      <c r="HD495" s="130"/>
      <c r="HN495" s="130"/>
      <c r="HX495" s="130"/>
      <c r="IH495" s="130"/>
    </row>
    <row xmlns:x14ac="http://schemas.microsoft.com/office/spreadsheetml/2009/9/ac" r="496" s="3" customFormat="true" x14ac:dyDescent="0.25">
      <c r="A496" s="397"/>
      <c r="B496" s="130"/>
      <c r="L496" s="130"/>
      <c r="V496" s="130"/>
      <c r="AF496" s="130"/>
      <c r="AP496" s="130"/>
      <c r="AZ496" s="130"/>
      <c r="BA496" s="130"/>
      <c r="BB496" s="130"/>
      <c r="BC496" s="130"/>
      <c r="BD496" s="130"/>
      <c r="BE496" s="130"/>
      <c r="BF496" s="130"/>
      <c r="BG496" s="130"/>
      <c r="BJ496" s="130"/>
      <c r="BT496" s="130"/>
      <c r="CD496" s="130"/>
      <c r="CN496" s="130"/>
      <c r="CX496" s="130"/>
      <c r="DH496" s="130"/>
      <c r="DR496" s="130"/>
      <c r="EB496" s="130"/>
      <c r="EL496" s="130"/>
      <c r="EV496" s="130"/>
      <c r="FF496" s="130"/>
      <c r="FP496" s="130"/>
      <c r="FZ496" s="130"/>
      <c r="GJ496" s="130"/>
      <c r="GT496" s="130"/>
      <c r="HD496" s="130"/>
      <c r="HN496" s="130"/>
      <c r="HX496" s="130"/>
      <c r="IH496" s="130"/>
    </row>
    <row xmlns:x14ac="http://schemas.microsoft.com/office/spreadsheetml/2009/9/ac" r="497" s="3" customFormat="true" x14ac:dyDescent="0.25">
      <c r="A497" s="397"/>
      <c r="B497" s="130"/>
      <c r="L497" s="130"/>
      <c r="V497" s="130"/>
      <c r="AF497" s="130"/>
      <c r="AP497" s="130"/>
      <c r="AZ497" s="130"/>
      <c r="BA497" s="130"/>
      <c r="BB497" s="130"/>
      <c r="BC497" s="130"/>
      <c r="BD497" s="130"/>
      <c r="BE497" s="130"/>
      <c r="BF497" s="130"/>
      <c r="BG497" s="130"/>
      <c r="BJ497" s="130"/>
      <c r="BT497" s="130"/>
      <c r="CD497" s="130"/>
      <c r="CN497" s="130"/>
      <c r="CX497" s="130"/>
      <c r="DH497" s="130"/>
      <c r="DR497" s="130"/>
      <c r="EB497" s="130"/>
      <c r="EL497" s="130"/>
      <c r="EV497" s="130"/>
      <c r="FF497" s="130"/>
      <c r="FP497" s="130"/>
      <c r="FZ497" s="130"/>
      <c r="GJ497" s="130"/>
      <c r="GT497" s="130"/>
      <c r="HD497" s="130"/>
      <c r="HN497" s="130"/>
      <c r="HX497" s="130"/>
      <c r="IH497" s="130"/>
    </row>
    <row xmlns:x14ac="http://schemas.microsoft.com/office/spreadsheetml/2009/9/ac" r="498" s="3" customFormat="true" x14ac:dyDescent="0.25">
      <c r="A498" s="397"/>
      <c r="B498" s="130"/>
      <c r="L498" s="130"/>
      <c r="V498" s="130"/>
      <c r="AF498" s="130"/>
      <c r="AP498" s="130"/>
      <c r="AZ498" s="130"/>
      <c r="BA498" s="130"/>
      <c r="BB498" s="130"/>
      <c r="BC498" s="130"/>
      <c r="BD498" s="130"/>
      <c r="BE498" s="130"/>
      <c r="BF498" s="130"/>
      <c r="BG498" s="130"/>
      <c r="BJ498" s="130"/>
      <c r="BT498" s="130"/>
      <c r="CD498" s="130"/>
      <c r="CN498" s="130"/>
      <c r="CX498" s="130"/>
      <c r="DH498" s="130"/>
      <c r="DR498" s="130"/>
      <c r="EB498" s="130"/>
      <c r="EL498" s="130"/>
      <c r="EV498" s="130"/>
      <c r="FF498" s="130"/>
      <c r="FP498" s="130"/>
      <c r="FZ498" s="130"/>
      <c r="GJ498" s="130"/>
      <c r="GT498" s="130"/>
      <c r="HD498" s="130"/>
      <c r="HN498" s="130"/>
      <c r="HX498" s="130"/>
      <c r="IH498" s="130"/>
    </row>
    <row xmlns:x14ac="http://schemas.microsoft.com/office/spreadsheetml/2009/9/ac" r="499" s="3" customFormat="true" x14ac:dyDescent="0.25">
      <c r="A499" s="397"/>
      <c r="B499" s="130"/>
      <c r="L499" s="130"/>
      <c r="V499" s="130"/>
      <c r="AF499" s="130"/>
      <c r="AP499" s="130"/>
      <c r="AZ499" s="130"/>
      <c r="BA499" s="130"/>
      <c r="BB499" s="130"/>
      <c r="BC499" s="130"/>
      <c r="BD499" s="130"/>
      <c r="BE499" s="130"/>
      <c r="BF499" s="130"/>
      <c r="BG499" s="130"/>
      <c r="BJ499" s="130"/>
      <c r="BT499" s="130"/>
      <c r="CD499" s="130"/>
      <c r="CN499" s="130"/>
      <c r="CX499" s="130"/>
      <c r="DH499" s="130"/>
      <c r="DR499" s="130"/>
      <c r="EB499" s="130"/>
      <c r="EL499" s="130"/>
      <c r="EV499" s="130"/>
      <c r="FF499" s="130"/>
      <c r="FP499" s="130"/>
      <c r="FZ499" s="130"/>
      <c r="GJ499" s="130"/>
      <c r="GT499" s="130"/>
      <c r="HD499" s="130"/>
      <c r="HN499" s="130"/>
      <c r="HX499" s="130"/>
      <c r="IH499" s="130"/>
    </row>
    <row xmlns:x14ac="http://schemas.microsoft.com/office/spreadsheetml/2009/9/ac" r="500" s="3" customFormat="true" x14ac:dyDescent="0.25">
      <c r="A500" s="397"/>
      <c r="B500" s="130"/>
      <c r="L500" s="130"/>
      <c r="V500" s="130"/>
      <c r="AF500" s="130"/>
      <c r="AP500" s="130"/>
      <c r="AZ500" s="130"/>
      <c r="BA500" s="130"/>
      <c r="BB500" s="130"/>
      <c r="BC500" s="130"/>
      <c r="BD500" s="130"/>
      <c r="BE500" s="130"/>
      <c r="BF500" s="130"/>
      <c r="BG500" s="130"/>
      <c r="BJ500" s="130"/>
      <c r="BT500" s="130"/>
      <c r="CD500" s="130"/>
      <c r="CN500" s="130"/>
      <c r="CX500" s="130"/>
      <c r="DH500" s="130"/>
      <c r="DR500" s="130"/>
      <c r="EB500" s="130"/>
      <c r="EL500" s="130"/>
      <c r="EV500" s="130"/>
      <c r="FF500" s="130"/>
      <c r="FP500" s="130"/>
      <c r="FZ500" s="130"/>
      <c r="GJ500" s="130"/>
      <c r="GT500" s="130"/>
      <c r="HD500" s="130"/>
      <c r="HN500" s="130"/>
      <c r="HX500" s="130"/>
      <c r="IH500" s="130"/>
    </row>
    <row xmlns:x14ac="http://schemas.microsoft.com/office/spreadsheetml/2009/9/ac" r="501" s="3" customFormat="true" x14ac:dyDescent="0.25">
      <c r="A501" s="397"/>
      <c r="B501" s="130"/>
      <c r="L501" s="130"/>
      <c r="V501" s="130"/>
      <c r="AF501" s="130"/>
      <c r="AP501" s="130"/>
      <c r="AZ501" s="130"/>
      <c r="BA501" s="130"/>
      <c r="BB501" s="130"/>
      <c r="BC501" s="130"/>
      <c r="BD501" s="130"/>
      <c r="BE501" s="130"/>
      <c r="BF501" s="130"/>
      <c r="BG501" s="130"/>
      <c r="BJ501" s="130"/>
      <c r="BT501" s="130"/>
      <c r="CD501" s="130"/>
      <c r="CN501" s="130"/>
      <c r="CX501" s="130"/>
      <c r="DH501" s="130"/>
      <c r="DR501" s="130"/>
      <c r="EB501" s="130"/>
      <c r="EL501" s="130"/>
      <c r="EV501" s="130"/>
      <c r="FF501" s="130"/>
      <c r="FP501" s="130"/>
      <c r="FZ501" s="130"/>
      <c r="GJ501" s="130"/>
      <c r="GT501" s="130"/>
      <c r="HD501" s="130"/>
      <c r="HN501" s="130"/>
      <c r="HX501" s="130"/>
      <c r="IH501" s="130"/>
    </row>
    <row xmlns:x14ac="http://schemas.microsoft.com/office/spreadsheetml/2009/9/ac" r="502" s="3" customFormat="true" x14ac:dyDescent="0.25">
      <c r="A502" s="397"/>
      <c r="B502" s="130"/>
      <c r="L502" s="130"/>
      <c r="V502" s="130"/>
      <c r="AF502" s="130"/>
      <c r="AP502" s="130"/>
      <c r="AZ502" s="130"/>
      <c r="BA502" s="130"/>
      <c r="BB502" s="130"/>
      <c r="BC502" s="130"/>
      <c r="BD502" s="130"/>
      <c r="BE502" s="130"/>
      <c r="BF502" s="130"/>
      <c r="BG502" s="130"/>
      <c r="BJ502" s="130"/>
      <c r="BT502" s="130"/>
      <c r="CD502" s="130"/>
      <c r="CN502" s="130"/>
      <c r="CX502" s="130"/>
      <c r="DH502" s="130"/>
      <c r="DR502" s="130"/>
      <c r="EB502" s="130"/>
      <c r="EL502" s="130"/>
      <c r="EV502" s="130"/>
      <c r="FF502" s="130"/>
      <c r="FP502" s="130"/>
      <c r="FZ502" s="130"/>
      <c r="GJ502" s="130"/>
      <c r="GT502" s="130"/>
      <c r="HD502" s="130"/>
      <c r="HN502" s="130"/>
      <c r="HX502" s="130"/>
      <c r="IH502" s="130"/>
    </row>
    <row xmlns:x14ac="http://schemas.microsoft.com/office/spreadsheetml/2009/9/ac" r="503" s="3" customFormat="true" x14ac:dyDescent="0.25">
      <c r="A503" s="397"/>
      <c r="B503" s="130"/>
      <c r="L503" s="130"/>
      <c r="V503" s="130"/>
      <c r="AF503" s="130"/>
      <c r="AP503" s="130"/>
      <c r="AZ503" s="130"/>
      <c r="BA503" s="130"/>
      <c r="BB503" s="130"/>
      <c r="BC503" s="130"/>
      <c r="BD503" s="130"/>
      <c r="BE503" s="130"/>
      <c r="BF503" s="130"/>
      <c r="BG503" s="130"/>
      <c r="BJ503" s="130"/>
      <c r="BT503" s="130"/>
      <c r="CD503" s="130"/>
      <c r="CN503" s="130"/>
      <c r="CX503" s="130"/>
      <c r="DH503" s="130"/>
      <c r="DR503" s="130"/>
      <c r="EB503" s="130"/>
      <c r="EL503" s="130"/>
      <c r="EV503" s="130"/>
      <c r="FF503" s="130"/>
      <c r="FP503" s="130"/>
      <c r="FZ503" s="130"/>
      <c r="GJ503" s="130"/>
      <c r="GT503" s="130"/>
      <c r="HD503" s="130"/>
      <c r="HN503" s="130"/>
      <c r="HX503" s="130"/>
      <c r="IH503" s="130"/>
    </row>
    <row xmlns:x14ac="http://schemas.microsoft.com/office/spreadsheetml/2009/9/ac" r="504" s="3" customFormat="true" x14ac:dyDescent="0.25">
      <c r="A504" s="397"/>
      <c r="B504" s="130"/>
      <c r="L504" s="130"/>
      <c r="V504" s="130"/>
      <c r="AF504" s="130"/>
      <c r="AP504" s="130"/>
      <c r="AZ504" s="130"/>
      <c r="BA504" s="130"/>
      <c r="BB504" s="130"/>
      <c r="BC504" s="130"/>
      <c r="BD504" s="130"/>
      <c r="BE504" s="130"/>
      <c r="BF504" s="130"/>
      <c r="BG504" s="130"/>
      <c r="BJ504" s="130"/>
      <c r="BT504" s="130"/>
      <c r="CD504" s="130"/>
      <c r="CN504" s="130"/>
      <c r="CX504" s="130"/>
      <c r="DH504" s="130"/>
      <c r="DR504" s="130"/>
      <c r="EB504" s="130"/>
      <c r="EL504" s="130"/>
      <c r="EV504" s="130"/>
      <c r="FF504" s="130"/>
      <c r="FP504" s="130"/>
      <c r="FZ504" s="130"/>
      <c r="GJ504" s="130"/>
      <c r="GT504" s="130"/>
      <c r="HD504" s="130"/>
      <c r="HN504" s="130"/>
      <c r="HX504" s="130"/>
      <c r="IH504" s="130"/>
    </row>
    <row xmlns:x14ac="http://schemas.microsoft.com/office/spreadsheetml/2009/9/ac" r="505" s="3" customFormat="true" x14ac:dyDescent="0.25">
      <c r="A505" s="397"/>
      <c r="B505" s="130"/>
      <c r="L505" s="130"/>
      <c r="V505" s="130"/>
      <c r="AF505" s="130"/>
      <c r="AP505" s="130"/>
      <c r="AZ505" s="130"/>
      <c r="BA505" s="130"/>
      <c r="BB505" s="130"/>
      <c r="BC505" s="130"/>
      <c r="BD505" s="130"/>
      <c r="BE505" s="130"/>
      <c r="BF505" s="130"/>
      <c r="BG505" s="130"/>
      <c r="BJ505" s="130"/>
      <c r="BT505" s="130"/>
      <c r="CD505" s="130"/>
      <c r="CN505" s="130"/>
      <c r="CX505" s="130"/>
      <c r="DH505" s="130"/>
      <c r="DR505" s="130"/>
      <c r="EB505" s="130"/>
      <c r="EL505" s="130"/>
      <c r="EV505" s="130"/>
      <c r="FF505" s="130"/>
      <c r="FP505" s="130"/>
      <c r="FZ505" s="130"/>
      <c r="GJ505" s="130"/>
      <c r="GT505" s="130"/>
      <c r="HD505" s="130"/>
      <c r="HN505" s="130"/>
      <c r="HX505" s="130"/>
      <c r="IH505" s="130"/>
    </row>
    <row xmlns:x14ac="http://schemas.microsoft.com/office/spreadsheetml/2009/9/ac" r="506" s="3" customFormat="true" x14ac:dyDescent="0.25">
      <c r="A506" s="397"/>
      <c r="B506" s="130"/>
      <c r="L506" s="130"/>
      <c r="V506" s="130"/>
      <c r="AF506" s="130"/>
      <c r="AP506" s="130"/>
      <c r="AZ506" s="130"/>
      <c r="BA506" s="130"/>
      <c r="BB506" s="130"/>
      <c r="BC506" s="130"/>
      <c r="BD506" s="130"/>
      <c r="BE506" s="130"/>
      <c r="BF506" s="130"/>
      <c r="BG506" s="130"/>
      <c r="BJ506" s="130"/>
      <c r="BT506" s="130"/>
      <c r="CD506" s="130"/>
      <c r="CN506" s="130"/>
      <c r="CX506" s="130"/>
      <c r="DH506" s="130"/>
      <c r="DR506" s="130"/>
      <c r="EB506" s="130"/>
      <c r="EL506" s="130"/>
      <c r="EV506" s="130"/>
      <c r="FF506" s="130"/>
      <c r="FP506" s="130"/>
      <c r="FZ506" s="130"/>
      <c r="GJ506" s="130"/>
      <c r="GT506" s="130"/>
      <c r="HD506" s="130"/>
      <c r="HN506" s="130"/>
      <c r="HX506" s="130"/>
      <c r="IH506" s="130"/>
    </row>
    <row xmlns:x14ac="http://schemas.microsoft.com/office/spreadsheetml/2009/9/ac" r="507" s="3" customFormat="true" x14ac:dyDescent="0.25">
      <c r="A507" s="397"/>
      <c r="B507" s="130"/>
      <c r="L507" s="130"/>
      <c r="V507" s="130"/>
      <c r="AF507" s="130"/>
      <c r="AP507" s="130"/>
      <c r="AZ507" s="130"/>
      <c r="BA507" s="130"/>
      <c r="BB507" s="130"/>
      <c r="BC507" s="130"/>
      <c r="BD507" s="130"/>
      <c r="BE507" s="130"/>
      <c r="BF507" s="130"/>
      <c r="BG507" s="130"/>
      <c r="BJ507" s="130"/>
      <c r="BT507" s="130"/>
      <c r="CD507" s="130"/>
      <c r="CN507" s="130"/>
      <c r="CX507" s="130"/>
      <c r="DH507" s="130"/>
      <c r="DR507" s="130"/>
      <c r="EB507" s="130"/>
      <c r="EL507" s="130"/>
      <c r="EV507" s="130"/>
      <c r="FF507" s="130"/>
      <c r="FP507" s="130"/>
      <c r="FZ507" s="130"/>
      <c r="GJ507" s="130"/>
      <c r="GT507" s="130"/>
      <c r="HD507" s="130"/>
      <c r="HN507" s="130"/>
      <c r="HX507" s="130"/>
      <c r="IH507" s="130"/>
    </row>
    <row xmlns:x14ac="http://schemas.microsoft.com/office/spreadsheetml/2009/9/ac" r="508" s="3" customFormat="true" x14ac:dyDescent="0.25">
      <c r="A508" s="397"/>
      <c r="B508" s="130"/>
      <c r="L508" s="130"/>
      <c r="V508" s="130"/>
      <c r="AF508" s="130"/>
      <c r="AP508" s="130"/>
      <c r="AZ508" s="130"/>
      <c r="BA508" s="130"/>
      <c r="BB508" s="130"/>
      <c r="BC508" s="130"/>
      <c r="BD508" s="130"/>
      <c r="BE508" s="130"/>
      <c r="BF508" s="130"/>
      <c r="BG508" s="130"/>
      <c r="BJ508" s="130"/>
      <c r="BT508" s="130"/>
      <c r="CD508" s="130"/>
      <c r="CN508" s="130"/>
      <c r="CX508" s="130"/>
      <c r="DH508" s="130"/>
      <c r="DR508" s="130"/>
      <c r="EB508" s="130"/>
      <c r="EL508" s="130"/>
      <c r="EV508" s="130"/>
      <c r="FF508" s="130"/>
      <c r="FP508" s="130"/>
      <c r="FZ508" s="130"/>
      <c r="GJ508" s="130"/>
      <c r="GT508" s="130"/>
      <c r="HD508" s="130"/>
      <c r="HN508" s="130"/>
      <c r="HX508" s="130"/>
      <c r="IH508" s="130"/>
    </row>
    <row xmlns:x14ac="http://schemas.microsoft.com/office/spreadsheetml/2009/9/ac" r="509" s="3" customFormat="true" x14ac:dyDescent="0.25">
      <c r="A509" s="397"/>
      <c r="B509" s="130"/>
      <c r="L509" s="130"/>
      <c r="V509" s="130"/>
      <c r="AF509" s="130"/>
      <c r="AP509" s="130"/>
      <c r="AZ509" s="130"/>
      <c r="BA509" s="130"/>
      <c r="BB509" s="130"/>
      <c r="BC509" s="130"/>
      <c r="BD509" s="130"/>
      <c r="BE509" s="130"/>
      <c r="BF509" s="130"/>
      <c r="BG509" s="130"/>
      <c r="BJ509" s="130"/>
      <c r="BT509" s="130"/>
      <c r="CD509" s="130"/>
      <c r="CN509" s="130"/>
      <c r="CX509" s="130"/>
      <c r="DH509" s="130"/>
      <c r="DR509" s="130"/>
      <c r="EB509" s="130"/>
      <c r="EL509" s="130"/>
      <c r="EV509" s="130"/>
      <c r="FF509" s="130"/>
      <c r="FP509" s="130"/>
      <c r="FZ509" s="130"/>
      <c r="GJ509" s="130"/>
      <c r="GT509" s="130"/>
      <c r="HD509" s="130"/>
      <c r="HN509" s="130"/>
      <c r="HX509" s="130"/>
      <c r="IH509" s="130"/>
    </row>
    <row xmlns:x14ac="http://schemas.microsoft.com/office/spreadsheetml/2009/9/ac" r="510" s="3" customFormat="true" x14ac:dyDescent="0.25">
      <c r="A510" s="397"/>
      <c r="B510" s="130"/>
      <c r="L510" s="130"/>
      <c r="V510" s="130"/>
      <c r="AF510" s="130"/>
      <c r="AP510" s="130"/>
      <c r="AZ510" s="130"/>
      <c r="BA510" s="130"/>
      <c r="BB510" s="130"/>
      <c r="BC510" s="130"/>
      <c r="BD510" s="130"/>
      <c r="BE510" s="130"/>
      <c r="BF510" s="130"/>
      <c r="BG510" s="130"/>
      <c r="BJ510" s="130"/>
      <c r="BT510" s="130"/>
      <c r="CD510" s="130"/>
      <c r="CN510" s="130"/>
      <c r="CX510" s="130"/>
      <c r="DH510" s="130"/>
      <c r="DR510" s="130"/>
      <c r="EB510" s="130"/>
      <c r="EL510" s="130"/>
      <c r="EV510" s="130"/>
      <c r="FF510" s="130"/>
      <c r="FP510" s="130"/>
      <c r="FZ510" s="130"/>
      <c r="GJ510" s="130"/>
      <c r="GT510" s="130"/>
      <c r="HD510" s="130"/>
      <c r="HN510" s="130"/>
      <c r="HX510" s="130"/>
      <c r="IH510" s="130"/>
    </row>
    <row xmlns:x14ac="http://schemas.microsoft.com/office/spreadsheetml/2009/9/ac" r="511" s="3" customFormat="true" x14ac:dyDescent="0.25">
      <c r="A511" s="397"/>
      <c r="B511" s="130"/>
      <c r="L511" s="130"/>
      <c r="V511" s="130"/>
      <c r="AF511" s="130"/>
      <c r="AP511" s="130"/>
      <c r="AZ511" s="130"/>
      <c r="BA511" s="130"/>
      <c r="BB511" s="130"/>
      <c r="BC511" s="130"/>
      <c r="BD511" s="130"/>
      <c r="BE511" s="130"/>
      <c r="BF511" s="130"/>
      <c r="BG511" s="130"/>
      <c r="BJ511" s="130"/>
      <c r="BT511" s="130"/>
      <c r="CD511" s="130"/>
      <c r="CN511" s="130"/>
      <c r="CX511" s="130"/>
      <c r="DH511" s="130"/>
      <c r="DR511" s="130"/>
      <c r="EB511" s="130"/>
      <c r="EL511" s="130"/>
      <c r="EV511" s="130"/>
      <c r="FF511" s="130"/>
      <c r="FP511" s="130"/>
      <c r="FZ511" s="130"/>
      <c r="GJ511" s="130"/>
      <c r="GT511" s="130"/>
      <c r="HD511" s="130"/>
      <c r="HN511" s="130"/>
      <c r="HX511" s="130"/>
      <c r="IH511" s="130"/>
    </row>
    <row xmlns:x14ac="http://schemas.microsoft.com/office/spreadsheetml/2009/9/ac" r="512" s="3" customFormat="true" x14ac:dyDescent="0.25">
      <c r="A512" s="397"/>
      <c r="B512" s="130"/>
      <c r="L512" s="130"/>
      <c r="V512" s="130"/>
      <c r="AF512" s="130"/>
      <c r="AP512" s="130"/>
      <c r="AZ512" s="130"/>
      <c r="BA512" s="130"/>
      <c r="BB512" s="130"/>
      <c r="BC512" s="130"/>
      <c r="BD512" s="130"/>
      <c r="BE512" s="130"/>
      <c r="BF512" s="130"/>
      <c r="BG512" s="130"/>
      <c r="BJ512" s="130"/>
      <c r="BT512" s="130"/>
      <c r="CD512" s="130"/>
      <c r="CN512" s="130"/>
      <c r="CX512" s="130"/>
      <c r="DH512" s="130"/>
      <c r="DR512" s="130"/>
      <c r="EB512" s="130"/>
      <c r="EL512" s="130"/>
      <c r="EV512" s="130"/>
      <c r="FF512" s="130"/>
      <c r="FP512" s="130"/>
      <c r="FZ512" s="130"/>
      <c r="GJ512" s="130"/>
      <c r="GT512" s="130"/>
      <c r="HD512" s="130"/>
      <c r="HN512" s="130"/>
      <c r="HX512" s="130"/>
      <c r="IH512" s="130"/>
    </row>
    <row xmlns:x14ac="http://schemas.microsoft.com/office/spreadsheetml/2009/9/ac" r="513" s="3" customFormat="true" x14ac:dyDescent="0.25">
      <c r="A513" s="397"/>
      <c r="B513" s="130"/>
      <c r="L513" s="130"/>
      <c r="V513" s="130"/>
      <c r="AF513" s="130"/>
      <c r="AP513" s="130"/>
      <c r="AZ513" s="130"/>
      <c r="BA513" s="130"/>
      <c r="BB513" s="130"/>
      <c r="BC513" s="130"/>
      <c r="BD513" s="130"/>
      <c r="BE513" s="130"/>
      <c r="BF513" s="130"/>
      <c r="BG513" s="130"/>
      <c r="BJ513" s="130"/>
      <c r="BT513" s="130"/>
      <c r="CD513" s="130"/>
      <c r="CN513" s="130"/>
      <c r="CX513" s="130"/>
      <c r="DH513" s="130"/>
      <c r="DR513" s="130"/>
      <c r="EB513" s="130"/>
      <c r="EL513" s="130"/>
      <c r="EV513" s="130"/>
      <c r="FF513" s="130"/>
      <c r="FP513" s="130"/>
      <c r="FZ513" s="130"/>
      <c r="GJ513" s="130"/>
      <c r="GT513" s="130"/>
      <c r="HD513" s="130"/>
      <c r="HN513" s="130"/>
      <c r="HX513" s="130"/>
      <c r="IH513" s="130"/>
    </row>
    <row xmlns:x14ac="http://schemas.microsoft.com/office/spreadsheetml/2009/9/ac" r="514" s="3" customFormat="true" x14ac:dyDescent="0.25">
      <c r="A514" s="397"/>
      <c r="B514" s="130"/>
      <c r="L514" s="130"/>
      <c r="V514" s="130"/>
      <c r="AF514" s="130"/>
      <c r="AP514" s="130"/>
      <c r="AZ514" s="130"/>
      <c r="BA514" s="130"/>
      <c r="BB514" s="130"/>
      <c r="BC514" s="130"/>
      <c r="BD514" s="130"/>
      <c r="BE514" s="130"/>
      <c r="BF514" s="130"/>
      <c r="BG514" s="130"/>
      <c r="BJ514" s="130"/>
      <c r="BT514" s="130"/>
      <c r="CD514" s="130"/>
      <c r="CN514" s="130"/>
      <c r="CX514" s="130"/>
      <c r="DH514" s="130"/>
      <c r="DR514" s="130"/>
      <c r="EB514" s="130"/>
      <c r="EL514" s="130"/>
      <c r="EV514" s="130"/>
      <c r="FF514" s="130"/>
      <c r="FP514" s="130"/>
      <c r="FZ514" s="130"/>
      <c r="GJ514" s="130"/>
      <c r="GT514" s="130"/>
      <c r="HD514" s="130"/>
      <c r="HN514" s="130"/>
      <c r="HX514" s="130"/>
      <c r="IH514" s="130"/>
    </row>
    <row xmlns:x14ac="http://schemas.microsoft.com/office/spreadsheetml/2009/9/ac" r="515" s="3" customFormat="true" x14ac:dyDescent="0.25">
      <c r="A515" s="397"/>
      <c r="B515" s="130"/>
      <c r="L515" s="130"/>
      <c r="V515" s="130"/>
      <c r="AF515" s="130"/>
      <c r="AP515" s="130"/>
      <c r="AZ515" s="130"/>
      <c r="BA515" s="130"/>
      <c r="BB515" s="130"/>
      <c r="BC515" s="130"/>
      <c r="BD515" s="130"/>
      <c r="BE515" s="130"/>
      <c r="BF515" s="130"/>
      <c r="BG515" s="130"/>
      <c r="BJ515" s="130"/>
      <c r="BT515" s="130"/>
      <c r="CD515" s="130"/>
      <c r="CN515" s="130"/>
      <c r="CX515" s="130"/>
      <c r="DH515" s="130"/>
      <c r="DR515" s="130"/>
      <c r="EB515" s="130"/>
      <c r="EL515" s="130"/>
      <c r="EV515" s="130"/>
      <c r="FF515" s="130"/>
      <c r="FP515" s="130"/>
      <c r="FZ515" s="130"/>
      <c r="GJ515" s="130"/>
      <c r="GT515" s="130"/>
      <c r="HD515" s="130"/>
      <c r="HN515" s="130"/>
      <c r="HX515" s="130"/>
      <c r="IH515" s="130"/>
    </row>
    <row xmlns:x14ac="http://schemas.microsoft.com/office/spreadsheetml/2009/9/ac" r="516" s="3" customFormat="true" x14ac:dyDescent="0.25">
      <c r="A516" s="397"/>
      <c r="B516" s="130"/>
      <c r="L516" s="130"/>
      <c r="V516" s="130"/>
      <c r="AF516" s="130"/>
      <c r="AP516" s="130"/>
      <c r="AZ516" s="130"/>
      <c r="BA516" s="130"/>
      <c r="BB516" s="130"/>
      <c r="BC516" s="130"/>
      <c r="BD516" s="130"/>
      <c r="BE516" s="130"/>
      <c r="BF516" s="130"/>
      <c r="BG516" s="130"/>
      <c r="BJ516" s="130"/>
      <c r="BT516" s="130"/>
      <c r="CD516" s="130"/>
      <c r="CN516" s="130"/>
      <c r="CX516" s="130"/>
      <c r="DH516" s="130"/>
      <c r="DR516" s="130"/>
      <c r="EB516" s="130"/>
      <c r="EL516" s="130"/>
      <c r="EV516" s="130"/>
      <c r="FF516" s="130"/>
      <c r="FP516" s="130"/>
      <c r="FZ516" s="130"/>
      <c r="GJ516" s="130"/>
      <c r="GT516" s="130"/>
      <c r="HD516" s="130"/>
      <c r="HN516" s="130"/>
      <c r="HX516" s="130"/>
      <c r="IH516" s="130"/>
    </row>
    <row xmlns:x14ac="http://schemas.microsoft.com/office/spreadsheetml/2009/9/ac" r="517" s="3" customFormat="true" x14ac:dyDescent="0.25">
      <c r="A517" s="397"/>
      <c r="B517" s="130"/>
      <c r="L517" s="130"/>
      <c r="V517" s="130"/>
      <c r="AF517" s="130"/>
      <c r="AP517" s="130"/>
      <c r="AZ517" s="130"/>
      <c r="BA517" s="130"/>
      <c r="BB517" s="130"/>
      <c r="BC517" s="130"/>
      <c r="BD517" s="130"/>
      <c r="BE517" s="130"/>
      <c r="BF517" s="130"/>
      <c r="BG517" s="130"/>
      <c r="BJ517" s="130"/>
      <c r="BT517" s="130"/>
      <c r="CD517" s="130"/>
      <c r="CN517" s="130"/>
      <c r="CX517" s="130"/>
      <c r="DH517" s="130"/>
      <c r="DR517" s="130"/>
      <c r="EB517" s="130"/>
      <c r="EL517" s="130"/>
      <c r="EV517" s="130"/>
      <c r="FF517" s="130"/>
      <c r="FP517" s="130"/>
      <c r="FZ517" s="130"/>
      <c r="GJ517" s="130"/>
      <c r="GT517" s="130"/>
      <c r="HD517" s="130"/>
      <c r="HN517" s="130"/>
      <c r="HX517" s="130"/>
      <c r="IH517" s="130"/>
    </row>
    <row xmlns:x14ac="http://schemas.microsoft.com/office/spreadsheetml/2009/9/ac" r="518" s="3" customFormat="true" x14ac:dyDescent="0.25">
      <c r="A518" s="397"/>
      <c r="B518" s="130"/>
      <c r="L518" s="130"/>
      <c r="V518" s="130"/>
      <c r="AF518" s="130"/>
      <c r="AP518" s="130"/>
      <c r="AZ518" s="130"/>
      <c r="BA518" s="130"/>
      <c r="BB518" s="130"/>
      <c r="BC518" s="130"/>
      <c r="BD518" s="130"/>
      <c r="BE518" s="130"/>
      <c r="BF518" s="130"/>
      <c r="BG518" s="130"/>
      <c r="BJ518" s="130"/>
      <c r="BT518" s="130"/>
      <c r="CD518" s="130"/>
      <c r="CN518" s="130"/>
      <c r="CX518" s="130"/>
      <c r="DH518" s="130"/>
      <c r="DR518" s="130"/>
      <c r="EB518" s="130"/>
      <c r="EL518" s="130"/>
      <c r="EV518" s="130"/>
      <c r="FF518" s="130"/>
      <c r="FP518" s="130"/>
      <c r="FZ518" s="130"/>
      <c r="GJ518" s="130"/>
      <c r="GT518" s="130"/>
      <c r="HD518" s="130"/>
      <c r="HN518" s="130"/>
      <c r="HX518" s="130"/>
      <c r="IH518" s="130"/>
    </row>
    <row xmlns:x14ac="http://schemas.microsoft.com/office/spreadsheetml/2009/9/ac" r="519" s="3" customFormat="true" x14ac:dyDescent="0.25">
      <c r="A519" s="397"/>
      <c r="B519" s="130"/>
      <c r="L519" s="130"/>
      <c r="V519" s="130"/>
      <c r="AF519" s="130"/>
      <c r="AP519" s="130"/>
      <c r="AZ519" s="130"/>
      <c r="BA519" s="130"/>
      <c r="BB519" s="130"/>
      <c r="BC519" s="130"/>
      <c r="BD519" s="130"/>
      <c r="BE519" s="130"/>
      <c r="BF519" s="130"/>
      <c r="BG519" s="130"/>
      <c r="BJ519" s="130"/>
      <c r="BT519" s="130"/>
      <c r="CD519" s="130"/>
      <c r="CN519" s="130"/>
      <c r="CX519" s="130"/>
      <c r="DH519" s="130"/>
      <c r="DR519" s="130"/>
      <c r="EB519" s="130"/>
      <c r="EL519" s="130"/>
      <c r="EV519" s="130"/>
      <c r="FF519" s="130"/>
      <c r="FP519" s="130"/>
      <c r="FZ519" s="130"/>
      <c r="GJ519" s="130"/>
      <c r="GT519" s="130"/>
      <c r="HD519" s="130"/>
      <c r="HN519" s="130"/>
      <c r="HX519" s="130"/>
      <c r="IH519" s="130"/>
    </row>
    <row xmlns:x14ac="http://schemas.microsoft.com/office/spreadsheetml/2009/9/ac" r="520" s="3" customFormat="true" x14ac:dyDescent="0.25">
      <c r="A520" s="397"/>
      <c r="B520" s="130"/>
      <c r="L520" s="130"/>
      <c r="V520" s="130"/>
      <c r="AF520" s="130"/>
      <c r="AP520" s="130"/>
      <c r="AZ520" s="130"/>
      <c r="BA520" s="130"/>
      <c r="BB520" s="130"/>
      <c r="BC520" s="130"/>
      <c r="BD520" s="130"/>
      <c r="BE520" s="130"/>
      <c r="BF520" s="130"/>
      <c r="BG520" s="130"/>
      <c r="BJ520" s="130"/>
      <c r="BT520" s="130"/>
      <c r="CD520" s="130"/>
      <c r="CN520" s="130"/>
      <c r="CX520" s="130"/>
      <c r="DH520" s="130"/>
      <c r="DR520" s="130"/>
      <c r="EB520" s="130"/>
      <c r="EL520" s="130"/>
      <c r="EV520" s="130"/>
      <c r="FF520" s="130"/>
      <c r="FP520" s="130"/>
      <c r="FZ520" s="130"/>
      <c r="GJ520" s="130"/>
      <c r="GT520" s="130"/>
      <c r="HD520" s="130"/>
      <c r="HN520" s="130"/>
      <c r="HX520" s="130"/>
      <c r="IH520" s="130"/>
    </row>
    <row xmlns:x14ac="http://schemas.microsoft.com/office/spreadsheetml/2009/9/ac" r="521" s="3" customFormat="true" x14ac:dyDescent="0.25">
      <c r="A521" s="397"/>
      <c r="B521" s="130"/>
      <c r="L521" s="130"/>
      <c r="V521" s="130"/>
      <c r="AF521" s="130"/>
      <c r="AP521" s="130"/>
      <c r="AZ521" s="130"/>
      <c r="BA521" s="130"/>
      <c r="BB521" s="130"/>
      <c r="BC521" s="130"/>
      <c r="BD521" s="130"/>
      <c r="BE521" s="130"/>
      <c r="BF521" s="130"/>
      <c r="BG521" s="130"/>
      <c r="BJ521" s="130"/>
      <c r="BT521" s="130"/>
      <c r="CD521" s="130"/>
      <c r="CN521" s="130"/>
      <c r="CX521" s="130"/>
      <c r="DH521" s="130"/>
      <c r="DR521" s="130"/>
      <c r="EB521" s="130"/>
      <c r="EL521" s="130"/>
      <c r="EV521" s="130"/>
      <c r="FF521" s="130"/>
      <c r="FP521" s="130"/>
      <c r="FZ521" s="130"/>
      <c r="GJ521" s="130"/>
      <c r="GT521" s="130"/>
      <c r="HD521" s="130"/>
      <c r="HN521" s="130"/>
      <c r="HX521" s="130"/>
      <c r="IH521" s="130"/>
    </row>
    <row xmlns:x14ac="http://schemas.microsoft.com/office/spreadsheetml/2009/9/ac" r="522" s="3" customFormat="true" x14ac:dyDescent="0.25">
      <c r="A522" s="397"/>
      <c r="B522" s="130"/>
      <c r="L522" s="130"/>
      <c r="V522" s="130"/>
      <c r="AF522" s="130"/>
      <c r="AP522" s="130"/>
      <c r="AZ522" s="130"/>
      <c r="BA522" s="130"/>
      <c r="BB522" s="130"/>
      <c r="BC522" s="130"/>
      <c r="BD522" s="130"/>
      <c r="BE522" s="130"/>
      <c r="BF522" s="130"/>
      <c r="BG522" s="130"/>
      <c r="BJ522" s="130"/>
      <c r="BT522" s="130"/>
      <c r="CD522" s="130"/>
      <c r="CN522" s="130"/>
      <c r="CX522" s="130"/>
      <c r="DH522" s="130"/>
      <c r="DR522" s="130"/>
      <c r="EB522" s="130"/>
      <c r="EL522" s="130"/>
      <c r="EV522" s="130"/>
      <c r="FF522" s="130"/>
      <c r="FP522" s="130"/>
      <c r="FZ522" s="130"/>
      <c r="GJ522" s="130"/>
      <c r="GT522" s="130"/>
      <c r="HD522" s="130"/>
      <c r="HN522" s="130"/>
      <c r="HX522" s="130"/>
      <c r="IH522" s="130"/>
    </row>
    <row xmlns:x14ac="http://schemas.microsoft.com/office/spreadsheetml/2009/9/ac" r="523" s="3" customFormat="true" x14ac:dyDescent="0.25">
      <c r="A523" s="397"/>
      <c r="B523" s="130"/>
      <c r="L523" s="130"/>
      <c r="V523" s="130"/>
      <c r="AF523" s="130"/>
      <c r="AP523" s="130"/>
      <c r="AZ523" s="130"/>
      <c r="BA523" s="130"/>
      <c r="BB523" s="130"/>
      <c r="BC523" s="130"/>
      <c r="BD523" s="130"/>
      <c r="BE523" s="130"/>
      <c r="BF523" s="130"/>
      <c r="BG523" s="130"/>
      <c r="BJ523" s="130"/>
      <c r="BT523" s="130"/>
      <c r="CD523" s="130"/>
      <c r="CN523" s="130"/>
      <c r="CX523" s="130"/>
      <c r="DH523" s="130"/>
      <c r="DR523" s="130"/>
      <c r="EB523" s="130"/>
      <c r="EL523" s="130"/>
      <c r="EV523" s="130"/>
      <c r="FF523" s="130"/>
      <c r="FP523" s="130"/>
      <c r="FZ523" s="130"/>
      <c r="GJ523" s="130"/>
      <c r="GT523" s="130"/>
      <c r="HD523" s="130"/>
      <c r="HN523" s="130"/>
      <c r="HX523" s="130"/>
      <c r="IH523" s="130"/>
    </row>
    <row xmlns:x14ac="http://schemas.microsoft.com/office/spreadsheetml/2009/9/ac" r="524" s="3" customFormat="true" x14ac:dyDescent="0.25">
      <c r="A524" s="397"/>
      <c r="B524" s="130"/>
      <c r="L524" s="130"/>
      <c r="V524" s="130"/>
      <c r="AF524" s="130"/>
      <c r="AP524" s="130"/>
      <c r="AZ524" s="130"/>
      <c r="BA524" s="130"/>
      <c r="BB524" s="130"/>
      <c r="BC524" s="130"/>
      <c r="BD524" s="130"/>
      <c r="BE524" s="130"/>
      <c r="BF524" s="130"/>
      <c r="BG524" s="130"/>
      <c r="BJ524" s="130"/>
      <c r="BT524" s="130"/>
      <c r="CD524" s="130"/>
      <c r="CN524" s="130"/>
      <c r="CX524" s="130"/>
      <c r="DH524" s="130"/>
      <c r="DR524" s="130"/>
      <c r="EB524" s="130"/>
      <c r="EL524" s="130"/>
      <c r="EV524" s="130"/>
      <c r="FF524" s="130"/>
      <c r="FP524" s="130"/>
      <c r="FZ524" s="130"/>
      <c r="GJ524" s="130"/>
      <c r="GT524" s="130"/>
      <c r="HD524" s="130"/>
      <c r="HN524" s="130"/>
      <c r="HX524" s="130"/>
      <c r="IH524" s="130"/>
    </row>
    <row xmlns:x14ac="http://schemas.microsoft.com/office/spreadsheetml/2009/9/ac" r="525" s="3" customFormat="true" x14ac:dyDescent="0.25">
      <c r="A525" s="397"/>
      <c r="B525" s="130"/>
      <c r="L525" s="130"/>
      <c r="V525" s="130"/>
      <c r="AF525" s="130"/>
      <c r="AP525" s="130"/>
      <c r="AZ525" s="130"/>
      <c r="BA525" s="130"/>
      <c r="BB525" s="130"/>
      <c r="BC525" s="130"/>
      <c r="BD525" s="130"/>
      <c r="BE525" s="130"/>
      <c r="BF525" s="130"/>
      <c r="BG525" s="130"/>
      <c r="BJ525" s="130"/>
      <c r="BT525" s="130"/>
      <c r="CD525" s="130"/>
      <c r="CN525" s="130"/>
      <c r="CX525" s="130"/>
      <c r="DH525" s="130"/>
      <c r="DR525" s="130"/>
      <c r="EB525" s="130"/>
      <c r="EL525" s="130"/>
      <c r="EV525" s="130"/>
      <c r="FF525" s="130"/>
      <c r="FP525" s="130"/>
      <c r="FZ525" s="130"/>
      <c r="GJ525" s="130"/>
      <c r="GT525" s="130"/>
      <c r="HD525" s="130"/>
      <c r="HN525" s="130"/>
      <c r="HX525" s="130"/>
      <c r="IH525" s="130"/>
    </row>
    <row xmlns:x14ac="http://schemas.microsoft.com/office/spreadsheetml/2009/9/ac" r="526" s="3" customFormat="true" x14ac:dyDescent="0.25">
      <c r="A526" s="397"/>
      <c r="B526" s="130"/>
      <c r="L526" s="130"/>
      <c r="V526" s="130"/>
      <c r="AF526" s="130"/>
      <c r="AP526" s="130"/>
      <c r="AZ526" s="130"/>
      <c r="BA526" s="130"/>
      <c r="BB526" s="130"/>
      <c r="BC526" s="130"/>
      <c r="BD526" s="130"/>
      <c r="BE526" s="130"/>
      <c r="BF526" s="130"/>
      <c r="BG526" s="130"/>
      <c r="BJ526" s="130"/>
      <c r="BT526" s="130"/>
      <c r="CD526" s="130"/>
      <c r="CN526" s="130"/>
      <c r="CX526" s="130"/>
      <c r="DH526" s="130"/>
      <c r="DR526" s="130"/>
      <c r="EB526" s="130"/>
      <c r="EL526" s="130"/>
      <c r="EV526" s="130"/>
      <c r="FF526" s="130"/>
      <c r="FP526" s="130"/>
      <c r="FZ526" s="130"/>
      <c r="GJ526" s="130"/>
      <c r="GT526" s="130"/>
      <c r="HD526" s="130"/>
      <c r="HN526" s="130"/>
      <c r="HX526" s="130"/>
      <c r="IH526" s="130"/>
    </row>
    <row xmlns:x14ac="http://schemas.microsoft.com/office/spreadsheetml/2009/9/ac" r="527" s="3" customFormat="true" x14ac:dyDescent="0.25">
      <c r="A527" s="397"/>
      <c r="B527" s="130"/>
      <c r="L527" s="130"/>
      <c r="V527" s="130"/>
      <c r="AF527" s="130"/>
      <c r="AP527" s="130"/>
      <c r="AZ527" s="130"/>
      <c r="BA527" s="130"/>
      <c r="BB527" s="130"/>
      <c r="BC527" s="130"/>
      <c r="BD527" s="130"/>
      <c r="BE527" s="130"/>
      <c r="BF527" s="130"/>
      <c r="BG527" s="130"/>
      <c r="BJ527" s="130"/>
      <c r="BT527" s="130"/>
      <c r="CD527" s="130"/>
      <c r="CN527" s="130"/>
      <c r="CX527" s="130"/>
      <c r="DH527" s="130"/>
      <c r="DR527" s="130"/>
      <c r="EB527" s="130"/>
      <c r="EL527" s="130"/>
      <c r="EV527" s="130"/>
      <c r="FF527" s="130"/>
      <c r="FP527" s="130"/>
      <c r="FZ527" s="130"/>
      <c r="GJ527" s="130"/>
      <c r="GT527" s="130"/>
      <c r="HD527" s="130"/>
      <c r="HN527" s="130"/>
      <c r="HX527" s="130"/>
      <c r="IH527" s="130"/>
    </row>
    <row xmlns:x14ac="http://schemas.microsoft.com/office/spreadsheetml/2009/9/ac" r="528" s="3" customFormat="true" x14ac:dyDescent="0.25">
      <c r="A528" s="397"/>
      <c r="B528" s="130"/>
      <c r="L528" s="130"/>
      <c r="V528" s="130"/>
      <c r="AF528" s="130"/>
      <c r="AP528" s="130"/>
      <c r="AZ528" s="130"/>
      <c r="BA528" s="130"/>
      <c r="BB528" s="130"/>
      <c r="BC528" s="130"/>
      <c r="BD528" s="130"/>
      <c r="BE528" s="130"/>
      <c r="BF528" s="130"/>
      <c r="BG528" s="130"/>
      <c r="BJ528" s="130"/>
      <c r="BT528" s="130"/>
      <c r="CD528" s="130"/>
      <c r="CN528" s="130"/>
      <c r="CX528" s="130"/>
      <c r="DH528" s="130"/>
      <c r="DR528" s="130"/>
      <c r="EB528" s="130"/>
      <c r="EL528" s="130"/>
      <c r="EV528" s="130"/>
      <c r="FF528" s="130"/>
      <c r="FP528" s="130"/>
      <c r="FZ528" s="130"/>
      <c r="GJ528" s="130"/>
      <c r="GT528" s="130"/>
      <c r="HD528" s="130"/>
      <c r="HN528" s="130"/>
      <c r="HX528" s="130"/>
      <c r="IH528" s="130"/>
    </row>
    <row xmlns:x14ac="http://schemas.microsoft.com/office/spreadsheetml/2009/9/ac" r="529" s="3" customFormat="true" x14ac:dyDescent="0.25">
      <c r="A529" s="397"/>
      <c r="B529" s="130"/>
      <c r="L529" s="130"/>
      <c r="V529" s="130"/>
      <c r="AF529" s="130"/>
      <c r="AP529" s="130"/>
      <c r="AZ529" s="130"/>
      <c r="BA529" s="130"/>
      <c r="BB529" s="130"/>
      <c r="BC529" s="130"/>
      <c r="BD529" s="130"/>
      <c r="BE529" s="130"/>
      <c r="BF529" s="130"/>
      <c r="BG529" s="130"/>
      <c r="BJ529" s="130"/>
      <c r="BT529" s="130"/>
      <c r="CD529" s="130"/>
      <c r="CN529" s="130"/>
      <c r="CX529" s="130"/>
      <c r="DH529" s="130"/>
      <c r="DR529" s="130"/>
      <c r="EB529" s="130"/>
      <c r="EL529" s="130"/>
      <c r="EV529" s="130"/>
      <c r="FF529" s="130"/>
      <c r="FP529" s="130"/>
      <c r="FZ529" s="130"/>
      <c r="GJ529" s="130"/>
      <c r="GT529" s="130"/>
      <c r="HD529" s="130"/>
      <c r="HN529" s="130"/>
      <c r="HX529" s="130"/>
      <c r="IH529" s="130"/>
    </row>
    <row xmlns:x14ac="http://schemas.microsoft.com/office/spreadsheetml/2009/9/ac" r="530" s="3" customFormat="true" x14ac:dyDescent="0.25">
      <c r="A530" s="397"/>
      <c r="B530" s="130"/>
      <c r="L530" s="130"/>
      <c r="V530" s="130"/>
      <c r="AF530" s="130"/>
      <c r="AP530" s="130"/>
      <c r="AZ530" s="130"/>
      <c r="BA530" s="130"/>
      <c r="BB530" s="130"/>
      <c r="BC530" s="130"/>
      <c r="BD530" s="130"/>
      <c r="BE530" s="130"/>
      <c r="BF530" s="130"/>
      <c r="BG530" s="130"/>
      <c r="BJ530" s="130"/>
      <c r="BT530" s="130"/>
      <c r="CD530" s="130"/>
      <c r="CN530" s="130"/>
      <c r="CX530" s="130"/>
      <c r="DH530" s="130"/>
      <c r="DR530" s="130"/>
      <c r="EB530" s="130"/>
      <c r="EL530" s="130"/>
      <c r="EV530" s="130"/>
      <c r="FF530" s="130"/>
      <c r="FP530" s="130"/>
      <c r="FZ530" s="130"/>
      <c r="GJ530" s="130"/>
      <c r="GT530" s="130"/>
      <c r="HD530" s="130"/>
      <c r="HN530" s="130"/>
      <c r="HX530" s="130"/>
      <c r="IH530" s="130"/>
    </row>
    <row xmlns:x14ac="http://schemas.microsoft.com/office/spreadsheetml/2009/9/ac" r="531" s="3" customFormat="true" x14ac:dyDescent="0.25">
      <c r="A531" s="397"/>
      <c r="B531" s="130"/>
      <c r="L531" s="130"/>
      <c r="V531" s="130"/>
      <c r="AF531" s="130"/>
      <c r="AP531" s="130"/>
      <c r="AZ531" s="130"/>
      <c r="BA531" s="130"/>
      <c r="BB531" s="130"/>
      <c r="BC531" s="130"/>
      <c r="BD531" s="130"/>
      <c r="BE531" s="130"/>
      <c r="BF531" s="130"/>
      <c r="BG531" s="130"/>
      <c r="BJ531" s="130"/>
      <c r="BT531" s="130"/>
      <c r="CD531" s="130"/>
      <c r="CN531" s="130"/>
      <c r="CX531" s="130"/>
      <c r="DH531" s="130"/>
      <c r="DR531" s="130"/>
      <c r="EB531" s="130"/>
      <c r="EL531" s="130"/>
      <c r="EV531" s="130"/>
      <c r="FF531" s="130"/>
      <c r="FP531" s="130"/>
      <c r="FZ531" s="130"/>
      <c r="GJ531" s="130"/>
      <c r="GT531" s="130"/>
      <c r="HD531" s="130"/>
      <c r="HN531" s="130"/>
      <c r="HX531" s="130"/>
      <c r="IH531" s="130"/>
    </row>
    <row xmlns:x14ac="http://schemas.microsoft.com/office/spreadsheetml/2009/9/ac" r="532" s="3" customFormat="true" x14ac:dyDescent="0.25">
      <c r="A532" s="397"/>
      <c r="B532" s="130"/>
      <c r="L532" s="130"/>
      <c r="V532" s="130"/>
      <c r="AF532" s="130"/>
      <c r="AP532" s="130"/>
      <c r="AZ532" s="130"/>
      <c r="BA532" s="130"/>
      <c r="BB532" s="130"/>
      <c r="BC532" s="130"/>
      <c r="BD532" s="130"/>
      <c r="BE532" s="130"/>
      <c r="BF532" s="130"/>
      <c r="BG532" s="130"/>
      <c r="BJ532" s="130"/>
      <c r="BT532" s="130"/>
      <c r="CD532" s="130"/>
      <c r="CN532" s="130"/>
      <c r="CX532" s="130"/>
      <c r="DH532" s="130"/>
      <c r="DR532" s="130"/>
      <c r="EB532" s="130"/>
      <c r="EL532" s="130"/>
      <c r="EV532" s="130"/>
      <c r="FF532" s="130"/>
      <c r="FP532" s="130"/>
      <c r="FZ532" s="130"/>
      <c r="GJ532" s="130"/>
      <c r="GT532" s="130"/>
      <c r="HD532" s="130"/>
      <c r="HN532" s="130"/>
      <c r="HX532" s="130"/>
      <c r="IH532" s="130"/>
    </row>
    <row xmlns:x14ac="http://schemas.microsoft.com/office/spreadsheetml/2009/9/ac" r="533" s="3" customFormat="true" x14ac:dyDescent="0.25">
      <c r="A533" s="397"/>
      <c r="B533" s="130"/>
      <c r="L533" s="130"/>
      <c r="V533" s="130"/>
      <c r="AF533" s="130"/>
      <c r="AP533" s="130"/>
      <c r="AZ533" s="130"/>
      <c r="BA533" s="130"/>
      <c r="BB533" s="130"/>
      <c r="BC533" s="130"/>
      <c r="BD533" s="130"/>
      <c r="BE533" s="130"/>
      <c r="BF533" s="130"/>
      <c r="BG533" s="130"/>
      <c r="BJ533" s="130"/>
      <c r="BT533" s="130"/>
      <c r="CD533" s="130"/>
      <c r="CN533" s="130"/>
      <c r="CX533" s="130"/>
      <c r="DH533" s="130"/>
      <c r="DR533" s="130"/>
      <c r="EB533" s="130"/>
      <c r="EL533" s="130"/>
      <c r="EV533" s="130"/>
      <c r="FF533" s="130"/>
      <c r="FP533" s="130"/>
      <c r="FZ533" s="130"/>
      <c r="GJ533" s="130"/>
      <c r="GT533" s="130"/>
      <c r="HD533" s="130"/>
      <c r="HN533" s="130"/>
      <c r="HX533" s="130"/>
      <c r="IH533" s="130"/>
    </row>
    <row xmlns:x14ac="http://schemas.microsoft.com/office/spreadsheetml/2009/9/ac" r="534" s="3" customFormat="true" x14ac:dyDescent="0.25">
      <c r="A534" s="397"/>
      <c r="B534" s="130"/>
      <c r="L534" s="130"/>
      <c r="V534" s="130"/>
      <c r="AF534" s="130"/>
      <c r="AP534" s="130"/>
      <c r="AZ534" s="130"/>
      <c r="BA534" s="130"/>
      <c r="BB534" s="130"/>
      <c r="BC534" s="130"/>
      <c r="BD534" s="130"/>
      <c r="BE534" s="130"/>
      <c r="BF534" s="130"/>
      <c r="BG534" s="130"/>
      <c r="BJ534" s="130"/>
      <c r="BT534" s="130"/>
      <c r="CD534" s="130"/>
      <c r="CN534" s="130"/>
      <c r="CX534" s="130"/>
      <c r="DH534" s="130"/>
      <c r="DR534" s="130"/>
      <c r="EB534" s="130"/>
      <c r="EL534" s="130"/>
      <c r="EV534" s="130"/>
      <c r="FF534" s="130"/>
      <c r="FP534" s="130"/>
      <c r="FZ534" s="130"/>
      <c r="GJ534" s="130"/>
      <c r="GT534" s="130"/>
      <c r="HD534" s="130"/>
      <c r="HN534" s="130"/>
      <c r="HX534" s="130"/>
      <c r="IH534" s="130"/>
    </row>
    <row xmlns:x14ac="http://schemas.microsoft.com/office/spreadsheetml/2009/9/ac" r="535" s="3" customFormat="true" x14ac:dyDescent="0.25">
      <c r="A535" s="397"/>
      <c r="B535" s="130"/>
      <c r="L535" s="130"/>
      <c r="V535" s="130"/>
      <c r="AF535" s="130"/>
      <c r="AP535" s="130"/>
      <c r="AZ535" s="130"/>
      <c r="BA535" s="130"/>
      <c r="BB535" s="130"/>
      <c r="BC535" s="130"/>
      <c r="BD535" s="130"/>
      <c r="BE535" s="130"/>
      <c r="BF535" s="130"/>
      <c r="BG535" s="130"/>
      <c r="BJ535" s="130"/>
      <c r="BT535" s="130"/>
      <c r="CD535" s="130"/>
      <c r="CN535" s="130"/>
      <c r="CX535" s="130"/>
      <c r="DH535" s="130"/>
      <c r="DR535" s="130"/>
      <c r="EB535" s="130"/>
      <c r="EL535" s="130"/>
      <c r="EV535" s="130"/>
      <c r="FF535" s="130"/>
      <c r="FP535" s="130"/>
      <c r="FZ535" s="130"/>
      <c r="GJ535" s="130"/>
      <c r="GT535" s="130"/>
      <c r="HD535" s="130"/>
      <c r="HN535" s="130"/>
      <c r="HX535" s="130"/>
      <c r="IH535" s="130"/>
    </row>
    <row xmlns:x14ac="http://schemas.microsoft.com/office/spreadsheetml/2009/9/ac" r="536" s="3" customFormat="true" x14ac:dyDescent="0.25">
      <c r="A536" s="397"/>
      <c r="B536" s="130"/>
      <c r="L536" s="130"/>
      <c r="V536" s="130"/>
      <c r="AF536" s="130"/>
      <c r="AP536" s="130"/>
      <c r="AZ536" s="130"/>
      <c r="BA536" s="130"/>
      <c r="BB536" s="130"/>
      <c r="BC536" s="130"/>
      <c r="BD536" s="130"/>
      <c r="BE536" s="130"/>
      <c r="BF536" s="130"/>
      <c r="BG536" s="130"/>
      <c r="BJ536" s="130"/>
      <c r="BT536" s="130"/>
      <c r="CD536" s="130"/>
      <c r="CN536" s="130"/>
      <c r="CX536" s="130"/>
      <c r="DH536" s="130"/>
      <c r="DR536" s="130"/>
      <c r="EB536" s="130"/>
      <c r="EL536" s="130"/>
      <c r="EV536" s="130"/>
      <c r="FF536" s="130"/>
      <c r="FP536" s="130"/>
      <c r="FZ536" s="130"/>
      <c r="GJ536" s="130"/>
      <c r="GT536" s="130"/>
      <c r="HD536" s="130"/>
      <c r="HN536" s="130"/>
      <c r="HX536" s="130"/>
      <c r="IH536" s="130"/>
    </row>
    <row xmlns:x14ac="http://schemas.microsoft.com/office/spreadsheetml/2009/9/ac" r="537" s="3" customFormat="true" x14ac:dyDescent="0.25">
      <c r="A537" s="397"/>
      <c r="B537" s="130"/>
      <c r="L537" s="130"/>
      <c r="V537" s="130"/>
      <c r="AF537" s="130"/>
      <c r="AP537" s="130"/>
      <c r="AZ537" s="130"/>
      <c r="BA537" s="130"/>
      <c r="BB537" s="130"/>
      <c r="BC537" s="130"/>
      <c r="BD537" s="130"/>
      <c r="BE537" s="130"/>
      <c r="BF537" s="130"/>
      <c r="BG537" s="130"/>
      <c r="BJ537" s="130"/>
      <c r="BT537" s="130"/>
      <c r="CD537" s="130"/>
      <c r="CN537" s="130"/>
      <c r="CX537" s="130"/>
      <c r="DH537" s="130"/>
      <c r="DR537" s="130"/>
      <c r="EB537" s="130"/>
      <c r="EL537" s="130"/>
      <c r="EV537" s="130"/>
      <c r="FF537" s="130"/>
      <c r="FP537" s="130"/>
      <c r="FZ537" s="130"/>
      <c r="GJ537" s="130"/>
      <c r="GT537" s="130"/>
      <c r="HD537" s="130"/>
      <c r="HN537" s="130"/>
      <c r="HX537" s="130"/>
      <c r="IH537" s="130"/>
    </row>
    <row xmlns:x14ac="http://schemas.microsoft.com/office/spreadsheetml/2009/9/ac" r="538" s="3" customFormat="true" x14ac:dyDescent="0.25">
      <c r="A538" s="397"/>
      <c r="B538" s="130"/>
      <c r="L538" s="130"/>
      <c r="V538" s="130"/>
      <c r="AF538" s="130"/>
      <c r="AP538" s="130"/>
      <c r="AZ538" s="130"/>
      <c r="BA538" s="130"/>
      <c r="BB538" s="130"/>
      <c r="BC538" s="130"/>
      <c r="BD538" s="130"/>
      <c r="BE538" s="130"/>
      <c r="BF538" s="130"/>
      <c r="BG538" s="130"/>
      <c r="BJ538" s="130"/>
      <c r="BT538" s="130"/>
      <c r="CD538" s="130"/>
      <c r="CN538" s="130"/>
      <c r="CX538" s="130"/>
      <c r="DH538" s="130"/>
      <c r="DR538" s="130"/>
      <c r="EB538" s="130"/>
      <c r="EL538" s="130"/>
      <c r="EV538" s="130"/>
      <c r="FF538" s="130"/>
      <c r="FP538" s="130"/>
      <c r="FZ538" s="130"/>
      <c r="GJ538" s="130"/>
      <c r="GT538" s="130"/>
      <c r="HD538" s="130"/>
      <c r="HN538" s="130"/>
      <c r="HX538" s="130"/>
      <c r="IH538" s="130"/>
    </row>
    <row xmlns:x14ac="http://schemas.microsoft.com/office/spreadsheetml/2009/9/ac" r="539" s="3" customFormat="true" x14ac:dyDescent="0.25">
      <c r="A539" s="397"/>
      <c r="B539" s="130"/>
      <c r="L539" s="130"/>
      <c r="V539" s="130"/>
      <c r="AF539" s="130"/>
      <c r="AP539" s="130"/>
      <c r="AZ539" s="130"/>
      <c r="BA539" s="130"/>
      <c r="BB539" s="130"/>
      <c r="BC539" s="130"/>
      <c r="BD539" s="130"/>
      <c r="BE539" s="130"/>
      <c r="BF539" s="130"/>
      <c r="BG539" s="130"/>
      <c r="BJ539" s="130"/>
      <c r="BT539" s="130"/>
      <c r="CD539" s="130"/>
      <c r="CN539" s="130"/>
      <c r="CX539" s="130"/>
      <c r="DH539" s="130"/>
      <c r="DR539" s="130"/>
      <c r="EB539" s="130"/>
      <c r="EL539" s="130"/>
      <c r="EV539" s="130"/>
      <c r="FF539" s="130"/>
      <c r="FP539" s="130"/>
      <c r="FZ539" s="130"/>
      <c r="GJ539" s="130"/>
      <c r="GT539" s="130"/>
      <c r="HD539" s="130"/>
      <c r="HN539" s="130"/>
      <c r="HX539" s="130"/>
      <c r="IH539" s="130"/>
    </row>
    <row xmlns:x14ac="http://schemas.microsoft.com/office/spreadsheetml/2009/9/ac" r="540" s="3" customFormat="true" x14ac:dyDescent="0.25">
      <c r="A540" s="397"/>
      <c r="B540" s="130"/>
      <c r="L540" s="130"/>
      <c r="V540" s="130"/>
      <c r="AF540" s="130"/>
      <c r="AP540" s="130"/>
      <c r="AZ540" s="130"/>
      <c r="BA540" s="130"/>
      <c r="BB540" s="130"/>
      <c r="BC540" s="130"/>
      <c r="BD540" s="130"/>
      <c r="BE540" s="130"/>
      <c r="BF540" s="130"/>
      <c r="BG540" s="130"/>
      <c r="BJ540" s="130"/>
      <c r="BT540" s="130"/>
      <c r="CD540" s="130"/>
      <c r="CN540" s="130"/>
      <c r="CX540" s="130"/>
      <c r="DH540" s="130"/>
      <c r="DR540" s="130"/>
      <c r="EB540" s="130"/>
      <c r="EL540" s="130"/>
      <c r="EV540" s="130"/>
      <c r="FF540" s="130"/>
      <c r="FP540" s="130"/>
      <c r="FZ540" s="130"/>
      <c r="GJ540" s="130"/>
      <c r="GT540" s="130"/>
      <c r="HD540" s="130"/>
      <c r="HN540" s="130"/>
      <c r="HX540" s="130"/>
      <c r="IH540" s="130"/>
    </row>
    <row xmlns:x14ac="http://schemas.microsoft.com/office/spreadsheetml/2009/9/ac" r="541" s="3" customFormat="true" x14ac:dyDescent="0.25">
      <c r="A541" s="397"/>
      <c r="B541" s="130"/>
      <c r="L541" s="130"/>
      <c r="V541" s="130"/>
      <c r="AF541" s="130"/>
      <c r="AP541" s="130"/>
      <c r="AZ541" s="130"/>
      <c r="BA541" s="130"/>
      <c r="BB541" s="130"/>
      <c r="BC541" s="130"/>
      <c r="BD541" s="130"/>
      <c r="BE541" s="130"/>
      <c r="BF541" s="130"/>
      <c r="BG541" s="130"/>
      <c r="BJ541" s="130"/>
      <c r="BT541" s="130"/>
      <c r="CD541" s="130"/>
      <c r="CN541" s="130"/>
      <c r="CX541" s="130"/>
      <c r="DH541" s="130"/>
      <c r="DR541" s="130"/>
      <c r="EB541" s="130"/>
      <c r="EL541" s="130"/>
      <c r="EV541" s="130"/>
      <c r="FF541" s="130"/>
      <c r="FP541" s="130"/>
      <c r="FZ541" s="130"/>
      <c r="GJ541" s="130"/>
      <c r="GT541" s="130"/>
      <c r="HD541" s="130"/>
      <c r="HN541" s="130"/>
      <c r="HX541" s="130"/>
      <c r="IH541" s="130"/>
    </row>
    <row xmlns:x14ac="http://schemas.microsoft.com/office/spreadsheetml/2009/9/ac" r="542" s="3" customFormat="true" x14ac:dyDescent="0.25">
      <c r="A542" s="397"/>
      <c r="B542" s="130"/>
      <c r="L542" s="130"/>
      <c r="V542" s="130"/>
      <c r="AF542" s="130"/>
      <c r="AP542" s="130"/>
      <c r="AZ542" s="130"/>
      <c r="BA542" s="130"/>
      <c r="BB542" s="130"/>
      <c r="BC542" s="130"/>
      <c r="BD542" s="130"/>
      <c r="BE542" s="130"/>
      <c r="BF542" s="130"/>
      <c r="BG542" s="130"/>
      <c r="BJ542" s="130"/>
      <c r="BT542" s="130"/>
      <c r="CD542" s="130"/>
      <c r="CN542" s="130"/>
      <c r="CX542" s="130"/>
      <c r="DH542" s="130"/>
      <c r="DR542" s="130"/>
      <c r="EB542" s="130"/>
      <c r="EL542" s="130"/>
      <c r="EV542" s="130"/>
      <c r="FF542" s="130"/>
      <c r="FP542" s="130"/>
      <c r="FZ542" s="130"/>
      <c r="GJ542" s="130"/>
      <c r="GT542" s="130"/>
      <c r="HD542" s="130"/>
      <c r="HN542" s="130"/>
      <c r="HX542" s="130"/>
      <c r="IH542" s="130"/>
    </row>
    <row xmlns:x14ac="http://schemas.microsoft.com/office/spreadsheetml/2009/9/ac" r="543" s="3" customFormat="true" x14ac:dyDescent="0.25">
      <c r="A543" s="397"/>
      <c r="B543" s="130"/>
      <c r="L543" s="130"/>
      <c r="V543" s="130"/>
      <c r="AF543" s="130"/>
      <c r="AP543" s="130"/>
      <c r="AZ543" s="130"/>
      <c r="BA543" s="130"/>
      <c r="BB543" s="130"/>
      <c r="BC543" s="130"/>
      <c r="BD543" s="130"/>
      <c r="BE543" s="130"/>
      <c r="BF543" s="130"/>
      <c r="BG543" s="130"/>
      <c r="BJ543" s="130"/>
      <c r="BT543" s="130"/>
      <c r="CD543" s="130"/>
      <c r="CN543" s="130"/>
      <c r="CX543" s="130"/>
      <c r="DH543" s="130"/>
      <c r="DR543" s="130"/>
      <c r="EB543" s="130"/>
      <c r="EL543" s="130"/>
      <c r="EV543" s="130"/>
      <c r="FF543" s="130"/>
      <c r="FP543" s="130"/>
      <c r="FZ543" s="130"/>
      <c r="GJ543" s="130"/>
      <c r="GT543" s="130"/>
      <c r="HD543" s="130"/>
      <c r="HN543" s="130"/>
      <c r="HX543" s="130"/>
      <c r="IH543" s="130"/>
    </row>
    <row xmlns:x14ac="http://schemas.microsoft.com/office/spreadsheetml/2009/9/ac" r="544" s="3" customFormat="true" x14ac:dyDescent="0.25">
      <c r="A544" s="397"/>
      <c r="B544" s="130"/>
      <c r="L544" s="130"/>
      <c r="V544" s="130"/>
      <c r="AF544" s="130"/>
      <c r="AP544" s="130"/>
      <c r="AZ544" s="130"/>
      <c r="BA544" s="130"/>
      <c r="BB544" s="130"/>
      <c r="BC544" s="130"/>
      <c r="BD544" s="130"/>
      <c r="BE544" s="130"/>
      <c r="BF544" s="130"/>
      <c r="BG544" s="130"/>
      <c r="BJ544" s="130"/>
      <c r="BT544" s="130"/>
      <c r="CD544" s="130"/>
      <c r="CN544" s="130"/>
      <c r="CX544" s="130"/>
      <c r="DH544" s="130"/>
      <c r="DR544" s="130"/>
      <c r="EB544" s="130"/>
      <c r="EL544" s="130"/>
      <c r="EV544" s="130"/>
      <c r="FF544" s="130"/>
      <c r="FP544" s="130"/>
      <c r="FZ544" s="130"/>
      <c r="GJ544" s="130"/>
      <c r="GT544" s="130"/>
      <c r="HD544" s="130"/>
      <c r="HN544" s="130"/>
      <c r="HX544" s="130"/>
      <c r="IH544" s="130"/>
    </row>
    <row xmlns:x14ac="http://schemas.microsoft.com/office/spreadsheetml/2009/9/ac" r="545" s="3" customFormat="true" x14ac:dyDescent="0.25">
      <c r="A545" s="397"/>
      <c r="B545" s="130"/>
      <c r="L545" s="130"/>
      <c r="V545" s="130"/>
      <c r="AF545" s="130"/>
      <c r="AP545" s="130"/>
      <c r="AZ545" s="130"/>
      <c r="BA545" s="130"/>
      <c r="BB545" s="130"/>
      <c r="BC545" s="130"/>
      <c r="BD545" s="130"/>
      <c r="BE545" s="130"/>
      <c r="BF545" s="130"/>
      <c r="BG545" s="130"/>
      <c r="BJ545" s="130"/>
      <c r="BT545" s="130"/>
      <c r="CD545" s="130"/>
      <c r="CN545" s="130"/>
      <c r="CX545" s="130"/>
      <c r="DH545" s="130"/>
      <c r="DR545" s="130"/>
      <c r="EB545" s="130"/>
      <c r="EL545" s="130"/>
      <c r="EV545" s="130"/>
      <c r="FF545" s="130"/>
      <c r="FP545" s="130"/>
      <c r="FZ545" s="130"/>
      <c r="GJ545" s="130"/>
      <c r="GT545" s="130"/>
      <c r="HD545" s="130"/>
      <c r="HN545" s="130"/>
      <c r="HX545" s="130"/>
      <c r="IH545" s="130"/>
    </row>
    <row xmlns:x14ac="http://schemas.microsoft.com/office/spreadsheetml/2009/9/ac" r="546" s="3" customFormat="true" x14ac:dyDescent="0.25">
      <c r="A546" s="397"/>
      <c r="B546" s="130"/>
      <c r="L546" s="130"/>
      <c r="V546" s="130"/>
      <c r="AF546" s="130"/>
      <c r="AP546" s="130"/>
      <c r="AZ546" s="130"/>
      <c r="BA546" s="130"/>
      <c r="BB546" s="130"/>
      <c r="BC546" s="130"/>
      <c r="BD546" s="130"/>
      <c r="BE546" s="130"/>
      <c r="BF546" s="130"/>
      <c r="BG546" s="130"/>
      <c r="BJ546" s="130"/>
      <c r="BT546" s="130"/>
      <c r="CD546" s="130"/>
      <c r="CN546" s="130"/>
      <c r="CX546" s="130"/>
      <c r="DH546" s="130"/>
      <c r="DR546" s="130"/>
      <c r="EB546" s="130"/>
      <c r="EL546" s="130"/>
      <c r="EV546" s="130"/>
      <c r="FF546" s="130"/>
      <c r="FP546" s="130"/>
      <c r="FZ546" s="130"/>
      <c r="GJ546" s="130"/>
      <c r="GT546" s="130"/>
      <c r="HD546" s="130"/>
      <c r="HN546" s="130"/>
      <c r="HX546" s="130"/>
      <c r="IH546" s="130"/>
    </row>
    <row xmlns:x14ac="http://schemas.microsoft.com/office/spreadsheetml/2009/9/ac" r="547" s="3" customFormat="true" x14ac:dyDescent="0.25">
      <c r="A547" s="397"/>
      <c r="B547" s="130"/>
      <c r="L547" s="130"/>
      <c r="V547" s="130"/>
      <c r="AF547" s="130"/>
      <c r="AP547" s="130"/>
      <c r="AZ547" s="130"/>
      <c r="BA547" s="130"/>
      <c r="BB547" s="130"/>
      <c r="BC547" s="130"/>
      <c r="BD547" s="130"/>
      <c r="BE547" s="130"/>
      <c r="BF547" s="130"/>
      <c r="BG547" s="130"/>
      <c r="BJ547" s="130"/>
      <c r="BT547" s="130"/>
      <c r="CD547" s="130"/>
      <c r="CN547" s="130"/>
      <c r="CX547" s="130"/>
      <c r="DH547" s="130"/>
      <c r="DR547" s="130"/>
      <c r="EB547" s="130"/>
      <c r="EL547" s="130"/>
      <c r="EV547" s="130"/>
      <c r="FF547" s="130"/>
      <c r="FP547" s="130"/>
      <c r="FZ547" s="130"/>
      <c r="GJ547" s="130"/>
      <c r="GT547" s="130"/>
      <c r="HD547" s="130"/>
      <c r="HN547" s="130"/>
      <c r="HX547" s="130"/>
      <c r="IH547" s="130"/>
    </row>
    <row xmlns:x14ac="http://schemas.microsoft.com/office/spreadsheetml/2009/9/ac" r="548" s="3" customFormat="true" x14ac:dyDescent="0.25">
      <c r="A548" s="397"/>
      <c r="B548" s="130"/>
      <c r="L548" s="130"/>
      <c r="V548" s="130"/>
      <c r="AF548" s="130"/>
      <c r="AP548" s="130"/>
      <c r="AZ548" s="130"/>
      <c r="BA548" s="130"/>
      <c r="BB548" s="130"/>
      <c r="BC548" s="130"/>
      <c r="BD548" s="130"/>
      <c r="BE548" s="130"/>
      <c r="BF548" s="130"/>
      <c r="BG548" s="130"/>
      <c r="BJ548" s="130"/>
      <c r="BT548" s="130"/>
      <c r="CD548" s="130"/>
      <c r="CN548" s="130"/>
      <c r="CX548" s="130"/>
      <c r="DH548" s="130"/>
      <c r="DR548" s="130"/>
      <c r="EB548" s="130"/>
      <c r="EL548" s="130"/>
      <c r="EV548" s="130"/>
      <c r="FF548" s="130"/>
      <c r="FP548" s="130"/>
      <c r="FZ548" s="130"/>
      <c r="GJ548" s="130"/>
      <c r="GT548" s="130"/>
      <c r="HD548" s="130"/>
      <c r="HN548" s="130"/>
      <c r="HX548" s="130"/>
      <c r="IH548" s="130"/>
    </row>
    <row xmlns:x14ac="http://schemas.microsoft.com/office/spreadsheetml/2009/9/ac" r="549" s="3" customFormat="true" x14ac:dyDescent="0.25">
      <c r="A549" s="397"/>
      <c r="B549" s="130"/>
      <c r="L549" s="130"/>
      <c r="V549" s="130"/>
      <c r="AF549" s="130"/>
      <c r="AP549" s="130"/>
      <c r="AZ549" s="130"/>
      <c r="BA549" s="130"/>
      <c r="BB549" s="130"/>
      <c r="BC549" s="130"/>
      <c r="BD549" s="130"/>
      <c r="BE549" s="130"/>
      <c r="BF549" s="130"/>
      <c r="BG549" s="130"/>
      <c r="BJ549" s="130"/>
      <c r="BT549" s="130"/>
      <c r="CD549" s="130"/>
      <c r="CN549" s="130"/>
      <c r="CX549" s="130"/>
      <c r="DH549" s="130"/>
      <c r="DR549" s="130"/>
      <c r="EB549" s="130"/>
      <c r="EL549" s="130"/>
      <c r="EV549" s="130"/>
      <c r="FF549" s="130"/>
      <c r="FP549" s="130"/>
      <c r="FZ549" s="130"/>
      <c r="GJ549" s="130"/>
      <c r="GT549" s="130"/>
      <c r="HD549" s="130"/>
      <c r="HN549" s="130"/>
      <c r="HX549" s="130"/>
      <c r="IH549" s="130"/>
    </row>
    <row xmlns:x14ac="http://schemas.microsoft.com/office/spreadsheetml/2009/9/ac" r="550" s="3" customFormat="true" x14ac:dyDescent="0.25">
      <c r="A550" s="397"/>
      <c r="B550" s="130"/>
      <c r="L550" s="130"/>
      <c r="V550" s="130"/>
      <c r="AF550" s="130"/>
      <c r="AP550" s="130"/>
      <c r="AZ550" s="130"/>
      <c r="BA550" s="130"/>
      <c r="BB550" s="130"/>
      <c r="BC550" s="130"/>
      <c r="BD550" s="130"/>
      <c r="BE550" s="130"/>
      <c r="BF550" s="130"/>
      <c r="BG550" s="130"/>
      <c r="BJ550" s="130"/>
      <c r="BT550" s="130"/>
      <c r="CD550" s="130"/>
      <c r="CN550" s="130"/>
      <c r="CX550" s="130"/>
      <c r="DH550" s="130"/>
      <c r="DR550" s="130"/>
      <c r="EB550" s="130"/>
      <c r="EL550" s="130"/>
      <c r="EV550" s="130"/>
      <c r="FF550" s="130"/>
      <c r="FP550" s="130"/>
      <c r="FZ550" s="130"/>
      <c r="GJ550" s="130"/>
      <c r="GT550" s="130"/>
      <c r="HD550" s="130"/>
      <c r="HN550" s="130"/>
      <c r="HX550" s="130"/>
      <c r="IH550" s="130"/>
    </row>
    <row xmlns:x14ac="http://schemas.microsoft.com/office/spreadsheetml/2009/9/ac" r="551" s="3" customFormat="true" x14ac:dyDescent="0.25">
      <c r="A551" s="397"/>
      <c r="B551" s="130"/>
      <c r="L551" s="130"/>
      <c r="V551" s="130"/>
      <c r="AF551" s="130"/>
      <c r="AP551" s="130"/>
      <c r="AZ551" s="130"/>
      <c r="BA551" s="130"/>
      <c r="BB551" s="130"/>
      <c r="BC551" s="130"/>
      <c r="BD551" s="130"/>
      <c r="BE551" s="130"/>
      <c r="BF551" s="130"/>
      <c r="BG551" s="130"/>
      <c r="BJ551" s="130"/>
      <c r="BT551" s="130"/>
      <c r="CD551" s="130"/>
      <c r="CN551" s="130"/>
      <c r="CX551" s="130"/>
      <c r="DH551" s="130"/>
      <c r="DR551" s="130"/>
      <c r="EB551" s="130"/>
      <c r="EL551" s="130"/>
      <c r="EV551" s="130"/>
      <c r="FF551" s="130"/>
      <c r="FP551" s="130"/>
      <c r="FZ551" s="130"/>
      <c r="GJ551" s="130"/>
      <c r="GT551" s="130"/>
      <c r="HD551" s="130"/>
      <c r="HN551" s="130"/>
      <c r="HX551" s="130"/>
      <c r="IH551" s="130"/>
    </row>
    <row xmlns:x14ac="http://schemas.microsoft.com/office/spreadsheetml/2009/9/ac" r="552" s="3" customFormat="true" x14ac:dyDescent="0.25">
      <c r="A552" s="397"/>
      <c r="B552" s="130"/>
      <c r="L552" s="130"/>
      <c r="V552" s="130"/>
      <c r="AF552" s="130"/>
      <c r="AP552" s="130"/>
      <c r="AZ552" s="130"/>
      <c r="BA552" s="130"/>
      <c r="BB552" s="130"/>
      <c r="BC552" s="130"/>
      <c r="BD552" s="130"/>
      <c r="BE552" s="130"/>
      <c r="BF552" s="130"/>
      <c r="BG552" s="130"/>
      <c r="BJ552" s="130"/>
      <c r="BT552" s="130"/>
      <c r="CD552" s="130"/>
      <c r="CN552" s="130"/>
      <c r="CX552" s="130"/>
      <c r="DH552" s="130"/>
      <c r="DR552" s="130"/>
      <c r="EB552" s="130"/>
      <c r="EL552" s="130"/>
      <c r="EV552" s="130"/>
      <c r="FF552" s="130"/>
      <c r="FP552" s="130"/>
      <c r="FZ552" s="130"/>
      <c r="GJ552" s="130"/>
      <c r="GT552" s="130"/>
      <c r="HD552" s="130"/>
      <c r="HN552" s="130"/>
      <c r="HX552" s="130"/>
      <c r="IH552" s="130"/>
    </row>
    <row xmlns:x14ac="http://schemas.microsoft.com/office/spreadsheetml/2009/9/ac" r="553" s="3" customFormat="true" x14ac:dyDescent="0.25">
      <c r="A553" s="397"/>
      <c r="B553" s="130"/>
      <c r="L553" s="130"/>
      <c r="V553" s="130"/>
      <c r="AF553" s="130"/>
      <c r="AP553" s="130"/>
      <c r="AZ553" s="130"/>
      <c r="BA553" s="130"/>
      <c r="BB553" s="130"/>
      <c r="BC553" s="130"/>
      <c r="BD553" s="130"/>
      <c r="BE553" s="130"/>
      <c r="BF553" s="130"/>
      <c r="BG553" s="130"/>
      <c r="BJ553" s="130"/>
      <c r="BT553" s="130"/>
      <c r="CD553" s="130"/>
      <c r="CN553" s="130"/>
      <c r="CX553" s="130"/>
      <c r="DH553" s="130"/>
      <c r="DR553" s="130"/>
      <c r="EB553" s="130"/>
      <c r="EL553" s="130"/>
      <c r="EV553" s="130"/>
      <c r="FF553" s="130"/>
      <c r="FP553" s="130"/>
      <c r="FZ553" s="130"/>
      <c r="GJ553" s="130"/>
      <c r="GT553" s="130"/>
      <c r="HD553" s="130"/>
      <c r="HN553" s="130"/>
      <c r="HX553" s="130"/>
      <c r="IH553" s="130"/>
    </row>
    <row xmlns:x14ac="http://schemas.microsoft.com/office/spreadsheetml/2009/9/ac" r="554" s="3" customFormat="true" x14ac:dyDescent="0.25">
      <c r="A554" s="397"/>
      <c r="B554" s="130"/>
      <c r="L554" s="130"/>
      <c r="V554" s="130"/>
      <c r="AF554" s="130"/>
      <c r="AP554" s="130"/>
      <c r="AZ554" s="130"/>
      <c r="BA554" s="130"/>
      <c r="BB554" s="130"/>
      <c r="BC554" s="130"/>
      <c r="BD554" s="130"/>
      <c r="BE554" s="130"/>
      <c r="BF554" s="130"/>
      <c r="BG554" s="130"/>
      <c r="BJ554" s="130"/>
      <c r="BT554" s="130"/>
      <c r="CD554" s="130"/>
      <c r="CN554" s="130"/>
      <c r="CX554" s="130"/>
      <c r="DH554" s="130"/>
      <c r="DR554" s="130"/>
      <c r="EB554" s="130"/>
      <c r="EL554" s="130"/>
      <c r="EV554" s="130"/>
      <c r="FF554" s="130"/>
      <c r="FP554" s="130"/>
      <c r="FZ554" s="130"/>
      <c r="GJ554" s="130"/>
      <c r="GT554" s="130"/>
      <c r="HD554" s="130"/>
      <c r="HN554" s="130"/>
      <c r="HX554" s="130"/>
      <c r="IH554" s="130"/>
    </row>
    <row xmlns:x14ac="http://schemas.microsoft.com/office/spreadsheetml/2009/9/ac" r="555" s="3" customFormat="true" x14ac:dyDescent="0.25">
      <c r="A555" s="397"/>
      <c r="B555" s="130"/>
      <c r="L555" s="130"/>
      <c r="V555" s="130"/>
      <c r="AF555" s="130"/>
      <c r="AP555" s="130"/>
      <c r="AZ555" s="130"/>
      <c r="BA555" s="130"/>
      <c r="BB555" s="130"/>
      <c r="BC555" s="130"/>
      <c r="BD555" s="130"/>
      <c r="BE555" s="130"/>
      <c r="BF555" s="130"/>
      <c r="BG555" s="130"/>
      <c r="BJ555" s="130"/>
      <c r="BT555" s="130"/>
      <c r="CD555" s="130"/>
      <c r="CN555" s="130"/>
      <c r="CX555" s="130"/>
      <c r="DH555" s="130"/>
      <c r="DR555" s="130"/>
      <c r="EB555" s="130"/>
      <c r="EL555" s="130"/>
      <c r="EV555" s="130"/>
      <c r="FF555" s="130"/>
      <c r="FP555" s="130"/>
      <c r="FZ555" s="130"/>
      <c r="GJ555" s="130"/>
      <c r="GT555" s="130"/>
      <c r="HD555" s="130"/>
      <c r="HN555" s="130"/>
      <c r="HX555" s="130"/>
      <c r="IH555" s="130"/>
    </row>
    <row xmlns:x14ac="http://schemas.microsoft.com/office/spreadsheetml/2009/9/ac" r="556" s="3" customFormat="true" x14ac:dyDescent="0.25">
      <c r="A556" s="397"/>
      <c r="B556" s="130"/>
      <c r="L556" s="130"/>
      <c r="V556" s="130"/>
      <c r="AF556" s="130"/>
      <c r="AP556" s="130"/>
      <c r="AZ556" s="130"/>
      <c r="BA556" s="130"/>
      <c r="BB556" s="130"/>
      <c r="BC556" s="130"/>
      <c r="BD556" s="130"/>
      <c r="BE556" s="130"/>
      <c r="BF556" s="130"/>
      <c r="BG556" s="130"/>
      <c r="BJ556" s="130"/>
      <c r="BT556" s="130"/>
      <c r="CD556" s="130"/>
      <c r="CN556" s="130"/>
      <c r="CX556" s="130"/>
      <c r="DH556" s="130"/>
      <c r="DR556" s="130"/>
      <c r="EB556" s="130"/>
      <c r="EL556" s="130"/>
      <c r="EV556" s="130"/>
      <c r="FF556" s="130"/>
      <c r="FP556" s="130"/>
      <c r="FZ556" s="130"/>
      <c r="GJ556" s="130"/>
      <c r="GT556" s="130"/>
      <c r="HD556" s="130"/>
      <c r="HN556" s="130"/>
      <c r="HX556" s="130"/>
      <c r="IH556" s="130"/>
    </row>
    <row xmlns:x14ac="http://schemas.microsoft.com/office/spreadsheetml/2009/9/ac" r="557" s="3" customFormat="true" x14ac:dyDescent="0.25">
      <c r="A557" s="397"/>
      <c r="B557" s="130"/>
      <c r="L557" s="130"/>
      <c r="V557" s="130"/>
      <c r="AF557" s="130"/>
      <c r="AP557" s="130"/>
      <c r="AZ557" s="130"/>
      <c r="BA557" s="130"/>
      <c r="BB557" s="130"/>
      <c r="BC557" s="130"/>
      <c r="BD557" s="130"/>
      <c r="BE557" s="130"/>
      <c r="BF557" s="130"/>
      <c r="BG557" s="130"/>
      <c r="BJ557" s="130"/>
      <c r="BT557" s="130"/>
      <c r="CD557" s="130"/>
      <c r="CN557" s="130"/>
      <c r="CX557" s="130"/>
      <c r="DH557" s="130"/>
      <c r="DR557" s="130"/>
      <c r="EB557" s="130"/>
      <c r="EL557" s="130"/>
      <c r="EV557" s="130"/>
      <c r="FF557" s="130"/>
      <c r="FP557" s="130"/>
      <c r="FZ557" s="130"/>
      <c r="GJ557" s="130"/>
      <c r="GT557" s="130"/>
      <c r="HD557" s="130"/>
      <c r="HN557" s="130"/>
      <c r="HX557" s="130"/>
      <c r="IH557" s="130"/>
    </row>
    <row xmlns:x14ac="http://schemas.microsoft.com/office/spreadsheetml/2009/9/ac" r="558" s="3" customFormat="true" x14ac:dyDescent="0.25">
      <c r="A558" s="397"/>
      <c r="B558" s="130"/>
      <c r="L558" s="130"/>
      <c r="V558" s="130"/>
      <c r="AF558" s="130"/>
      <c r="AP558" s="130"/>
      <c r="AZ558" s="130"/>
      <c r="BA558" s="130"/>
      <c r="BB558" s="130"/>
      <c r="BC558" s="130"/>
      <c r="BD558" s="130"/>
      <c r="BE558" s="130"/>
      <c r="BF558" s="130"/>
      <c r="BG558" s="130"/>
      <c r="BJ558" s="130"/>
      <c r="BT558" s="130"/>
      <c r="CD558" s="130"/>
      <c r="CN558" s="130"/>
      <c r="CX558" s="130"/>
      <c r="DH558" s="130"/>
      <c r="DR558" s="130"/>
      <c r="EB558" s="130"/>
      <c r="EL558" s="130"/>
      <c r="EV558" s="130"/>
      <c r="FF558" s="130"/>
      <c r="FP558" s="130"/>
      <c r="FZ558" s="130"/>
      <c r="GJ558" s="130"/>
      <c r="GT558" s="130"/>
      <c r="HD558" s="130"/>
      <c r="HN558" s="130"/>
      <c r="HX558" s="130"/>
      <c r="IH558" s="130"/>
    </row>
    <row xmlns:x14ac="http://schemas.microsoft.com/office/spreadsheetml/2009/9/ac" r="559" s="3" customFormat="true" x14ac:dyDescent="0.25">
      <c r="A559" s="397"/>
      <c r="B559" s="130"/>
      <c r="L559" s="130"/>
      <c r="V559" s="130"/>
      <c r="AF559" s="130"/>
      <c r="AP559" s="130"/>
      <c r="AZ559" s="130"/>
      <c r="BA559" s="130"/>
      <c r="BB559" s="130"/>
      <c r="BC559" s="130"/>
      <c r="BD559" s="130"/>
      <c r="BE559" s="130"/>
      <c r="BF559" s="130"/>
      <c r="BG559" s="130"/>
      <c r="BJ559" s="130"/>
      <c r="BT559" s="130"/>
      <c r="CD559" s="130"/>
      <c r="CN559" s="130"/>
      <c r="CX559" s="130"/>
      <c r="DH559" s="130"/>
      <c r="DR559" s="130"/>
      <c r="EB559" s="130"/>
      <c r="EL559" s="130"/>
      <c r="EV559" s="130"/>
      <c r="FF559" s="130"/>
      <c r="FP559" s="130"/>
      <c r="FZ559" s="130"/>
      <c r="GJ559" s="130"/>
      <c r="GT559" s="130"/>
      <c r="HD559" s="130"/>
      <c r="HN559" s="130"/>
      <c r="HX559" s="130"/>
      <c r="IH559" s="130"/>
    </row>
    <row xmlns:x14ac="http://schemas.microsoft.com/office/spreadsheetml/2009/9/ac" r="560" s="3" customFormat="true" x14ac:dyDescent="0.25">
      <c r="A560" s="397"/>
      <c r="B560" s="130"/>
      <c r="L560" s="130"/>
      <c r="V560" s="130"/>
      <c r="AF560" s="130"/>
      <c r="AP560" s="130"/>
      <c r="AZ560" s="130"/>
      <c r="BA560" s="130"/>
      <c r="BB560" s="130"/>
      <c r="BC560" s="130"/>
      <c r="BD560" s="130"/>
      <c r="BE560" s="130"/>
      <c r="BF560" s="130"/>
      <c r="BG560" s="130"/>
      <c r="BJ560" s="130"/>
      <c r="BT560" s="130"/>
      <c r="CD560" s="130"/>
      <c r="CN560" s="130"/>
      <c r="CX560" s="130"/>
      <c r="DH560" s="130"/>
      <c r="DR560" s="130"/>
      <c r="EB560" s="130"/>
      <c r="EL560" s="130"/>
      <c r="EV560" s="130"/>
      <c r="FF560" s="130"/>
      <c r="FP560" s="130"/>
      <c r="FZ560" s="130"/>
      <c r="GJ560" s="130"/>
      <c r="GT560" s="130"/>
      <c r="HD560" s="130"/>
      <c r="HN560" s="130"/>
      <c r="HX560" s="130"/>
      <c r="IH560" s="130"/>
    </row>
    <row xmlns:x14ac="http://schemas.microsoft.com/office/spreadsheetml/2009/9/ac" r="561" s="3" customFormat="true" x14ac:dyDescent="0.25">
      <c r="A561" s="397"/>
      <c r="B561" s="130"/>
      <c r="L561" s="130"/>
      <c r="V561" s="130"/>
      <c r="AF561" s="130"/>
      <c r="AP561" s="130"/>
      <c r="AZ561" s="130"/>
      <c r="BA561" s="130"/>
      <c r="BB561" s="130"/>
      <c r="BC561" s="130"/>
      <c r="BD561" s="130"/>
      <c r="BE561" s="130"/>
      <c r="BF561" s="130"/>
      <c r="BG561" s="130"/>
      <c r="BJ561" s="130"/>
      <c r="BT561" s="130"/>
      <c r="CD561" s="130"/>
      <c r="CN561" s="130"/>
      <c r="CX561" s="130"/>
      <c r="DH561" s="130"/>
      <c r="DR561" s="130"/>
      <c r="EB561" s="130"/>
      <c r="EL561" s="130"/>
      <c r="EV561" s="130"/>
      <c r="FF561" s="130"/>
      <c r="FP561" s="130"/>
      <c r="FZ561" s="130"/>
      <c r="GJ561" s="130"/>
      <c r="GT561" s="130"/>
      <c r="HD561" s="130"/>
      <c r="HN561" s="130"/>
      <c r="HX561" s="130"/>
      <c r="IH561" s="130"/>
    </row>
    <row xmlns:x14ac="http://schemas.microsoft.com/office/spreadsheetml/2009/9/ac" r="562" s="3" customFormat="true" x14ac:dyDescent="0.25">
      <c r="A562" s="397"/>
      <c r="B562" s="130"/>
      <c r="L562" s="130"/>
      <c r="V562" s="130"/>
      <c r="AF562" s="130"/>
      <c r="AP562" s="130"/>
      <c r="AZ562" s="130"/>
      <c r="BA562" s="130"/>
      <c r="BB562" s="130"/>
      <c r="BC562" s="130"/>
      <c r="BD562" s="130"/>
      <c r="BE562" s="130"/>
      <c r="BF562" s="130"/>
      <c r="BG562" s="130"/>
      <c r="BJ562" s="130"/>
      <c r="BT562" s="130"/>
      <c r="CD562" s="130"/>
      <c r="CN562" s="130"/>
      <c r="CX562" s="130"/>
      <c r="DH562" s="130"/>
      <c r="DR562" s="130"/>
      <c r="EB562" s="130"/>
      <c r="EL562" s="130"/>
      <c r="EV562" s="130"/>
      <c r="FF562" s="130"/>
      <c r="FP562" s="130"/>
      <c r="FZ562" s="130"/>
      <c r="GJ562" s="130"/>
      <c r="GT562" s="130"/>
      <c r="HD562" s="130"/>
      <c r="HN562" s="130"/>
      <c r="HX562" s="130"/>
      <c r="IH562" s="130"/>
    </row>
    <row xmlns:x14ac="http://schemas.microsoft.com/office/spreadsheetml/2009/9/ac" r="563" s="3" customFormat="true" x14ac:dyDescent="0.25">
      <c r="A563" s="397"/>
      <c r="B563" s="130"/>
      <c r="L563" s="130"/>
      <c r="V563" s="130"/>
      <c r="AF563" s="130"/>
      <c r="AP563" s="130"/>
      <c r="AZ563" s="130"/>
      <c r="BA563" s="130"/>
      <c r="BB563" s="130"/>
      <c r="BC563" s="130"/>
      <c r="BD563" s="130"/>
      <c r="BE563" s="130"/>
      <c r="BF563" s="130"/>
      <c r="BG563" s="130"/>
      <c r="BJ563" s="130"/>
      <c r="BT563" s="130"/>
      <c r="CD563" s="130"/>
      <c r="CN563" s="130"/>
      <c r="CX563" s="130"/>
      <c r="DH563" s="130"/>
      <c r="DR563" s="130"/>
      <c r="EB563" s="130"/>
      <c r="EL563" s="130"/>
      <c r="EV563" s="130"/>
      <c r="FF563" s="130"/>
      <c r="FP563" s="130"/>
      <c r="FZ563" s="130"/>
      <c r="GJ563" s="130"/>
      <c r="GT563" s="130"/>
      <c r="HD563" s="130"/>
      <c r="HN563" s="130"/>
      <c r="HX563" s="130"/>
      <c r="IH563" s="130"/>
    </row>
    <row xmlns:x14ac="http://schemas.microsoft.com/office/spreadsheetml/2009/9/ac" r="564" s="3" customFormat="true" x14ac:dyDescent="0.25">
      <c r="A564" s="397"/>
      <c r="B564" s="130"/>
      <c r="L564" s="130"/>
      <c r="V564" s="130"/>
      <c r="AF564" s="130"/>
      <c r="AP564" s="130"/>
      <c r="AZ564" s="130"/>
      <c r="BA564" s="130"/>
      <c r="BB564" s="130"/>
      <c r="BC564" s="130"/>
      <c r="BD564" s="130"/>
      <c r="BE564" s="130"/>
      <c r="BF564" s="130"/>
      <c r="BG564" s="130"/>
      <c r="BJ564" s="130"/>
      <c r="BT564" s="130"/>
      <c r="CD564" s="130"/>
      <c r="CN564" s="130"/>
      <c r="CX564" s="130"/>
      <c r="DH564" s="130"/>
      <c r="DR564" s="130"/>
      <c r="EB564" s="130"/>
      <c r="EL564" s="130"/>
      <c r="EV564" s="130"/>
      <c r="FF564" s="130"/>
      <c r="FP564" s="130"/>
      <c r="FZ564" s="130"/>
      <c r="GJ564" s="130"/>
      <c r="GT564" s="130"/>
      <c r="HD564" s="130"/>
      <c r="HN564" s="130"/>
      <c r="HX564" s="130"/>
      <c r="IH564" s="130"/>
    </row>
    <row xmlns:x14ac="http://schemas.microsoft.com/office/spreadsheetml/2009/9/ac" r="565" s="3" customFormat="true" x14ac:dyDescent="0.25">
      <c r="A565" s="397"/>
      <c r="B565" s="130"/>
      <c r="L565" s="130"/>
      <c r="V565" s="130"/>
      <c r="AF565" s="130"/>
      <c r="AP565" s="130"/>
      <c r="AZ565" s="130"/>
      <c r="BA565" s="130"/>
      <c r="BB565" s="130"/>
      <c r="BC565" s="130"/>
      <c r="BD565" s="130"/>
      <c r="BE565" s="130"/>
      <c r="BF565" s="130"/>
      <c r="BG565" s="130"/>
      <c r="BJ565" s="130"/>
      <c r="BT565" s="130"/>
      <c r="CD565" s="130"/>
      <c r="CN565" s="130"/>
      <c r="CX565" s="130"/>
      <c r="DH565" s="130"/>
      <c r="DR565" s="130"/>
      <c r="EB565" s="130"/>
      <c r="EL565" s="130"/>
      <c r="EV565" s="130"/>
      <c r="FF565" s="130"/>
      <c r="FP565" s="130"/>
      <c r="FZ565" s="130"/>
      <c r="GJ565" s="130"/>
      <c r="GT565" s="130"/>
      <c r="HD565" s="130"/>
      <c r="HN565" s="130"/>
      <c r="HX565" s="130"/>
      <c r="IH565" s="130"/>
    </row>
    <row xmlns:x14ac="http://schemas.microsoft.com/office/spreadsheetml/2009/9/ac" r="566" s="3" customFormat="true" x14ac:dyDescent="0.25">
      <c r="A566" s="397"/>
      <c r="B566" s="130"/>
      <c r="L566" s="130"/>
      <c r="V566" s="130"/>
      <c r="AF566" s="130"/>
      <c r="AP566" s="130"/>
      <c r="AZ566" s="130"/>
      <c r="BA566" s="130"/>
      <c r="BB566" s="130"/>
      <c r="BC566" s="130"/>
      <c r="BD566" s="130"/>
      <c r="BE566" s="130"/>
      <c r="BF566" s="130"/>
      <c r="BG566" s="130"/>
      <c r="BJ566" s="130"/>
      <c r="BT566" s="130"/>
      <c r="CD566" s="130"/>
      <c r="CN566" s="130"/>
      <c r="CX566" s="130"/>
      <c r="DH566" s="130"/>
      <c r="DR566" s="130"/>
      <c r="EB566" s="130"/>
      <c r="EL566" s="130"/>
      <c r="EV566" s="130"/>
      <c r="FF566" s="130"/>
      <c r="FP566" s="130"/>
      <c r="FZ566" s="130"/>
      <c r="GJ566" s="130"/>
      <c r="GT566" s="130"/>
      <c r="HD566" s="130"/>
      <c r="HN566" s="130"/>
      <c r="HX566" s="130"/>
      <c r="IH566" s="130"/>
    </row>
    <row xmlns:x14ac="http://schemas.microsoft.com/office/spreadsheetml/2009/9/ac" r="567" s="3" customFormat="true" x14ac:dyDescent="0.25">
      <c r="A567" s="397"/>
      <c r="B567" s="130"/>
      <c r="L567" s="130"/>
      <c r="V567" s="130"/>
      <c r="AF567" s="130"/>
      <c r="AP567" s="130"/>
      <c r="AZ567" s="130"/>
      <c r="BA567" s="130"/>
      <c r="BB567" s="130"/>
      <c r="BC567" s="130"/>
      <c r="BD567" s="130"/>
      <c r="BE567" s="130"/>
      <c r="BF567" s="130"/>
      <c r="BG567" s="130"/>
      <c r="BJ567" s="130"/>
      <c r="BT567" s="130"/>
      <c r="CD567" s="130"/>
      <c r="CN567" s="130"/>
      <c r="CX567" s="130"/>
      <c r="DH567" s="130"/>
      <c r="DR567" s="130"/>
      <c r="EB567" s="130"/>
      <c r="EL567" s="130"/>
      <c r="EV567" s="130"/>
      <c r="FF567" s="130"/>
      <c r="FP567" s="130"/>
      <c r="FZ567" s="130"/>
      <c r="GJ567" s="130"/>
      <c r="GT567" s="130"/>
      <c r="HD567" s="130"/>
      <c r="HN567" s="130"/>
      <c r="HX567" s="130"/>
      <c r="IH567" s="130"/>
    </row>
    <row xmlns:x14ac="http://schemas.microsoft.com/office/spreadsheetml/2009/9/ac" r="568" s="3" customFormat="true" x14ac:dyDescent="0.25">
      <c r="A568" s="397"/>
      <c r="B568" s="130"/>
      <c r="L568" s="130"/>
      <c r="V568" s="130"/>
      <c r="AF568" s="130"/>
      <c r="AP568" s="130"/>
      <c r="AZ568" s="130"/>
      <c r="BA568" s="130"/>
      <c r="BB568" s="130"/>
      <c r="BC568" s="130"/>
      <c r="BD568" s="130"/>
      <c r="BE568" s="130"/>
      <c r="BF568" s="130"/>
      <c r="BG568" s="130"/>
      <c r="BJ568" s="130"/>
      <c r="BT568" s="130"/>
      <c r="CD568" s="130"/>
      <c r="CN568" s="130"/>
      <c r="CX568" s="130"/>
      <c r="DH568" s="130"/>
      <c r="DR568" s="130"/>
      <c r="EB568" s="130"/>
      <c r="EL568" s="130"/>
      <c r="EV568" s="130"/>
      <c r="FF568" s="130"/>
      <c r="FP568" s="130"/>
      <c r="FZ568" s="130"/>
      <c r="GJ568" s="130"/>
      <c r="GT568" s="130"/>
      <c r="HD568" s="130"/>
      <c r="HN568" s="130"/>
      <c r="HX568" s="130"/>
      <c r="IH568" s="130"/>
    </row>
    <row xmlns:x14ac="http://schemas.microsoft.com/office/spreadsheetml/2009/9/ac" r="569" s="3" customFormat="true" x14ac:dyDescent="0.25">
      <c r="A569" s="397"/>
      <c r="B569" s="130"/>
      <c r="L569" s="130"/>
      <c r="V569" s="130"/>
      <c r="AF569" s="130"/>
      <c r="AP569" s="130"/>
      <c r="AZ569" s="130"/>
      <c r="BA569" s="130"/>
      <c r="BB569" s="130"/>
      <c r="BC569" s="130"/>
      <c r="BD569" s="130"/>
      <c r="BE569" s="130"/>
      <c r="BF569" s="130"/>
      <c r="BG569" s="130"/>
      <c r="BJ569" s="130"/>
      <c r="BT569" s="130"/>
      <c r="CD569" s="130"/>
      <c r="CN569" s="130"/>
      <c r="CX569" s="130"/>
      <c r="DH569" s="130"/>
      <c r="DR569" s="130"/>
      <c r="EB569" s="130"/>
      <c r="EL569" s="130"/>
      <c r="EV569" s="130"/>
      <c r="FF569" s="130"/>
      <c r="FP569" s="130"/>
      <c r="FZ569" s="130"/>
      <c r="GJ569" s="130"/>
      <c r="GT569" s="130"/>
      <c r="HD569" s="130"/>
      <c r="HN569" s="130"/>
      <c r="HX569" s="130"/>
      <c r="IH569" s="130"/>
    </row>
    <row xmlns:x14ac="http://schemas.microsoft.com/office/spreadsheetml/2009/9/ac" r="570" s="3" customFormat="true" x14ac:dyDescent="0.25">
      <c r="A570" s="397"/>
      <c r="B570" s="130"/>
      <c r="L570" s="130"/>
      <c r="V570" s="130"/>
      <c r="AF570" s="130"/>
      <c r="AP570" s="130"/>
      <c r="AZ570" s="130"/>
      <c r="BA570" s="130"/>
      <c r="BB570" s="130"/>
      <c r="BC570" s="130"/>
      <c r="BD570" s="130"/>
      <c r="BE570" s="130"/>
      <c r="BF570" s="130"/>
      <c r="BG570" s="130"/>
      <c r="BJ570" s="130"/>
      <c r="BT570" s="130"/>
      <c r="CD570" s="130"/>
      <c r="CN570" s="130"/>
      <c r="CX570" s="130"/>
      <c r="DH570" s="130"/>
      <c r="DR570" s="130"/>
      <c r="EB570" s="130"/>
      <c r="EL570" s="130"/>
      <c r="EV570" s="130"/>
      <c r="FF570" s="130"/>
      <c r="FP570" s="130"/>
      <c r="FZ570" s="130"/>
      <c r="GJ570" s="130"/>
      <c r="GT570" s="130"/>
      <c r="HD570" s="130"/>
      <c r="HN570" s="130"/>
      <c r="HX570" s="130"/>
      <c r="IH570" s="130"/>
    </row>
    <row xmlns:x14ac="http://schemas.microsoft.com/office/spreadsheetml/2009/9/ac" r="571" s="3" customFormat="true" x14ac:dyDescent="0.25">
      <c r="A571" s="397"/>
      <c r="B571" s="130"/>
      <c r="L571" s="130"/>
      <c r="V571" s="130"/>
      <c r="AF571" s="130"/>
      <c r="AP571" s="130"/>
      <c r="AZ571" s="130"/>
      <c r="BA571" s="130"/>
      <c r="BB571" s="130"/>
      <c r="BC571" s="130"/>
      <c r="BD571" s="130"/>
      <c r="BE571" s="130"/>
      <c r="BF571" s="130"/>
      <c r="BG571" s="130"/>
      <c r="BJ571" s="130"/>
      <c r="BT571" s="130"/>
      <c r="CD571" s="130"/>
      <c r="CN571" s="130"/>
      <c r="CX571" s="130"/>
      <c r="DH571" s="130"/>
      <c r="DR571" s="130"/>
      <c r="EB571" s="130"/>
      <c r="EL571" s="130"/>
      <c r="EV571" s="130"/>
      <c r="FF571" s="130"/>
      <c r="FP571" s="130"/>
      <c r="FZ571" s="130"/>
      <c r="GJ571" s="130"/>
      <c r="GT571" s="130"/>
      <c r="HD571" s="130"/>
      <c r="HN571" s="130"/>
      <c r="HX571" s="130"/>
      <c r="IH571" s="130"/>
    </row>
    <row xmlns:x14ac="http://schemas.microsoft.com/office/spreadsheetml/2009/9/ac" r="572" s="3" customFormat="true" x14ac:dyDescent="0.25">
      <c r="A572" s="397"/>
      <c r="B572" s="130"/>
      <c r="L572" s="130"/>
      <c r="V572" s="130"/>
      <c r="AF572" s="130"/>
      <c r="AP572" s="130"/>
      <c r="AZ572" s="130"/>
      <c r="BA572" s="130"/>
      <c r="BB572" s="130"/>
      <c r="BC572" s="130"/>
      <c r="BD572" s="130"/>
      <c r="BE572" s="130"/>
      <c r="BF572" s="130"/>
      <c r="BG572" s="130"/>
      <c r="BJ572" s="130"/>
      <c r="BT572" s="130"/>
      <c r="CD572" s="130"/>
      <c r="CN572" s="130"/>
      <c r="CX572" s="130"/>
      <c r="DH572" s="130"/>
      <c r="DR572" s="130"/>
      <c r="EB572" s="130"/>
      <c r="EL572" s="130"/>
      <c r="EV572" s="130"/>
      <c r="FF572" s="130"/>
      <c r="FP572" s="130"/>
      <c r="FZ572" s="130"/>
      <c r="GJ572" s="130"/>
      <c r="GT572" s="130"/>
      <c r="HD572" s="130"/>
      <c r="HN572" s="130"/>
      <c r="HX572" s="130"/>
      <c r="IH572" s="130"/>
    </row>
    <row xmlns:x14ac="http://schemas.microsoft.com/office/spreadsheetml/2009/9/ac" r="573" s="3" customFormat="true" x14ac:dyDescent="0.25">
      <c r="A573" s="397"/>
      <c r="B573" s="130"/>
      <c r="L573" s="130"/>
      <c r="V573" s="130"/>
      <c r="AF573" s="130"/>
      <c r="AP573" s="130"/>
      <c r="AZ573" s="130"/>
      <c r="BA573" s="130"/>
      <c r="BB573" s="130"/>
      <c r="BC573" s="130"/>
      <c r="BD573" s="130"/>
      <c r="BE573" s="130"/>
      <c r="BF573" s="130"/>
      <c r="BG573" s="130"/>
      <c r="BJ573" s="130"/>
      <c r="BT573" s="130"/>
      <c r="CD573" s="130"/>
      <c r="CN573" s="130"/>
      <c r="CX573" s="130"/>
      <c r="DH573" s="130"/>
      <c r="DR573" s="130"/>
      <c r="EB573" s="130"/>
      <c r="EL573" s="130"/>
      <c r="EV573" s="130"/>
      <c r="FF573" s="130"/>
      <c r="FP573" s="130"/>
      <c r="FZ573" s="130"/>
      <c r="GJ573" s="130"/>
      <c r="GT573" s="130"/>
      <c r="HD573" s="130"/>
      <c r="HN573" s="130"/>
      <c r="HX573" s="130"/>
      <c r="IH573" s="130"/>
    </row>
    <row xmlns:x14ac="http://schemas.microsoft.com/office/spreadsheetml/2009/9/ac" r="574" s="3" customFormat="true" x14ac:dyDescent="0.25">
      <c r="A574" s="397"/>
      <c r="B574" s="130"/>
      <c r="L574" s="130"/>
      <c r="V574" s="130"/>
      <c r="AF574" s="130"/>
      <c r="AP574" s="130"/>
      <c r="AZ574" s="130"/>
      <c r="BA574" s="130"/>
      <c r="BB574" s="130"/>
      <c r="BC574" s="130"/>
      <c r="BD574" s="130"/>
      <c r="BE574" s="130"/>
      <c r="BF574" s="130"/>
      <c r="BG574" s="130"/>
      <c r="BJ574" s="130"/>
      <c r="BT574" s="130"/>
      <c r="CD574" s="130"/>
      <c r="CN574" s="130"/>
      <c r="CX574" s="130"/>
      <c r="DH574" s="130"/>
      <c r="DR574" s="130"/>
      <c r="EB574" s="130"/>
      <c r="EL574" s="130"/>
      <c r="EV574" s="130"/>
      <c r="FF574" s="130"/>
      <c r="FP574" s="130"/>
      <c r="FZ574" s="130"/>
      <c r="GJ574" s="130"/>
      <c r="GT574" s="130"/>
      <c r="HD574" s="130"/>
      <c r="HN574" s="130"/>
      <c r="HX574" s="130"/>
      <c r="IH574" s="130"/>
    </row>
    <row xmlns:x14ac="http://schemas.microsoft.com/office/spreadsheetml/2009/9/ac" r="575" s="3" customFormat="true" x14ac:dyDescent="0.25">
      <c r="A575" s="397"/>
      <c r="B575" s="130"/>
      <c r="L575" s="130"/>
      <c r="V575" s="130"/>
      <c r="AF575" s="130"/>
      <c r="AP575" s="130"/>
      <c r="AZ575" s="130"/>
      <c r="BA575" s="130"/>
      <c r="BB575" s="130"/>
      <c r="BC575" s="130"/>
      <c r="BD575" s="130"/>
      <c r="BE575" s="130"/>
      <c r="BF575" s="130"/>
      <c r="BG575" s="130"/>
      <c r="BJ575" s="130"/>
      <c r="BT575" s="130"/>
      <c r="CD575" s="130"/>
      <c r="CN575" s="130"/>
      <c r="CX575" s="130"/>
      <c r="DH575" s="130"/>
      <c r="DR575" s="130"/>
      <c r="EB575" s="130"/>
      <c r="EL575" s="130"/>
      <c r="EV575" s="130"/>
      <c r="FF575" s="130"/>
      <c r="FP575" s="130"/>
      <c r="FZ575" s="130"/>
      <c r="GJ575" s="130"/>
      <c r="GT575" s="130"/>
      <c r="HD575" s="130"/>
      <c r="HN575" s="130"/>
      <c r="HX575" s="130"/>
      <c r="IH575" s="130"/>
    </row>
    <row xmlns:x14ac="http://schemas.microsoft.com/office/spreadsheetml/2009/9/ac" r="576" s="3" customFormat="true" x14ac:dyDescent="0.25">
      <c r="A576" s="397"/>
      <c r="B576" s="130"/>
      <c r="L576" s="130"/>
      <c r="V576" s="130"/>
      <c r="AF576" s="130"/>
      <c r="AP576" s="130"/>
      <c r="AZ576" s="130"/>
      <c r="BA576" s="130"/>
      <c r="BB576" s="130"/>
      <c r="BC576" s="130"/>
      <c r="BD576" s="130"/>
      <c r="BE576" s="130"/>
      <c r="BF576" s="130"/>
      <c r="BG576" s="130"/>
      <c r="BJ576" s="130"/>
      <c r="BT576" s="130"/>
      <c r="CD576" s="130"/>
      <c r="CN576" s="130"/>
      <c r="CX576" s="130"/>
      <c r="DH576" s="130"/>
      <c r="DR576" s="130"/>
      <c r="EB576" s="130"/>
      <c r="EL576" s="130"/>
      <c r="EV576" s="130"/>
      <c r="FF576" s="130"/>
      <c r="FP576" s="130"/>
      <c r="FZ576" s="130"/>
      <c r="GJ576" s="130"/>
      <c r="GT576" s="130"/>
      <c r="HD576" s="130"/>
      <c r="HN576" s="130"/>
      <c r="HX576" s="130"/>
      <c r="IH576" s="130"/>
    </row>
    <row xmlns:x14ac="http://schemas.microsoft.com/office/spreadsheetml/2009/9/ac" r="577" s="3" customFormat="true" x14ac:dyDescent="0.25">
      <c r="A577" s="397"/>
      <c r="B577" s="130"/>
      <c r="L577" s="130"/>
      <c r="V577" s="130"/>
      <c r="AF577" s="130"/>
      <c r="AP577" s="130"/>
      <c r="AZ577" s="130"/>
      <c r="BA577" s="130"/>
      <c r="BB577" s="130"/>
      <c r="BC577" s="130"/>
      <c r="BD577" s="130"/>
      <c r="BE577" s="130"/>
      <c r="BF577" s="130"/>
      <c r="BG577" s="130"/>
      <c r="BJ577" s="130"/>
      <c r="BT577" s="130"/>
      <c r="CD577" s="130"/>
      <c r="CN577" s="130"/>
      <c r="CX577" s="130"/>
      <c r="DH577" s="130"/>
      <c r="DR577" s="130"/>
      <c r="EB577" s="130"/>
      <c r="EL577" s="130"/>
      <c r="EV577" s="130"/>
      <c r="FF577" s="130"/>
      <c r="FP577" s="130"/>
      <c r="FZ577" s="130"/>
      <c r="GJ577" s="130"/>
      <c r="GT577" s="130"/>
      <c r="HD577" s="130"/>
      <c r="HN577" s="130"/>
      <c r="HX577" s="130"/>
      <c r="IH577" s="130"/>
    </row>
    <row xmlns:x14ac="http://schemas.microsoft.com/office/spreadsheetml/2009/9/ac" r="578" s="3" customFormat="true" x14ac:dyDescent="0.25">
      <c r="A578" s="397"/>
      <c r="B578" s="130"/>
      <c r="L578" s="130"/>
      <c r="V578" s="130"/>
      <c r="AF578" s="130"/>
      <c r="AP578" s="130"/>
      <c r="AZ578" s="130"/>
      <c r="BA578" s="130"/>
      <c r="BB578" s="130"/>
      <c r="BC578" s="130"/>
      <c r="BD578" s="130"/>
      <c r="BE578" s="130"/>
      <c r="BF578" s="130"/>
      <c r="BG578" s="130"/>
      <c r="BJ578" s="130"/>
      <c r="BT578" s="130"/>
      <c r="CD578" s="130"/>
      <c r="CN578" s="130"/>
      <c r="CX578" s="130"/>
      <c r="DH578" s="130"/>
      <c r="DR578" s="130"/>
      <c r="EB578" s="130"/>
      <c r="EL578" s="130"/>
      <c r="EV578" s="130"/>
      <c r="FF578" s="130"/>
      <c r="FP578" s="130"/>
      <c r="FZ578" s="130"/>
      <c r="GJ578" s="130"/>
      <c r="GT578" s="130"/>
      <c r="HD578" s="130"/>
      <c r="HN578" s="130"/>
      <c r="HX578" s="130"/>
      <c r="IH578" s="130"/>
    </row>
    <row xmlns:x14ac="http://schemas.microsoft.com/office/spreadsheetml/2009/9/ac" r="579" s="3" customFormat="true" x14ac:dyDescent="0.25">
      <c r="A579" s="397"/>
      <c r="B579" s="130"/>
      <c r="L579" s="130"/>
      <c r="V579" s="130"/>
      <c r="AF579" s="130"/>
      <c r="AP579" s="130"/>
      <c r="AZ579" s="130"/>
      <c r="BA579" s="130"/>
      <c r="BB579" s="130"/>
      <c r="BC579" s="130"/>
      <c r="BD579" s="130"/>
      <c r="BE579" s="130"/>
      <c r="BF579" s="130"/>
      <c r="BG579" s="130"/>
      <c r="BJ579" s="130"/>
      <c r="BT579" s="130"/>
      <c r="CD579" s="130"/>
      <c r="CN579" s="130"/>
      <c r="CX579" s="130"/>
      <c r="DH579" s="130"/>
      <c r="DR579" s="130"/>
      <c r="EB579" s="130"/>
      <c r="EL579" s="130"/>
      <c r="EV579" s="130"/>
      <c r="FF579" s="130"/>
      <c r="FP579" s="130"/>
      <c r="FZ579" s="130"/>
      <c r="GJ579" s="130"/>
      <c r="GT579" s="130"/>
      <c r="HD579" s="130"/>
      <c r="HN579" s="130"/>
      <c r="HX579" s="130"/>
      <c r="IH579" s="130"/>
    </row>
    <row xmlns:x14ac="http://schemas.microsoft.com/office/spreadsheetml/2009/9/ac" r="580" s="3" customFormat="true" x14ac:dyDescent="0.25">
      <c r="A580" s="397"/>
      <c r="B580" s="130"/>
      <c r="L580" s="130"/>
      <c r="V580" s="130"/>
      <c r="AF580" s="130"/>
      <c r="AP580" s="130"/>
      <c r="AZ580" s="130"/>
      <c r="BA580" s="130"/>
      <c r="BB580" s="130"/>
      <c r="BC580" s="130"/>
      <c r="BD580" s="130"/>
      <c r="BE580" s="130"/>
      <c r="BF580" s="130"/>
      <c r="BG580" s="130"/>
      <c r="BJ580" s="130"/>
      <c r="BT580" s="130"/>
      <c r="CD580" s="130"/>
      <c r="CN580" s="130"/>
      <c r="CX580" s="130"/>
      <c r="DH580" s="130"/>
      <c r="DR580" s="130"/>
      <c r="EB580" s="130"/>
      <c r="EL580" s="130"/>
      <c r="EV580" s="130"/>
      <c r="FF580" s="130"/>
      <c r="FP580" s="130"/>
      <c r="FZ580" s="130"/>
      <c r="GJ580" s="130"/>
      <c r="GT580" s="130"/>
      <c r="HD580" s="130"/>
      <c r="HN580" s="130"/>
      <c r="HX580" s="130"/>
      <c r="IH580" s="130"/>
    </row>
    <row xmlns:x14ac="http://schemas.microsoft.com/office/spreadsheetml/2009/9/ac" r="581" s="3" customFormat="true" x14ac:dyDescent="0.25">
      <c r="A581" s="397"/>
      <c r="B581" s="130"/>
      <c r="L581" s="130"/>
      <c r="V581" s="130"/>
      <c r="AF581" s="130"/>
      <c r="AP581" s="130"/>
      <c r="AZ581" s="130"/>
      <c r="BA581" s="130"/>
      <c r="BB581" s="130"/>
      <c r="BC581" s="130"/>
      <c r="BD581" s="130"/>
      <c r="BE581" s="130"/>
      <c r="BF581" s="130"/>
      <c r="BG581" s="130"/>
      <c r="BJ581" s="130"/>
      <c r="BT581" s="130"/>
      <c r="CD581" s="130"/>
      <c r="CN581" s="130"/>
      <c r="CX581" s="130"/>
      <c r="DH581" s="130"/>
      <c r="DR581" s="130"/>
      <c r="EB581" s="130"/>
      <c r="EL581" s="130"/>
      <c r="EV581" s="130"/>
      <c r="FF581" s="130"/>
      <c r="FP581" s="130"/>
      <c r="FZ581" s="130"/>
      <c r="GJ581" s="130"/>
      <c r="GT581" s="130"/>
      <c r="HD581" s="130"/>
      <c r="HN581" s="130"/>
      <c r="HX581" s="130"/>
      <c r="IH581" s="130"/>
    </row>
    <row xmlns:x14ac="http://schemas.microsoft.com/office/spreadsheetml/2009/9/ac" r="582" s="3" customFormat="true" x14ac:dyDescent="0.25">
      <c r="A582" s="397"/>
      <c r="B582" s="130"/>
      <c r="L582" s="130"/>
      <c r="V582" s="130"/>
      <c r="AF582" s="130"/>
      <c r="AP582" s="130"/>
      <c r="AZ582" s="130"/>
      <c r="BA582" s="130"/>
      <c r="BB582" s="130"/>
      <c r="BC582" s="130"/>
      <c r="BD582" s="130"/>
      <c r="BE582" s="130"/>
      <c r="BF582" s="130"/>
      <c r="BG582" s="130"/>
      <c r="BJ582" s="130"/>
      <c r="BT582" s="130"/>
      <c r="CD582" s="130"/>
      <c r="CN582" s="130"/>
      <c r="CX582" s="130"/>
      <c r="DH582" s="130"/>
      <c r="DR582" s="130"/>
      <c r="EB582" s="130"/>
      <c r="EL582" s="130"/>
      <c r="EV582" s="130"/>
      <c r="FF582" s="130"/>
      <c r="FP582" s="130"/>
      <c r="FZ582" s="130"/>
      <c r="GJ582" s="130"/>
      <c r="GT582" s="130"/>
      <c r="HD582" s="130"/>
      <c r="HN582" s="130"/>
      <c r="HX582" s="130"/>
      <c r="IH582" s="130"/>
    </row>
    <row xmlns:x14ac="http://schemas.microsoft.com/office/spreadsheetml/2009/9/ac" r="583" s="3" customFormat="true" x14ac:dyDescent="0.25">
      <c r="A583" s="397"/>
      <c r="B583" s="130"/>
      <c r="L583" s="130"/>
      <c r="V583" s="130"/>
      <c r="AF583" s="130"/>
      <c r="AP583" s="130"/>
      <c r="AZ583" s="130"/>
      <c r="BA583" s="130"/>
      <c r="BB583" s="130"/>
      <c r="BC583" s="130"/>
      <c r="BD583" s="130"/>
      <c r="BE583" s="130"/>
      <c r="BF583" s="130"/>
      <c r="BG583" s="130"/>
      <c r="BJ583" s="130"/>
      <c r="BT583" s="130"/>
      <c r="CD583" s="130"/>
      <c r="CN583" s="130"/>
      <c r="CX583" s="130"/>
      <c r="DH583" s="130"/>
      <c r="DR583" s="130"/>
      <c r="EB583" s="130"/>
      <c r="EL583" s="130"/>
      <c r="EV583" s="130"/>
      <c r="FF583" s="130"/>
      <c r="FP583" s="130"/>
      <c r="FZ583" s="130"/>
      <c r="GJ583" s="130"/>
      <c r="GT583" s="130"/>
      <c r="HD583" s="130"/>
      <c r="HN583" s="130"/>
      <c r="HX583" s="130"/>
      <c r="IH583" s="130"/>
    </row>
    <row xmlns:x14ac="http://schemas.microsoft.com/office/spreadsheetml/2009/9/ac" r="584" s="3" customFormat="true" x14ac:dyDescent="0.25">
      <c r="A584" s="397"/>
      <c r="B584" s="130"/>
      <c r="L584" s="130"/>
      <c r="V584" s="130"/>
      <c r="AF584" s="130"/>
      <c r="AP584" s="130"/>
      <c r="AZ584" s="130"/>
      <c r="BA584" s="130"/>
      <c r="BB584" s="130"/>
      <c r="BC584" s="130"/>
      <c r="BD584" s="130"/>
      <c r="BE584" s="130"/>
      <c r="BF584" s="130"/>
      <c r="BG584" s="130"/>
      <c r="BJ584" s="130"/>
      <c r="BT584" s="130"/>
      <c r="CD584" s="130"/>
      <c r="CN584" s="130"/>
      <c r="CX584" s="130"/>
      <c r="DH584" s="130"/>
      <c r="DR584" s="130"/>
      <c r="EB584" s="130"/>
      <c r="EL584" s="130"/>
      <c r="EV584" s="130"/>
      <c r="FF584" s="130"/>
      <c r="FP584" s="130"/>
      <c r="FZ584" s="130"/>
      <c r="GJ584" s="130"/>
      <c r="GT584" s="130"/>
      <c r="HD584" s="130"/>
      <c r="HN584" s="130"/>
      <c r="HX584" s="130"/>
      <c r="IH584" s="130"/>
    </row>
    <row xmlns:x14ac="http://schemas.microsoft.com/office/spreadsheetml/2009/9/ac" r="585" s="3" customFormat="true" x14ac:dyDescent="0.25">
      <c r="A585" s="397"/>
      <c r="B585" s="130"/>
      <c r="L585" s="130"/>
      <c r="V585" s="130"/>
      <c r="AF585" s="130"/>
      <c r="AP585" s="130"/>
      <c r="AZ585" s="130"/>
      <c r="BA585" s="130"/>
      <c r="BB585" s="130"/>
      <c r="BC585" s="130"/>
      <c r="BD585" s="130"/>
      <c r="BE585" s="130"/>
      <c r="BF585" s="130"/>
      <c r="BG585" s="130"/>
      <c r="BJ585" s="130"/>
      <c r="BT585" s="130"/>
      <c r="CD585" s="130"/>
      <c r="CN585" s="130"/>
      <c r="CX585" s="130"/>
      <c r="DH585" s="130"/>
      <c r="DR585" s="130"/>
      <c r="EB585" s="130"/>
      <c r="EL585" s="130"/>
      <c r="EV585" s="130"/>
      <c r="FF585" s="130"/>
      <c r="FP585" s="130"/>
      <c r="FZ585" s="130"/>
      <c r="GJ585" s="130"/>
      <c r="GT585" s="130"/>
      <c r="HD585" s="130"/>
      <c r="HN585" s="130"/>
      <c r="HX585" s="130"/>
      <c r="IH585" s="130"/>
    </row>
    <row xmlns:x14ac="http://schemas.microsoft.com/office/spreadsheetml/2009/9/ac" r="586" s="3" customFormat="true" x14ac:dyDescent="0.25">
      <c r="A586" s="397"/>
      <c r="B586" s="130"/>
      <c r="L586" s="130"/>
      <c r="V586" s="130"/>
      <c r="AF586" s="130"/>
      <c r="AP586" s="130"/>
      <c r="AZ586" s="130"/>
      <c r="BA586" s="130"/>
      <c r="BB586" s="130"/>
      <c r="BC586" s="130"/>
      <c r="BD586" s="130"/>
      <c r="BE586" s="130"/>
      <c r="BF586" s="130"/>
      <c r="BG586" s="130"/>
      <c r="BJ586" s="130"/>
      <c r="BT586" s="130"/>
      <c r="CD586" s="130"/>
      <c r="CN586" s="130"/>
      <c r="CX586" s="130"/>
      <c r="DH586" s="130"/>
      <c r="DR586" s="130"/>
      <c r="EB586" s="130"/>
      <c r="EL586" s="130"/>
      <c r="EV586" s="130"/>
      <c r="FF586" s="130"/>
      <c r="FP586" s="130"/>
      <c r="FZ586" s="130"/>
      <c r="GJ586" s="130"/>
      <c r="GT586" s="130"/>
      <c r="HD586" s="130"/>
      <c r="HN586" s="130"/>
      <c r="HX586" s="130"/>
      <c r="IH586" s="130"/>
    </row>
    <row xmlns:x14ac="http://schemas.microsoft.com/office/spreadsheetml/2009/9/ac" r="587" s="3" customFormat="true" x14ac:dyDescent="0.25">
      <c r="A587" s="397"/>
      <c r="B587" s="130"/>
      <c r="L587" s="130"/>
      <c r="V587" s="130"/>
      <c r="AF587" s="130"/>
      <c r="AP587" s="130"/>
      <c r="AZ587" s="130"/>
      <c r="BA587" s="130"/>
      <c r="BB587" s="130"/>
      <c r="BC587" s="130"/>
      <c r="BD587" s="130"/>
      <c r="BE587" s="130"/>
      <c r="BF587" s="130"/>
      <c r="BG587" s="130"/>
      <c r="BJ587" s="130"/>
      <c r="BT587" s="130"/>
      <c r="CD587" s="130"/>
      <c r="CN587" s="130"/>
      <c r="CX587" s="130"/>
      <c r="DH587" s="130"/>
      <c r="DR587" s="130"/>
      <c r="EB587" s="130"/>
      <c r="EL587" s="130"/>
      <c r="EV587" s="130"/>
      <c r="FF587" s="130"/>
      <c r="FP587" s="130"/>
      <c r="FZ587" s="130"/>
      <c r="GJ587" s="130"/>
      <c r="GT587" s="130"/>
      <c r="HD587" s="130"/>
      <c r="HN587" s="130"/>
      <c r="HX587" s="130"/>
      <c r="IH587" s="130"/>
    </row>
    <row xmlns:x14ac="http://schemas.microsoft.com/office/spreadsheetml/2009/9/ac" r="588" s="3" customFormat="true" x14ac:dyDescent="0.25">
      <c r="A588" s="397"/>
      <c r="B588" s="130"/>
      <c r="L588" s="130"/>
      <c r="V588" s="130"/>
      <c r="AF588" s="130"/>
      <c r="AP588" s="130"/>
      <c r="AZ588" s="130"/>
      <c r="BA588" s="130"/>
      <c r="BB588" s="130"/>
      <c r="BC588" s="130"/>
      <c r="BD588" s="130"/>
      <c r="BE588" s="130"/>
      <c r="BF588" s="130"/>
      <c r="BG588" s="130"/>
      <c r="BJ588" s="130"/>
      <c r="BT588" s="130"/>
      <c r="CD588" s="130"/>
      <c r="CN588" s="130"/>
      <c r="CX588" s="130"/>
      <c r="DH588" s="130"/>
      <c r="DR588" s="130"/>
      <c r="EB588" s="130"/>
      <c r="EL588" s="130"/>
      <c r="EV588" s="130"/>
      <c r="FF588" s="130"/>
      <c r="FP588" s="130"/>
      <c r="FZ588" s="130"/>
      <c r="GJ588" s="130"/>
      <c r="GT588" s="130"/>
      <c r="HD588" s="130"/>
      <c r="HN588" s="130"/>
      <c r="HX588" s="130"/>
      <c r="IH588" s="130"/>
    </row>
    <row xmlns:x14ac="http://schemas.microsoft.com/office/spreadsheetml/2009/9/ac" r="589" s="3" customFormat="true" x14ac:dyDescent="0.25">
      <c r="A589" s="397"/>
      <c r="B589" s="130"/>
      <c r="L589" s="130"/>
      <c r="V589" s="130"/>
      <c r="AF589" s="130"/>
      <c r="AP589" s="130"/>
      <c r="AZ589" s="130"/>
      <c r="BA589" s="130"/>
      <c r="BB589" s="130"/>
      <c r="BC589" s="130"/>
      <c r="BD589" s="130"/>
      <c r="BE589" s="130"/>
      <c r="BF589" s="130"/>
      <c r="BG589" s="130"/>
      <c r="BJ589" s="130"/>
      <c r="BT589" s="130"/>
      <c r="CD589" s="130"/>
      <c r="CN589" s="130"/>
      <c r="CX589" s="130"/>
      <c r="DH589" s="130"/>
      <c r="DR589" s="130"/>
      <c r="EB589" s="130"/>
      <c r="EL589" s="130"/>
      <c r="EV589" s="130"/>
      <c r="FF589" s="130"/>
      <c r="FP589" s="130"/>
      <c r="FZ589" s="130"/>
      <c r="GJ589" s="130"/>
      <c r="GT589" s="130"/>
      <c r="HD589" s="130"/>
      <c r="HN589" s="130"/>
      <c r="HX589" s="130"/>
      <c r="IH589" s="130"/>
    </row>
    <row xmlns:x14ac="http://schemas.microsoft.com/office/spreadsheetml/2009/9/ac" r="590" s="3" customFormat="true" x14ac:dyDescent="0.25">
      <c r="A590" s="397"/>
      <c r="B590" s="130"/>
      <c r="L590" s="130"/>
      <c r="V590" s="130"/>
      <c r="AF590" s="130"/>
      <c r="AP590" s="130"/>
      <c r="AZ590" s="130"/>
      <c r="BA590" s="130"/>
      <c r="BB590" s="130"/>
      <c r="BC590" s="130"/>
      <c r="BD590" s="130"/>
      <c r="BE590" s="130"/>
      <c r="BF590" s="130"/>
      <c r="BG590" s="130"/>
      <c r="BJ590" s="130"/>
      <c r="BT590" s="130"/>
      <c r="CD590" s="130"/>
      <c r="CN590" s="130"/>
      <c r="CX590" s="130"/>
      <c r="DH590" s="130"/>
      <c r="DR590" s="130"/>
      <c r="EB590" s="130"/>
      <c r="EL590" s="130"/>
      <c r="EV590" s="130"/>
      <c r="FF590" s="130"/>
      <c r="FP590" s="130"/>
      <c r="FZ590" s="130"/>
      <c r="GJ590" s="130"/>
      <c r="GT590" s="130"/>
      <c r="HD590" s="130"/>
      <c r="HN590" s="130"/>
      <c r="HX590" s="130"/>
      <c r="IH590" s="130"/>
    </row>
    <row xmlns:x14ac="http://schemas.microsoft.com/office/spreadsheetml/2009/9/ac" r="591" s="3" customFormat="true" x14ac:dyDescent="0.25">
      <c r="A591" s="397"/>
      <c r="B591" s="130"/>
      <c r="L591" s="130"/>
      <c r="V591" s="130"/>
      <c r="AF591" s="130"/>
      <c r="AP591" s="130"/>
      <c r="AZ591" s="130"/>
      <c r="BA591" s="130"/>
      <c r="BB591" s="130"/>
      <c r="BC591" s="130"/>
      <c r="BD591" s="130"/>
      <c r="BE591" s="130"/>
      <c r="BF591" s="130"/>
      <c r="BG591" s="130"/>
      <c r="BJ591" s="130"/>
      <c r="BT591" s="130"/>
      <c r="CD591" s="130"/>
      <c r="CN591" s="130"/>
      <c r="CX591" s="130"/>
      <c r="DH591" s="130"/>
      <c r="DR591" s="130"/>
      <c r="EB591" s="130"/>
      <c r="EL591" s="130"/>
      <c r="EV591" s="130"/>
      <c r="FF591" s="130"/>
      <c r="FP591" s="130"/>
      <c r="FZ591" s="130"/>
      <c r="GJ591" s="130"/>
      <c r="GT591" s="130"/>
      <c r="HD591" s="130"/>
      <c r="HN591" s="130"/>
      <c r="HX591" s="130"/>
      <c r="IH591" s="130"/>
    </row>
    <row xmlns:x14ac="http://schemas.microsoft.com/office/spreadsheetml/2009/9/ac" r="592" s="3" customFormat="true" x14ac:dyDescent="0.25">
      <c r="A592" s="397"/>
      <c r="B592" s="130"/>
      <c r="L592" s="130"/>
      <c r="V592" s="130"/>
      <c r="AF592" s="130"/>
      <c r="AP592" s="130"/>
      <c r="AZ592" s="130"/>
      <c r="BA592" s="130"/>
      <c r="BB592" s="130"/>
      <c r="BC592" s="130"/>
      <c r="BD592" s="130"/>
      <c r="BE592" s="130"/>
      <c r="BF592" s="130"/>
      <c r="BG592" s="130"/>
      <c r="BJ592" s="130"/>
      <c r="BT592" s="130"/>
      <c r="CD592" s="130"/>
      <c r="CN592" s="130"/>
      <c r="CX592" s="130"/>
      <c r="DH592" s="130"/>
      <c r="DR592" s="130"/>
      <c r="EB592" s="130"/>
      <c r="EL592" s="130"/>
      <c r="EV592" s="130"/>
      <c r="FF592" s="130"/>
      <c r="FP592" s="130"/>
      <c r="FZ592" s="130"/>
      <c r="GJ592" s="130"/>
      <c r="GT592" s="130"/>
      <c r="HD592" s="130"/>
      <c r="HN592" s="130"/>
      <c r="HX592" s="130"/>
      <c r="IH592" s="130"/>
    </row>
    <row xmlns:x14ac="http://schemas.microsoft.com/office/spreadsheetml/2009/9/ac" r="593" s="3" customFormat="true" x14ac:dyDescent="0.25">
      <c r="A593" s="397"/>
      <c r="B593" s="130"/>
      <c r="L593" s="130"/>
      <c r="V593" s="130"/>
      <c r="AF593" s="130"/>
      <c r="AP593" s="130"/>
      <c r="AZ593" s="130"/>
      <c r="BA593" s="130"/>
      <c r="BB593" s="130"/>
      <c r="BC593" s="130"/>
      <c r="BD593" s="130"/>
      <c r="BE593" s="130"/>
      <c r="BF593" s="130"/>
      <c r="BG593" s="130"/>
      <c r="BJ593" s="130"/>
      <c r="BT593" s="130"/>
      <c r="CD593" s="130"/>
      <c r="CN593" s="130"/>
      <c r="CX593" s="130"/>
      <c r="DH593" s="130"/>
      <c r="DR593" s="130"/>
      <c r="EB593" s="130"/>
      <c r="EL593" s="130"/>
      <c r="EV593" s="130"/>
      <c r="FF593" s="130"/>
      <c r="FP593" s="130"/>
      <c r="FZ593" s="130"/>
      <c r="GJ593" s="130"/>
      <c r="GT593" s="130"/>
      <c r="HD593" s="130"/>
      <c r="HN593" s="130"/>
      <c r="HX593" s="130"/>
      <c r="IH593" s="130"/>
    </row>
    <row xmlns:x14ac="http://schemas.microsoft.com/office/spreadsheetml/2009/9/ac" r="594" s="3" customFormat="true" x14ac:dyDescent="0.25">
      <c r="A594" s="397"/>
      <c r="B594" s="130"/>
      <c r="L594" s="130"/>
      <c r="V594" s="130"/>
      <c r="AF594" s="130"/>
      <c r="AP594" s="130"/>
      <c r="AZ594" s="130"/>
      <c r="BA594" s="130"/>
      <c r="BB594" s="130"/>
      <c r="BC594" s="130"/>
      <c r="BD594" s="130"/>
      <c r="BE594" s="130"/>
      <c r="BF594" s="130"/>
      <c r="BG594" s="130"/>
      <c r="BJ594" s="130"/>
      <c r="BT594" s="130"/>
      <c r="CD594" s="130"/>
      <c r="CN594" s="130"/>
      <c r="CX594" s="130"/>
      <c r="DH594" s="130"/>
      <c r="DR594" s="130"/>
      <c r="EB594" s="130"/>
      <c r="EL594" s="130"/>
      <c r="EV594" s="130"/>
      <c r="FF594" s="130"/>
      <c r="FP594" s="130"/>
      <c r="FZ594" s="130"/>
      <c r="GJ594" s="130"/>
      <c r="GT594" s="130"/>
      <c r="HD594" s="130"/>
      <c r="HN594" s="130"/>
      <c r="HX594" s="130"/>
      <c r="IH594" s="130"/>
    </row>
    <row xmlns:x14ac="http://schemas.microsoft.com/office/spreadsheetml/2009/9/ac" r="595" s="3" customFormat="true" x14ac:dyDescent="0.25">
      <c r="A595" s="397"/>
      <c r="B595" s="130"/>
      <c r="L595" s="130"/>
      <c r="V595" s="130"/>
      <c r="AF595" s="130"/>
      <c r="AP595" s="130"/>
      <c r="AZ595" s="130"/>
      <c r="BA595" s="130"/>
      <c r="BB595" s="130"/>
      <c r="BC595" s="130"/>
      <c r="BD595" s="130"/>
      <c r="BE595" s="130"/>
      <c r="BF595" s="130"/>
      <c r="BG595" s="130"/>
      <c r="BJ595" s="130"/>
      <c r="BT595" s="130"/>
      <c r="CD595" s="130"/>
      <c r="CN595" s="130"/>
      <c r="CX595" s="130"/>
      <c r="DH595" s="130"/>
      <c r="DR595" s="130"/>
      <c r="EB595" s="130"/>
      <c r="EL595" s="130"/>
      <c r="EV595" s="130"/>
      <c r="FF595" s="130"/>
      <c r="FP595" s="130"/>
      <c r="FZ595" s="130"/>
      <c r="GJ595" s="130"/>
      <c r="GT595" s="130"/>
      <c r="HD595" s="130"/>
      <c r="HN595" s="130"/>
      <c r="HX595" s="130"/>
      <c r="IH595" s="130"/>
    </row>
    <row xmlns:x14ac="http://schemas.microsoft.com/office/spreadsheetml/2009/9/ac" r="596" s="3" customFormat="true" x14ac:dyDescent="0.25">
      <c r="A596" s="397"/>
      <c r="B596" s="130"/>
      <c r="L596" s="130"/>
      <c r="V596" s="130"/>
      <c r="AF596" s="130"/>
      <c r="AP596" s="130"/>
      <c r="AZ596" s="130"/>
      <c r="BA596" s="130"/>
      <c r="BB596" s="130"/>
      <c r="BC596" s="130"/>
      <c r="BD596" s="130"/>
      <c r="BE596" s="130"/>
      <c r="BF596" s="130"/>
      <c r="BG596" s="130"/>
      <c r="BJ596" s="130"/>
      <c r="BT596" s="130"/>
      <c r="CD596" s="130"/>
      <c r="CN596" s="130"/>
      <c r="CX596" s="130"/>
      <c r="DH596" s="130"/>
      <c r="DR596" s="130"/>
      <c r="EB596" s="130"/>
      <c r="EL596" s="130"/>
      <c r="EV596" s="130"/>
      <c r="FF596" s="130"/>
      <c r="FP596" s="130"/>
      <c r="FZ596" s="130"/>
      <c r="GJ596" s="130"/>
      <c r="GT596" s="130"/>
      <c r="HD596" s="130"/>
      <c r="HN596" s="130"/>
      <c r="HX596" s="130"/>
      <c r="IH596" s="130"/>
    </row>
    <row xmlns:x14ac="http://schemas.microsoft.com/office/spreadsheetml/2009/9/ac" r="597" s="3" customFormat="true" x14ac:dyDescent="0.25">
      <c r="A597" s="397"/>
      <c r="B597" s="130"/>
      <c r="L597" s="130"/>
      <c r="V597" s="130"/>
      <c r="AF597" s="130"/>
      <c r="AP597" s="130"/>
      <c r="AZ597" s="130"/>
      <c r="BA597" s="130"/>
      <c r="BB597" s="130"/>
      <c r="BC597" s="130"/>
      <c r="BD597" s="130"/>
      <c r="BE597" s="130"/>
      <c r="BF597" s="130"/>
      <c r="BG597" s="130"/>
      <c r="BJ597" s="130"/>
      <c r="BT597" s="130"/>
      <c r="CD597" s="130"/>
      <c r="CN597" s="130"/>
      <c r="CX597" s="130"/>
      <c r="DH597" s="130"/>
      <c r="DR597" s="130"/>
      <c r="EB597" s="130"/>
      <c r="EL597" s="130"/>
      <c r="EV597" s="130"/>
      <c r="FF597" s="130"/>
      <c r="FP597" s="130"/>
      <c r="FZ597" s="130"/>
      <c r="GJ597" s="130"/>
      <c r="GT597" s="130"/>
      <c r="HD597" s="130"/>
      <c r="HN597" s="130"/>
      <c r="HX597" s="130"/>
      <c r="IH597" s="130"/>
    </row>
    <row xmlns:x14ac="http://schemas.microsoft.com/office/spreadsheetml/2009/9/ac" r="598" s="3" customFormat="true" x14ac:dyDescent="0.25">
      <c r="A598" s="397"/>
      <c r="B598" s="130"/>
      <c r="L598" s="130"/>
      <c r="V598" s="130"/>
      <c r="AF598" s="130"/>
      <c r="AP598" s="130"/>
      <c r="AZ598" s="130"/>
      <c r="BA598" s="130"/>
      <c r="BB598" s="130"/>
      <c r="BC598" s="130"/>
      <c r="BD598" s="130"/>
      <c r="BE598" s="130"/>
      <c r="BF598" s="130"/>
      <c r="BG598" s="130"/>
      <c r="BJ598" s="130"/>
      <c r="BT598" s="130"/>
      <c r="CD598" s="130"/>
      <c r="CN598" s="130"/>
      <c r="CX598" s="130"/>
      <c r="DH598" s="130"/>
      <c r="DR598" s="130"/>
      <c r="EB598" s="130"/>
      <c r="EL598" s="130"/>
      <c r="EV598" s="130"/>
      <c r="FF598" s="130"/>
      <c r="FP598" s="130"/>
      <c r="FZ598" s="130"/>
      <c r="GJ598" s="130"/>
      <c r="GT598" s="130"/>
      <c r="HD598" s="130"/>
      <c r="HN598" s="130"/>
      <c r="HX598" s="130"/>
      <c r="IH598" s="130"/>
    </row>
    <row xmlns:x14ac="http://schemas.microsoft.com/office/spreadsheetml/2009/9/ac" r="599" s="3" customFormat="true" x14ac:dyDescent="0.25">
      <c r="A599" s="397"/>
      <c r="B599" s="130"/>
      <c r="L599" s="130"/>
      <c r="V599" s="130"/>
      <c r="AF599" s="130"/>
      <c r="AP599" s="130"/>
      <c r="AZ599" s="130"/>
      <c r="BA599" s="130"/>
      <c r="BB599" s="130"/>
      <c r="BC599" s="130"/>
      <c r="BD599" s="130"/>
      <c r="BE599" s="130"/>
      <c r="BF599" s="130"/>
      <c r="BG599" s="130"/>
      <c r="BJ599" s="130"/>
      <c r="BT599" s="130"/>
      <c r="CD599" s="130"/>
      <c r="CN599" s="130"/>
      <c r="CX599" s="130"/>
      <c r="DH599" s="130"/>
      <c r="DR599" s="130"/>
      <c r="EB599" s="130"/>
      <c r="EL599" s="130"/>
      <c r="EV599" s="130"/>
      <c r="FF599" s="130"/>
      <c r="FP599" s="130"/>
      <c r="FZ599" s="130"/>
      <c r="GJ599" s="130"/>
      <c r="GT599" s="130"/>
      <c r="HD599" s="130"/>
      <c r="HN599" s="130"/>
      <c r="HX599" s="130"/>
      <c r="IH599" s="130"/>
    </row>
    <row xmlns:x14ac="http://schemas.microsoft.com/office/spreadsheetml/2009/9/ac" r="600" s="3" customFormat="true" x14ac:dyDescent="0.25">
      <c r="A600" s="397"/>
      <c r="B600" s="130"/>
      <c r="L600" s="130"/>
      <c r="V600" s="130"/>
      <c r="AF600" s="130"/>
      <c r="AP600" s="130"/>
      <c r="AZ600" s="130"/>
      <c r="BA600" s="130"/>
      <c r="BB600" s="130"/>
      <c r="BC600" s="130"/>
      <c r="BD600" s="130"/>
      <c r="BE600" s="130"/>
      <c r="BF600" s="130"/>
      <c r="BG600" s="130"/>
      <c r="BJ600" s="130"/>
      <c r="BT600" s="130"/>
      <c r="CD600" s="130"/>
      <c r="CN600" s="130"/>
      <c r="CX600" s="130"/>
      <c r="DH600" s="130"/>
      <c r="DR600" s="130"/>
      <c r="EB600" s="130"/>
      <c r="EL600" s="130"/>
      <c r="EV600" s="130"/>
      <c r="FF600" s="130"/>
      <c r="FP600" s="130"/>
      <c r="FZ600" s="130"/>
      <c r="GJ600" s="130"/>
      <c r="GT600" s="130"/>
      <c r="HD600" s="130"/>
      <c r="HN600" s="130"/>
      <c r="HX600" s="130"/>
      <c r="IH600" s="130"/>
    </row>
    <row xmlns:x14ac="http://schemas.microsoft.com/office/spreadsheetml/2009/9/ac" r="601" s="3" customFormat="true" x14ac:dyDescent="0.25">
      <c r="A601" s="397"/>
      <c r="B601" s="130"/>
      <c r="L601" s="130"/>
      <c r="V601" s="130"/>
      <c r="AF601" s="130"/>
      <c r="AP601" s="130"/>
      <c r="AZ601" s="130"/>
      <c r="BA601" s="130"/>
      <c r="BB601" s="130"/>
      <c r="BC601" s="130"/>
      <c r="BD601" s="130"/>
      <c r="BE601" s="130"/>
      <c r="BF601" s="130"/>
      <c r="BG601" s="130"/>
      <c r="BJ601" s="130"/>
      <c r="BT601" s="130"/>
      <c r="CD601" s="130"/>
      <c r="CN601" s="130"/>
      <c r="CX601" s="130"/>
      <c r="DH601" s="130"/>
      <c r="DR601" s="130"/>
      <c r="EB601" s="130"/>
      <c r="EL601" s="130"/>
      <c r="EV601" s="130"/>
      <c r="FF601" s="130"/>
      <c r="FP601" s="130"/>
      <c r="FZ601" s="130"/>
      <c r="GJ601" s="130"/>
      <c r="GT601" s="130"/>
      <c r="HD601" s="130"/>
      <c r="HN601" s="130"/>
      <c r="HX601" s="130"/>
      <c r="IH601" s="130"/>
    </row>
    <row xmlns:x14ac="http://schemas.microsoft.com/office/spreadsheetml/2009/9/ac" r="602" s="3" customFormat="true" x14ac:dyDescent="0.25">
      <c r="A602" s="397"/>
      <c r="B602" s="130"/>
      <c r="L602" s="130"/>
      <c r="V602" s="130"/>
      <c r="AF602" s="130"/>
      <c r="AP602" s="130"/>
      <c r="AZ602" s="130"/>
      <c r="BA602" s="130"/>
      <c r="BB602" s="130"/>
      <c r="BC602" s="130"/>
      <c r="BD602" s="130"/>
      <c r="BE602" s="130"/>
      <c r="BF602" s="130"/>
      <c r="BG602" s="130"/>
      <c r="BJ602" s="130"/>
      <c r="BT602" s="130"/>
      <c r="CD602" s="130"/>
      <c r="CN602" s="130"/>
      <c r="CX602" s="130"/>
      <c r="DH602" s="130"/>
      <c r="DR602" s="130"/>
      <c r="EB602" s="130"/>
      <c r="EL602" s="130"/>
      <c r="EV602" s="130"/>
      <c r="FF602" s="130"/>
      <c r="FP602" s="130"/>
      <c r="FZ602" s="130"/>
      <c r="GJ602" s="130"/>
      <c r="GT602" s="130"/>
      <c r="HD602" s="130"/>
      <c r="HN602" s="130"/>
      <c r="HX602" s="130"/>
      <c r="IH602" s="130"/>
    </row>
    <row xmlns:x14ac="http://schemas.microsoft.com/office/spreadsheetml/2009/9/ac" r="603" s="3" customFormat="true" x14ac:dyDescent="0.25">
      <c r="A603" s="397"/>
      <c r="B603" s="130"/>
      <c r="L603" s="130"/>
      <c r="V603" s="130"/>
      <c r="AF603" s="130"/>
      <c r="AP603" s="130"/>
      <c r="AZ603" s="130"/>
      <c r="BA603" s="130"/>
      <c r="BB603" s="130"/>
      <c r="BC603" s="130"/>
      <c r="BD603" s="130"/>
      <c r="BE603" s="130"/>
      <c r="BF603" s="130"/>
      <c r="BG603" s="130"/>
      <c r="BJ603" s="130"/>
      <c r="BT603" s="130"/>
      <c r="CD603" s="130"/>
      <c r="CN603" s="130"/>
      <c r="CX603" s="130"/>
      <c r="DH603" s="130"/>
      <c r="DR603" s="130"/>
      <c r="EB603" s="130"/>
      <c r="EL603" s="130"/>
      <c r="EV603" s="130"/>
      <c r="FF603" s="130"/>
      <c r="FP603" s="130"/>
      <c r="FZ603" s="130"/>
      <c r="GJ603" s="130"/>
      <c r="GT603" s="130"/>
      <c r="HD603" s="130"/>
      <c r="HN603" s="130"/>
      <c r="HX603" s="130"/>
      <c r="IH603" s="130"/>
    </row>
    <row xmlns:x14ac="http://schemas.microsoft.com/office/spreadsheetml/2009/9/ac" r="604" s="3" customFormat="true" x14ac:dyDescent="0.25">
      <c r="A604" s="397"/>
      <c r="B604" s="130"/>
      <c r="L604" s="130"/>
      <c r="V604" s="130"/>
      <c r="AF604" s="130"/>
      <c r="AP604" s="130"/>
      <c r="AZ604" s="130"/>
      <c r="BA604" s="130"/>
      <c r="BB604" s="130"/>
      <c r="BC604" s="130"/>
      <c r="BD604" s="130"/>
      <c r="BE604" s="130"/>
      <c r="BF604" s="130"/>
      <c r="BG604" s="130"/>
      <c r="BJ604" s="130"/>
      <c r="BT604" s="130"/>
      <c r="CD604" s="130"/>
      <c r="CN604" s="130"/>
      <c r="CX604" s="130"/>
      <c r="DH604" s="130"/>
      <c r="DR604" s="130"/>
      <c r="EB604" s="130"/>
      <c r="EL604" s="130"/>
      <c r="EV604" s="130"/>
      <c r="FF604" s="130"/>
      <c r="FP604" s="130"/>
      <c r="FZ604" s="130"/>
      <c r="GJ604" s="130"/>
      <c r="GT604" s="130"/>
      <c r="HD604" s="130"/>
      <c r="HN604" s="130"/>
      <c r="HX604" s="130"/>
      <c r="IH604" s="130"/>
    </row>
    <row xmlns:x14ac="http://schemas.microsoft.com/office/spreadsheetml/2009/9/ac" r="605" s="3" customFormat="true" x14ac:dyDescent="0.25">
      <c r="A605" s="397"/>
      <c r="B605" s="130"/>
      <c r="L605" s="130"/>
      <c r="V605" s="130"/>
      <c r="AF605" s="130"/>
      <c r="AP605" s="130"/>
      <c r="AZ605" s="130"/>
      <c r="BA605" s="130"/>
      <c r="BB605" s="130"/>
      <c r="BC605" s="130"/>
      <c r="BD605" s="130"/>
      <c r="BE605" s="130"/>
      <c r="BF605" s="130"/>
      <c r="BG605" s="130"/>
      <c r="BJ605" s="130"/>
      <c r="BT605" s="130"/>
      <c r="CD605" s="130"/>
      <c r="CN605" s="130"/>
      <c r="CX605" s="130"/>
      <c r="DH605" s="130"/>
      <c r="DR605" s="130"/>
      <c r="EB605" s="130"/>
      <c r="EL605" s="130"/>
      <c r="EV605" s="130"/>
      <c r="FF605" s="130"/>
      <c r="FP605" s="130"/>
      <c r="FZ605" s="130"/>
      <c r="GJ605" s="130"/>
      <c r="GT605" s="130"/>
      <c r="HD605" s="130"/>
      <c r="HN605" s="130"/>
      <c r="HX605" s="130"/>
      <c r="IH605" s="130"/>
    </row>
    <row xmlns:x14ac="http://schemas.microsoft.com/office/spreadsheetml/2009/9/ac" r="606" s="3" customFormat="true" x14ac:dyDescent="0.25">
      <c r="A606" s="397"/>
      <c r="B606" s="130"/>
      <c r="L606" s="130"/>
      <c r="V606" s="130"/>
      <c r="AF606" s="130"/>
      <c r="AP606" s="130"/>
      <c r="AZ606" s="130"/>
      <c r="BA606" s="130"/>
      <c r="BB606" s="130"/>
      <c r="BC606" s="130"/>
      <c r="BD606" s="130"/>
      <c r="BE606" s="130"/>
      <c r="BF606" s="130"/>
      <c r="BG606" s="130"/>
      <c r="BJ606" s="130"/>
      <c r="BT606" s="130"/>
      <c r="CD606" s="130"/>
      <c r="CN606" s="130"/>
      <c r="CX606" s="130"/>
      <c r="DH606" s="130"/>
      <c r="DR606" s="130"/>
      <c r="EB606" s="130"/>
      <c r="EL606" s="130"/>
      <c r="EV606" s="130"/>
      <c r="FF606" s="130"/>
      <c r="FP606" s="130"/>
      <c r="FZ606" s="130"/>
      <c r="GJ606" s="130"/>
      <c r="GT606" s="130"/>
      <c r="HD606" s="130"/>
      <c r="HN606" s="130"/>
      <c r="HX606" s="130"/>
      <c r="IH606" s="130"/>
    </row>
    <row xmlns:x14ac="http://schemas.microsoft.com/office/spreadsheetml/2009/9/ac" r="607" s="3" customFormat="true" x14ac:dyDescent="0.25">
      <c r="A607" s="397"/>
      <c r="B607" s="130"/>
      <c r="L607" s="130"/>
      <c r="V607" s="130"/>
      <c r="AF607" s="130"/>
      <c r="AP607" s="130"/>
      <c r="AZ607" s="130"/>
      <c r="BA607" s="130"/>
      <c r="BB607" s="130"/>
      <c r="BC607" s="130"/>
      <c r="BD607" s="130"/>
      <c r="BE607" s="130"/>
      <c r="BF607" s="130"/>
      <c r="BG607" s="130"/>
      <c r="BJ607" s="130"/>
      <c r="BT607" s="130"/>
      <c r="CD607" s="130"/>
      <c r="CN607" s="130"/>
      <c r="CX607" s="130"/>
      <c r="DH607" s="130"/>
      <c r="DR607" s="130"/>
      <c r="EB607" s="130"/>
      <c r="EL607" s="130"/>
      <c r="EV607" s="130"/>
      <c r="FF607" s="130"/>
      <c r="FP607" s="130"/>
      <c r="FZ607" s="130"/>
      <c r="GJ607" s="130"/>
      <c r="GT607" s="130"/>
      <c r="HD607" s="130"/>
      <c r="HN607" s="130"/>
      <c r="HX607" s="130"/>
      <c r="IH607" s="130"/>
    </row>
    <row xmlns:x14ac="http://schemas.microsoft.com/office/spreadsheetml/2009/9/ac" r="608" s="3" customFormat="true" x14ac:dyDescent="0.25">
      <c r="A608" s="397"/>
      <c r="B608" s="130"/>
      <c r="L608" s="130"/>
      <c r="V608" s="130"/>
      <c r="AF608" s="130"/>
      <c r="AP608" s="130"/>
      <c r="AZ608" s="130"/>
      <c r="BA608" s="130"/>
      <c r="BB608" s="130"/>
      <c r="BC608" s="130"/>
      <c r="BD608" s="130"/>
      <c r="BE608" s="130"/>
      <c r="BF608" s="130"/>
      <c r="BG608" s="130"/>
      <c r="BJ608" s="130"/>
      <c r="BT608" s="130"/>
      <c r="CD608" s="130"/>
      <c r="CN608" s="130"/>
      <c r="CX608" s="130"/>
      <c r="DH608" s="130"/>
      <c r="DR608" s="130"/>
      <c r="EB608" s="130"/>
      <c r="EL608" s="130"/>
      <c r="EV608" s="130"/>
      <c r="FF608" s="130"/>
      <c r="FP608" s="130"/>
      <c r="FZ608" s="130"/>
      <c r="GJ608" s="130"/>
      <c r="GT608" s="130"/>
      <c r="HD608" s="130"/>
      <c r="HN608" s="130"/>
      <c r="HX608" s="130"/>
      <c r="IH608" s="130"/>
    </row>
    <row xmlns:x14ac="http://schemas.microsoft.com/office/spreadsheetml/2009/9/ac" r="609" s="3" customFormat="true" x14ac:dyDescent="0.25">
      <c r="A609" s="397"/>
      <c r="B609" s="130"/>
      <c r="L609" s="130"/>
      <c r="V609" s="130"/>
      <c r="AF609" s="130"/>
      <c r="AP609" s="130"/>
      <c r="AZ609" s="130"/>
      <c r="BA609" s="130"/>
      <c r="BB609" s="130"/>
      <c r="BC609" s="130"/>
      <c r="BD609" s="130"/>
      <c r="BE609" s="130"/>
      <c r="BF609" s="130"/>
      <c r="BG609" s="130"/>
      <c r="BJ609" s="130"/>
      <c r="BT609" s="130"/>
      <c r="CD609" s="130"/>
      <c r="CN609" s="130"/>
      <c r="CX609" s="130"/>
      <c r="DH609" s="130"/>
      <c r="DR609" s="130"/>
      <c r="EB609" s="130"/>
      <c r="EL609" s="130"/>
      <c r="EV609" s="130"/>
      <c r="FF609" s="130"/>
      <c r="FP609" s="130"/>
      <c r="FZ609" s="130"/>
      <c r="GJ609" s="130"/>
      <c r="GT609" s="130"/>
      <c r="HD609" s="130"/>
      <c r="HN609" s="130"/>
      <c r="HX609" s="130"/>
      <c r="IH609" s="130"/>
    </row>
    <row xmlns:x14ac="http://schemas.microsoft.com/office/spreadsheetml/2009/9/ac" r="610" s="3" customFormat="true" x14ac:dyDescent="0.25">
      <c r="A610" s="397"/>
      <c r="B610" s="130"/>
      <c r="L610" s="130"/>
      <c r="V610" s="130"/>
      <c r="AF610" s="130"/>
      <c r="AP610" s="130"/>
      <c r="AZ610" s="130"/>
      <c r="BA610" s="130"/>
      <c r="BB610" s="130"/>
      <c r="BC610" s="130"/>
      <c r="BD610" s="130"/>
      <c r="BE610" s="130"/>
      <c r="BF610" s="130"/>
      <c r="BG610" s="130"/>
      <c r="BJ610" s="130"/>
      <c r="BT610" s="130"/>
      <c r="CD610" s="130"/>
      <c r="CN610" s="130"/>
      <c r="CX610" s="130"/>
      <c r="DH610" s="130"/>
      <c r="DR610" s="130"/>
      <c r="EB610" s="130"/>
      <c r="EL610" s="130"/>
      <c r="EV610" s="130"/>
      <c r="FF610" s="130"/>
      <c r="FP610" s="130"/>
      <c r="FZ610" s="130"/>
      <c r="GJ610" s="130"/>
      <c r="GT610" s="130"/>
      <c r="HD610" s="130"/>
      <c r="HN610" s="130"/>
      <c r="HX610" s="130"/>
      <c r="IH610" s="130"/>
    </row>
    <row xmlns:x14ac="http://schemas.microsoft.com/office/spreadsheetml/2009/9/ac" r="611" s="3" customFormat="true" x14ac:dyDescent="0.25">
      <c r="A611" s="397"/>
      <c r="B611" s="130"/>
      <c r="L611" s="130"/>
      <c r="V611" s="130"/>
      <c r="AF611" s="130"/>
      <c r="AP611" s="130"/>
      <c r="AZ611" s="130"/>
      <c r="BA611" s="130"/>
      <c r="BB611" s="130"/>
      <c r="BC611" s="130"/>
      <c r="BD611" s="130"/>
      <c r="BE611" s="130"/>
      <c r="BF611" s="130"/>
      <c r="BG611" s="130"/>
      <c r="BJ611" s="130"/>
      <c r="BT611" s="130"/>
      <c r="CD611" s="130"/>
      <c r="CN611" s="130"/>
      <c r="CX611" s="130"/>
      <c r="DH611" s="130"/>
      <c r="DR611" s="130"/>
      <c r="EB611" s="130"/>
      <c r="EL611" s="130"/>
      <c r="EV611" s="130"/>
      <c r="FF611" s="130"/>
      <c r="FP611" s="130"/>
      <c r="FZ611" s="130"/>
      <c r="GJ611" s="130"/>
      <c r="GT611" s="130"/>
      <c r="HD611" s="130"/>
      <c r="HN611" s="130"/>
      <c r="HX611" s="130"/>
      <c r="IH611" s="130"/>
    </row>
    <row xmlns:x14ac="http://schemas.microsoft.com/office/spreadsheetml/2009/9/ac" r="612" s="3" customFormat="true" x14ac:dyDescent="0.25">
      <c r="A612" s="397"/>
      <c r="B612" s="130"/>
      <c r="L612" s="130"/>
      <c r="V612" s="130"/>
      <c r="AF612" s="130"/>
      <c r="AP612" s="130"/>
      <c r="AZ612" s="130"/>
      <c r="BA612" s="130"/>
      <c r="BB612" s="130"/>
      <c r="BC612" s="130"/>
      <c r="BD612" s="130"/>
      <c r="BE612" s="130"/>
      <c r="BF612" s="130"/>
      <c r="BG612" s="130"/>
      <c r="BJ612" s="130"/>
      <c r="BT612" s="130"/>
      <c r="CD612" s="130"/>
      <c r="CN612" s="130"/>
      <c r="CX612" s="130"/>
      <c r="DH612" s="130"/>
      <c r="DR612" s="130"/>
      <c r="EB612" s="130"/>
      <c r="EL612" s="130"/>
      <c r="EV612" s="130"/>
      <c r="FF612" s="130"/>
      <c r="FP612" s="130"/>
      <c r="FZ612" s="130"/>
      <c r="GJ612" s="130"/>
      <c r="GT612" s="130"/>
      <c r="HD612" s="130"/>
      <c r="HN612" s="130"/>
      <c r="HX612" s="130"/>
      <c r="IH612" s="130"/>
    </row>
    <row xmlns:x14ac="http://schemas.microsoft.com/office/spreadsheetml/2009/9/ac" r="613" s="3" customFormat="true" x14ac:dyDescent="0.25">
      <c r="A613" s="397"/>
      <c r="B613" s="130"/>
      <c r="L613" s="130"/>
      <c r="V613" s="130"/>
      <c r="AF613" s="130"/>
      <c r="AP613" s="130"/>
      <c r="AZ613" s="130"/>
      <c r="BA613" s="130"/>
      <c r="BB613" s="130"/>
      <c r="BC613" s="130"/>
      <c r="BD613" s="130"/>
      <c r="BE613" s="130"/>
      <c r="BF613" s="130"/>
      <c r="BG613" s="130"/>
      <c r="BJ613" s="130"/>
      <c r="BT613" s="130"/>
      <c r="CD613" s="130"/>
      <c r="CN613" s="130"/>
      <c r="CX613" s="130"/>
      <c r="DH613" s="130"/>
      <c r="DR613" s="130"/>
      <c r="EB613" s="130"/>
      <c r="EL613" s="130"/>
      <c r="EV613" s="130"/>
      <c r="FF613" s="130"/>
      <c r="FP613" s="130"/>
      <c r="FZ613" s="130"/>
      <c r="GJ613" s="130"/>
      <c r="GT613" s="130"/>
      <c r="HD613" s="130"/>
      <c r="HN613" s="130"/>
      <c r="HX613" s="130"/>
      <c r="IH613" s="130"/>
    </row>
    <row xmlns:x14ac="http://schemas.microsoft.com/office/spreadsheetml/2009/9/ac" r="614" s="3" customFormat="true" x14ac:dyDescent="0.25">
      <c r="A614" s="397"/>
      <c r="B614" s="130"/>
      <c r="L614" s="130"/>
      <c r="V614" s="130"/>
      <c r="AF614" s="130"/>
      <c r="AP614" s="130"/>
      <c r="AZ614" s="130"/>
      <c r="BA614" s="130"/>
      <c r="BB614" s="130"/>
      <c r="BC614" s="130"/>
      <c r="BD614" s="130"/>
      <c r="BE614" s="130"/>
      <c r="BF614" s="130"/>
      <c r="BG614" s="130"/>
      <c r="BJ614" s="130"/>
      <c r="BT614" s="130"/>
      <c r="CD614" s="130"/>
      <c r="CN614" s="130"/>
      <c r="CX614" s="130"/>
      <c r="DH614" s="130"/>
      <c r="DR614" s="130"/>
      <c r="EB614" s="130"/>
      <c r="EL614" s="130"/>
      <c r="EV614" s="130"/>
      <c r="FF614" s="130"/>
      <c r="FP614" s="130"/>
      <c r="FZ614" s="130"/>
      <c r="GJ614" s="130"/>
      <c r="GT614" s="130"/>
      <c r="HD614" s="130"/>
      <c r="HN614" s="130"/>
      <c r="HX614" s="130"/>
      <c r="IH614" s="130"/>
    </row>
    <row xmlns:x14ac="http://schemas.microsoft.com/office/spreadsheetml/2009/9/ac" r="615" s="3" customFormat="true" x14ac:dyDescent="0.25">
      <c r="A615" s="397"/>
      <c r="B615" s="130"/>
      <c r="L615" s="130"/>
      <c r="V615" s="130"/>
      <c r="AF615" s="130"/>
      <c r="AP615" s="130"/>
      <c r="AZ615" s="130"/>
      <c r="BA615" s="130"/>
      <c r="BB615" s="130"/>
      <c r="BC615" s="130"/>
      <c r="BD615" s="130"/>
      <c r="BE615" s="130"/>
      <c r="BF615" s="130"/>
      <c r="BG615" s="130"/>
      <c r="BJ615" s="130"/>
      <c r="BT615" s="130"/>
      <c r="CD615" s="130"/>
      <c r="CN615" s="130"/>
      <c r="CX615" s="130"/>
      <c r="DH615" s="130"/>
      <c r="DR615" s="130"/>
      <c r="EB615" s="130"/>
      <c r="EL615" s="130"/>
      <c r="EV615" s="130"/>
      <c r="FF615" s="130"/>
      <c r="FP615" s="130"/>
      <c r="FZ615" s="130"/>
      <c r="GJ615" s="130"/>
      <c r="GT615" s="130"/>
      <c r="HD615" s="130"/>
      <c r="HN615" s="130"/>
      <c r="HX615" s="130"/>
      <c r="IH615" s="130"/>
    </row>
    <row xmlns:x14ac="http://schemas.microsoft.com/office/spreadsheetml/2009/9/ac" r="616" s="3" customFormat="true" x14ac:dyDescent="0.25">
      <c r="A616" s="397"/>
      <c r="B616" s="130"/>
      <c r="L616" s="130"/>
      <c r="V616" s="130"/>
      <c r="AF616" s="130"/>
      <c r="AP616" s="130"/>
      <c r="AZ616" s="130"/>
      <c r="BA616" s="130"/>
      <c r="BB616" s="130"/>
      <c r="BC616" s="130"/>
      <c r="BD616" s="130"/>
      <c r="BE616" s="130"/>
      <c r="BF616" s="130"/>
      <c r="BG616" s="130"/>
      <c r="BJ616" s="130"/>
      <c r="BT616" s="130"/>
      <c r="CD616" s="130"/>
      <c r="CN616" s="130"/>
      <c r="CX616" s="130"/>
      <c r="DH616" s="130"/>
      <c r="DR616" s="130"/>
      <c r="EB616" s="130"/>
      <c r="EL616" s="130"/>
      <c r="EV616" s="130"/>
      <c r="FF616" s="130"/>
      <c r="FP616" s="130"/>
      <c r="FZ616" s="130"/>
      <c r="GJ616" s="130"/>
      <c r="GT616" s="130"/>
      <c r="HD616" s="130"/>
      <c r="HN616" s="130"/>
      <c r="HX616" s="130"/>
      <c r="IH616" s="130"/>
    </row>
    <row xmlns:x14ac="http://schemas.microsoft.com/office/spreadsheetml/2009/9/ac" r="617" s="3" customFormat="true" x14ac:dyDescent="0.25">
      <c r="A617" s="397"/>
      <c r="B617" s="130"/>
      <c r="L617" s="130"/>
      <c r="V617" s="130"/>
      <c r="AF617" s="130"/>
      <c r="AP617" s="130"/>
      <c r="AZ617" s="130"/>
      <c r="BA617" s="130"/>
      <c r="BB617" s="130"/>
      <c r="BC617" s="130"/>
      <c r="BD617" s="130"/>
      <c r="BE617" s="130"/>
      <c r="BF617" s="130"/>
      <c r="BG617" s="130"/>
      <c r="BJ617" s="130"/>
      <c r="BT617" s="130"/>
      <c r="CD617" s="130"/>
      <c r="CN617" s="130"/>
      <c r="CX617" s="130"/>
      <c r="DH617" s="130"/>
      <c r="DR617" s="130"/>
      <c r="EB617" s="130"/>
      <c r="EL617" s="130"/>
      <c r="EV617" s="130"/>
      <c r="FF617" s="130"/>
      <c r="FP617" s="130"/>
      <c r="FZ617" s="130"/>
      <c r="GJ617" s="130"/>
      <c r="GT617" s="130"/>
      <c r="HD617" s="130"/>
      <c r="HN617" s="130"/>
      <c r="HX617" s="130"/>
      <c r="IH617" s="130"/>
    </row>
    <row xmlns:x14ac="http://schemas.microsoft.com/office/spreadsheetml/2009/9/ac" r="618" s="3" customFormat="true" x14ac:dyDescent="0.25">
      <c r="A618" s="397"/>
      <c r="B618" s="130"/>
      <c r="L618" s="130"/>
      <c r="V618" s="130"/>
      <c r="AF618" s="130"/>
      <c r="AP618" s="130"/>
      <c r="AZ618" s="130"/>
      <c r="BA618" s="130"/>
      <c r="BB618" s="130"/>
      <c r="BC618" s="130"/>
      <c r="BD618" s="130"/>
      <c r="BE618" s="130"/>
      <c r="BF618" s="130"/>
      <c r="BG618" s="130"/>
      <c r="BJ618" s="130"/>
      <c r="BT618" s="130"/>
      <c r="CD618" s="130"/>
      <c r="CN618" s="130"/>
      <c r="CX618" s="130"/>
      <c r="DH618" s="130"/>
      <c r="DR618" s="130"/>
      <c r="EB618" s="130"/>
      <c r="EL618" s="130"/>
      <c r="EV618" s="130"/>
      <c r="FF618" s="130"/>
      <c r="FP618" s="130"/>
      <c r="FZ618" s="130"/>
      <c r="GJ618" s="130"/>
      <c r="GT618" s="130"/>
      <c r="HD618" s="130"/>
      <c r="HN618" s="130"/>
      <c r="HX618" s="130"/>
      <c r="IH618" s="130"/>
    </row>
    <row xmlns:x14ac="http://schemas.microsoft.com/office/spreadsheetml/2009/9/ac" r="619" s="3" customFormat="true" x14ac:dyDescent="0.25">
      <c r="A619" s="397"/>
      <c r="B619" s="130"/>
      <c r="L619" s="130"/>
      <c r="V619" s="130"/>
      <c r="AF619" s="130"/>
      <c r="AP619" s="130"/>
      <c r="AZ619" s="130"/>
      <c r="BA619" s="130"/>
      <c r="BB619" s="130"/>
      <c r="BC619" s="130"/>
      <c r="BD619" s="130"/>
      <c r="BE619" s="130"/>
      <c r="BF619" s="130"/>
      <c r="BG619" s="130"/>
      <c r="BJ619" s="130"/>
      <c r="BT619" s="130"/>
      <c r="CD619" s="130"/>
      <c r="CN619" s="130"/>
      <c r="CX619" s="130"/>
      <c r="DH619" s="130"/>
      <c r="DR619" s="130"/>
      <c r="EB619" s="130"/>
      <c r="EL619" s="130"/>
      <c r="EV619" s="130"/>
      <c r="FF619" s="130"/>
      <c r="FP619" s="130"/>
      <c r="FZ619" s="130"/>
      <c r="GJ619" s="130"/>
      <c r="GT619" s="130"/>
      <c r="HD619" s="130"/>
      <c r="HN619" s="130"/>
      <c r="HX619" s="130"/>
      <c r="IH619" s="130"/>
    </row>
    <row xmlns:x14ac="http://schemas.microsoft.com/office/spreadsheetml/2009/9/ac" r="620" s="3" customFormat="true" x14ac:dyDescent="0.25">
      <c r="A620" s="397"/>
      <c r="B620" s="130"/>
      <c r="L620" s="130"/>
      <c r="V620" s="130"/>
      <c r="AF620" s="130"/>
      <c r="AP620" s="130"/>
      <c r="AZ620" s="130"/>
      <c r="BA620" s="130"/>
      <c r="BB620" s="130"/>
      <c r="BC620" s="130"/>
      <c r="BD620" s="130"/>
      <c r="BE620" s="130"/>
      <c r="BF620" s="130"/>
      <c r="BG620" s="130"/>
      <c r="BJ620" s="130"/>
      <c r="BT620" s="130"/>
      <c r="CD620" s="130"/>
      <c r="CN620" s="130"/>
      <c r="CX620" s="130"/>
      <c r="DH620" s="130"/>
      <c r="DR620" s="130"/>
      <c r="EB620" s="130"/>
      <c r="EL620" s="130"/>
      <c r="EV620" s="130"/>
      <c r="FF620" s="130"/>
      <c r="FP620" s="130"/>
      <c r="FZ620" s="130"/>
      <c r="GJ620" s="130"/>
      <c r="GT620" s="130"/>
      <c r="HD620" s="130"/>
      <c r="HN620" s="130"/>
      <c r="HX620" s="130"/>
      <c r="IH620" s="130"/>
    </row>
    <row xmlns:x14ac="http://schemas.microsoft.com/office/spreadsheetml/2009/9/ac" r="621" s="3" customFormat="true" x14ac:dyDescent="0.25">
      <c r="A621" s="397"/>
      <c r="B621" s="130"/>
      <c r="L621" s="130"/>
      <c r="V621" s="130"/>
      <c r="AF621" s="130"/>
      <c r="AP621" s="130"/>
      <c r="AZ621" s="130"/>
      <c r="BA621" s="130"/>
      <c r="BB621" s="130"/>
      <c r="BC621" s="130"/>
      <c r="BD621" s="130"/>
      <c r="BE621" s="130"/>
      <c r="BF621" s="130"/>
      <c r="BG621" s="130"/>
      <c r="BJ621" s="130"/>
      <c r="BT621" s="130"/>
      <c r="CD621" s="130"/>
      <c r="CN621" s="130"/>
      <c r="CX621" s="130"/>
      <c r="DH621" s="130"/>
      <c r="DR621" s="130"/>
      <c r="EB621" s="130"/>
      <c r="EL621" s="130"/>
      <c r="EV621" s="130"/>
      <c r="FF621" s="130"/>
      <c r="FP621" s="130"/>
      <c r="FZ621" s="130"/>
      <c r="GJ621" s="130"/>
      <c r="GT621" s="130"/>
      <c r="HD621" s="130"/>
      <c r="HN621" s="130"/>
      <c r="HX621" s="130"/>
      <c r="IH621" s="130"/>
    </row>
    <row xmlns:x14ac="http://schemas.microsoft.com/office/spreadsheetml/2009/9/ac" r="622" s="3" customFormat="true" x14ac:dyDescent="0.25">
      <c r="A622" s="397"/>
      <c r="B622" s="130"/>
      <c r="L622" s="130"/>
      <c r="V622" s="130"/>
      <c r="AF622" s="130"/>
      <c r="AP622" s="130"/>
      <c r="AZ622" s="130"/>
      <c r="BA622" s="130"/>
      <c r="BB622" s="130"/>
      <c r="BC622" s="130"/>
      <c r="BD622" s="130"/>
      <c r="BE622" s="130"/>
      <c r="BF622" s="130"/>
      <c r="BG622" s="130"/>
      <c r="BJ622" s="130"/>
      <c r="BT622" s="130"/>
      <c r="CD622" s="130"/>
      <c r="CN622" s="130"/>
      <c r="CX622" s="130"/>
      <c r="DH622" s="130"/>
      <c r="DR622" s="130"/>
      <c r="EB622" s="130"/>
      <c r="EL622" s="130"/>
      <c r="EV622" s="130"/>
      <c r="FF622" s="130"/>
      <c r="FP622" s="130"/>
      <c r="FZ622" s="130"/>
      <c r="GJ622" s="130"/>
      <c r="GT622" s="130"/>
      <c r="HD622" s="130"/>
      <c r="HN622" s="130"/>
      <c r="HX622" s="130"/>
      <c r="IH622" s="130"/>
    </row>
    <row xmlns:x14ac="http://schemas.microsoft.com/office/spreadsheetml/2009/9/ac" r="623" s="3" customFormat="true" x14ac:dyDescent="0.25">
      <c r="A623" s="397"/>
      <c r="B623" s="130"/>
      <c r="L623" s="130"/>
      <c r="V623" s="130"/>
      <c r="AF623" s="130"/>
      <c r="AP623" s="130"/>
      <c r="AZ623" s="130"/>
      <c r="BA623" s="130"/>
      <c r="BB623" s="130"/>
      <c r="BC623" s="130"/>
      <c r="BD623" s="130"/>
      <c r="BE623" s="130"/>
      <c r="BF623" s="130"/>
      <c r="BG623" s="130"/>
      <c r="BJ623" s="130"/>
      <c r="BT623" s="130"/>
      <c r="CD623" s="130"/>
      <c r="CN623" s="130"/>
      <c r="CX623" s="130"/>
      <c r="DH623" s="130"/>
      <c r="DR623" s="130"/>
      <c r="EB623" s="130"/>
      <c r="EL623" s="130"/>
      <c r="EV623" s="130"/>
      <c r="FF623" s="130"/>
      <c r="FP623" s="130"/>
      <c r="FZ623" s="130"/>
      <c r="GJ623" s="130"/>
      <c r="GT623" s="130"/>
      <c r="HD623" s="130"/>
      <c r="HN623" s="130"/>
      <c r="HX623" s="130"/>
      <c r="IH623" s="130"/>
    </row>
    <row xmlns:x14ac="http://schemas.microsoft.com/office/spreadsheetml/2009/9/ac" r="624" s="3" customFormat="true" x14ac:dyDescent="0.25">
      <c r="A624" s="397"/>
      <c r="B624" s="130"/>
      <c r="L624" s="130"/>
      <c r="V624" s="130"/>
      <c r="AF624" s="130"/>
      <c r="AP624" s="130"/>
      <c r="AZ624" s="130"/>
      <c r="BA624" s="130"/>
      <c r="BB624" s="130"/>
      <c r="BC624" s="130"/>
      <c r="BD624" s="130"/>
      <c r="BE624" s="130"/>
      <c r="BF624" s="130"/>
      <c r="BG624" s="130"/>
      <c r="BJ624" s="130"/>
      <c r="BT624" s="130"/>
      <c r="CD624" s="130"/>
      <c r="CN624" s="130"/>
      <c r="CX624" s="130"/>
      <c r="DH624" s="130"/>
      <c r="DR624" s="130"/>
      <c r="EB624" s="130"/>
      <c r="EL624" s="130"/>
      <c r="EV624" s="130"/>
      <c r="FF624" s="130"/>
      <c r="FP624" s="130"/>
      <c r="FZ624" s="130"/>
      <c r="GJ624" s="130"/>
      <c r="GT624" s="130"/>
      <c r="HD624" s="130"/>
      <c r="HN624" s="130"/>
      <c r="HX624" s="130"/>
      <c r="IH624" s="130"/>
    </row>
    <row xmlns:x14ac="http://schemas.microsoft.com/office/spreadsheetml/2009/9/ac" r="625" s="3" customFormat="true" x14ac:dyDescent="0.25">
      <c r="A625" s="397"/>
      <c r="B625" s="130"/>
      <c r="L625" s="130"/>
      <c r="V625" s="130"/>
      <c r="AF625" s="130"/>
      <c r="AP625" s="130"/>
      <c r="AZ625" s="130"/>
      <c r="BA625" s="130"/>
      <c r="BB625" s="130"/>
      <c r="BC625" s="130"/>
      <c r="BD625" s="130"/>
      <c r="BE625" s="130"/>
      <c r="BF625" s="130"/>
      <c r="BG625" s="130"/>
      <c r="BJ625" s="130"/>
      <c r="BT625" s="130"/>
      <c r="CD625" s="130"/>
      <c r="CN625" s="130"/>
      <c r="CX625" s="130"/>
      <c r="DH625" s="130"/>
      <c r="DR625" s="130"/>
      <c r="EB625" s="130"/>
      <c r="EL625" s="130"/>
      <c r="EV625" s="130"/>
      <c r="FF625" s="130"/>
      <c r="FP625" s="130"/>
      <c r="FZ625" s="130"/>
      <c r="GJ625" s="130"/>
      <c r="GT625" s="130"/>
      <c r="HD625" s="130"/>
      <c r="HN625" s="130"/>
      <c r="HX625" s="130"/>
      <c r="IH625" s="130"/>
    </row>
    <row xmlns:x14ac="http://schemas.microsoft.com/office/spreadsheetml/2009/9/ac" r="626" s="3" customFormat="true" x14ac:dyDescent="0.25">
      <c r="A626" s="397"/>
      <c r="B626" s="130"/>
      <c r="L626" s="130"/>
      <c r="V626" s="130"/>
      <c r="AF626" s="130"/>
      <c r="AP626" s="130"/>
      <c r="AZ626" s="130"/>
      <c r="BA626" s="130"/>
      <c r="BB626" s="130"/>
      <c r="BC626" s="130"/>
      <c r="BD626" s="130"/>
      <c r="BE626" s="130"/>
      <c r="BF626" s="130"/>
      <c r="BG626" s="130"/>
      <c r="BJ626" s="130"/>
      <c r="BT626" s="130"/>
      <c r="CD626" s="130"/>
      <c r="CN626" s="130"/>
      <c r="CX626" s="130"/>
      <c r="DH626" s="130"/>
      <c r="DR626" s="130"/>
      <c r="EB626" s="130"/>
      <c r="EL626" s="130"/>
      <c r="EV626" s="130"/>
      <c r="FF626" s="130"/>
      <c r="FP626" s="130"/>
      <c r="FZ626" s="130"/>
      <c r="GJ626" s="130"/>
      <c r="GT626" s="130"/>
      <c r="HD626" s="130"/>
      <c r="HN626" s="130"/>
      <c r="HX626" s="130"/>
      <c r="IH626" s="130"/>
    </row>
    <row xmlns:x14ac="http://schemas.microsoft.com/office/spreadsheetml/2009/9/ac" r="627" s="3" customFormat="true" x14ac:dyDescent="0.25">
      <c r="A627" s="397"/>
      <c r="B627" s="130"/>
      <c r="L627" s="130"/>
      <c r="V627" s="130"/>
      <c r="AF627" s="130"/>
      <c r="AP627" s="130"/>
      <c r="AZ627" s="130"/>
      <c r="BA627" s="130"/>
      <c r="BB627" s="130"/>
      <c r="BC627" s="130"/>
      <c r="BD627" s="130"/>
      <c r="BE627" s="130"/>
      <c r="BF627" s="130"/>
      <c r="BG627" s="130"/>
      <c r="BJ627" s="130"/>
      <c r="BT627" s="130"/>
      <c r="CD627" s="130"/>
      <c r="CN627" s="130"/>
      <c r="CX627" s="130"/>
      <c r="DH627" s="130"/>
      <c r="DR627" s="130"/>
      <c r="EB627" s="130"/>
      <c r="EL627" s="130"/>
      <c r="EV627" s="130"/>
      <c r="FF627" s="130"/>
      <c r="FP627" s="130"/>
      <c r="FZ627" s="130"/>
      <c r="GJ627" s="130"/>
      <c r="GT627" s="130"/>
      <c r="HD627" s="130"/>
      <c r="HN627" s="130"/>
      <c r="HX627" s="130"/>
      <c r="IH627" s="130"/>
    </row>
    <row xmlns:x14ac="http://schemas.microsoft.com/office/spreadsheetml/2009/9/ac" r="628" s="3" customFormat="true" x14ac:dyDescent="0.25">
      <c r="A628" s="397"/>
      <c r="B628" s="130"/>
      <c r="L628" s="130"/>
      <c r="V628" s="130"/>
      <c r="AF628" s="130"/>
      <c r="AP628" s="130"/>
      <c r="AZ628" s="130"/>
      <c r="BA628" s="130"/>
      <c r="BB628" s="130"/>
      <c r="BC628" s="130"/>
      <c r="BD628" s="130"/>
      <c r="BE628" s="130"/>
      <c r="BF628" s="130"/>
      <c r="BG628" s="130"/>
      <c r="BJ628" s="130"/>
      <c r="BT628" s="130"/>
      <c r="CD628" s="130"/>
      <c r="CN628" s="130"/>
      <c r="CX628" s="130"/>
      <c r="DH628" s="130"/>
      <c r="DR628" s="130"/>
      <c r="EB628" s="130"/>
      <c r="EL628" s="130"/>
      <c r="EV628" s="130"/>
      <c r="FF628" s="130"/>
      <c r="FP628" s="130"/>
      <c r="FZ628" s="130"/>
      <c r="GJ628" s="130"/>
      <c r="GT628" s="130"/>
      <c r="HD628" s="130"/>
      <c r="HN628" s="130"/>
      <c r="HX628" s="130"/>
      <c r="IH628" s="130"/>
    </row>
    <row xmlns:x14ac="http://schemas.microsoft.com/office/spreadsheetml/2009/9/ac" r="629" s="3" customFormat="true" x14ac:dyDescent="0.25">
      <c r="A629" s="397"/>
      <c r="B629" s="130"/>
      <c r="L629" s="130"/>
      <c r="V629" s="130"/>
      <c r="AF629" s="130"/>
      <c r="AP629" s="130"/>
      <c r="AZ629" s="130"/>
      <c r="BA629" s="130"/>
      <c r="BB629" s="130"/>
      <c r="BC629" s="130"/>
      <c r="BD629" s="130"/>
      <c r="BE629" s="130"/>
      <c r="BF629" s="130"/>
      <c r="BG629" s="130"/>
      <c r="BJ629" s="130"/>
      <c r="BT629" s="130"/>
      <c r="CD629" s="130"/>
      <c r="CN629" s="130"/>
      <c r="CX629" s="130"/>
      <c r="DH629" s="130"/>
      <c r="DR629" s="130"/>
      <c r="EB629" s="130"/>
      <c r="EL629" s="130"/>
      <c r="EV629" s="130"/>
      <c r="FF629" s="130"/>
      <c r="FP629" s="130"/>
      <c r="FZ629" s="130"/>
      <c r="GJ629" s="130"/>
      <c r="GT629" s="130"/>
      <c r="HD629" s="130"/>
      <c r="HN629" s="130"/>
      <c r="HX629" s="130"/>
      <c r="IH629" s="130"/>
    </row>
    <row xmlns:x14ac="http://schemas.microsoft.com/office/spreadsheetml/2009/9/ac" r="630" s="3" customFormat="true" x14ac:dyDescent="0.25">
      <c r="A630" s="397"/>
      <c r="B630" s="130"/>
      <c r="L630" s="130"/>
      <c r="V630" s="130"/>
      <c r="AF630" s="130"/>
      <c r="AP630" s="130"/>
      <c r="AZ630" s="130"/>
      <c r="BA630" s="130"/>
      <c r="BB630" s="130"/>
      <c r="BC630" s="130"/>
      <c r="BD630" s="130"/>
      <c r="BE630" s="130"/>
      <c r="BF630" s="130"/>
      <c r="BG630" s="130"/>
      <c r="BJ630" s="130"/>
      <c r="BT630" s="130"/>
      <c r="CD630" s="130"/>
      <c r="CN630" s="130"/>
      <c r="CX630" s="130"/>
      <c r="DH630" s="130"/>
      <c r="DR630" s="130"/>
      <c r="EB630" s="130"/>
      <c r="EL630" s="130"/>
      <c r="EV630" s="130"/>
      <c r="FF630" s="130"/>
      <c r="FP630" s="130"/>
      <c r="FZ630" s="130"/>
      <c r="GJ630" s="130"/>
      <c r="GT630" s="130"/>
      <c r="HD630" s="130"/>
      <c r="HN630" s="130"/>
      <c r="HX630" s="130"/>
      <c r="IH630" s="130"/>
    </row>
    <row xmlns:x14ac="http://schemas.microsoft.com/office/spreadsheetml/2009/9/ac" r="631" s="3" customFormat="true" x14ac:dyDescent="0.25">
      <c r="A631" s="397"/>
      <c r="B631" s="130"/>
      <c r="L631" s="130"/>
      <c r="V631" s="130"/>
      <c r="AF631" s="130"/>
      <c r="AP631" s="130"/>
      <c r="AZ631" s="130"/>
      <c r="BA631" s="130"/>
      <c r="BB631" s="130"/>
      <c r="BC631" s="130"/>
      <c r="BD631" s="130"/>
      <c r="BE631" s="130"/>
      <c r="BF631" s="130"/>
      <c r="BG631" s="130"/>
      <c r="BJ631" s="130"/>
      <c r="BT631" s="130"/>
      <c r="CD631" s="130"/>
      <c r="CN631" s="130"/>
      <c r="CX631" s="130"/>
      <c r="DH631" s="130"/>
      <c r="DR631" s="130"/>
      <c r="EB631" s="130"/>
      <c r="EL631" s="130"/>
      <c r="EV631" s="130"/>
      <c r="FF631" s="130"/>
      <c r="FP631" s="130"/>
      <c r="FZ631" s="130"/>
      <c r="GJ631" s="130"/>
      <c r="GT631" s="130"/>
      <c r="HD631" s="130"/>
      <c r="HN631" s="130"/>
      <c r="HX631" s="130"/>
      <c r="IH631" s="130"/>
    </row>
    <row xmlns:x14ac="http://schemas.microsoft.com/office/spreadsheetml/2009/9/ac" r="632" s="3" customFormat="true" x14ac:dyDescent="0.25">
      <c r="A632" s="397"/>
      <c r="B632" s="130"/>
      <c r="L632" s="130"/>
      <c r="V632" s="130"/>
      <c r="AF632" s="130"/>
      <c r="AP632" s="130"/>
      <c r="AZ632" s="130"/>
      <c r="BA632" s="130"/>
      <c r="BB632" s="130"/>
      <c r="BC632" s="130"/>
      <c r="BD632" s="130"/>
      <c r="BE632" s="130"/>
      <c r="BF632" s="130"/>
      <c r="BG632" s="130"/>
      <c r="BJ632" s="130"/>
      <c r="BT632" s="130"/>
      <c r="CD632" s="130"/>
      <c r="CN632" s="130"/>
      <c r="CX632" s="130"/>
      <c r="DH632" s="130"/>
      <c r="DR632" s="130"/>
      <c r="EB632" s="130"/>
      <c r="EL632" s="130"/>
      <c r="EV632" s="130"/>
      <c r="FF632" s="130"/>
      <c r="FP632" s="130"/>
      <c r="FZ632" s="130"/>
      <c r="GJ632" s="130"/>
      <c r="GT632" s="130"/>
      <c r="HD632" s="130"/>
      <c r="HN632" s="130"/>
      <c r="HX632" s="130"/>
      <c r="IH632" s="130"/>
    </row>
    <row xmlns:x14ac="http://schemas.microsoft.com/office/spreadsheetml/2009/9/ac" r="633" s="3" customFormat="true" x14ac:dyDescent="0.25">
      <c r="A633" s="397"/>
      <c r="B633" s="130"/>
      <c r="L633" s="130"/>
      <c r="V633" s="130"/>
      <c r="AF633" s="130"/>
      <c r="AP633" s="130"/>
      <c r="AZ633" s="130"/>
      <c r="BA633" s="130"/>
      <c r="BB633" s="130"/>
      <c r="BC633" s="130"/>
      <c r="BD633" s="130"/>
      <c r="BE633" s="130"/>
      <c r="BF633" s="130"/>
      <c r="BG633" s="130"/>
      <c r="BJ633" s="130"/>
      <c r="BT633" s="130"/>
      <c r="CD633" s="130"/>
      <c r="CN633" s="130"/>
      <c r="CX633" s="130"/>
      <c r="DH633" s="130"/>
      <c r="DR633" s="130"/>
      <c r="EB633" s="130"/>
      <c r="EL633" s="130"/>
      <c r="EV633" s="130"/>
      <c r="FF633" s="130"/>
      <c r="FP633" s="130"/>
      <c r="FZ633" s="130"/>
      <c r="GJ633" s="130"/>
      <c r="GT633" s="130"/>
      <c r="HD633" s="130"/>
      <c r="HN633" s="130"/>
      <c r="HX633" s="130"/>
      <c r="IH633" s="130"/>
    </row>
    <row xmlns:x14ac="http://schemas.microsoft.com/office/spreadsheetml/2009/9/ac" r="634" s="3" customFormat="true" x14ac:dyDescent="0.25">
      <c r="A634" s="397"/>
      <c r="B634" s="130"/>
      <c r="L634" s="130"/>
      <c r="V634" s="130"/>
      <c r="AF634" s="130"/>
      <c r="AP634" s="130"/>
      <c r="AZ634" s="130"/>
      <c r="BA634" s="130"/>
      <c r="BB634" s="130"/>
      <c r="BC634" s="130"/>
      <c r="BD634" s="130"/>
      <c r="BE634" s="130"/>
      <c r="BF634" s="130"/>
      <c r="BG634" s="130"/>
      <c r="BJ634" s="130"/>
      <c r="BT634" s="130"/>
      <c r="CD634" s="130"/>
      <c r="CN634" s="130"/>
      <c r="CX634" s="130"/>
      <c r="DH634" s="130"/>
      <c r="DR634" s="130"/>
      <c r="EB634" s="130"/>
      <c r="EL634" s="130"/>
      <c r="EV634" s="130"/>
      <c r="FF634" s="130"/>
      <c r="FP634" s="130"/>
      <c r="FZ634" s="130"/>
      <c r="GJ634" s="130"/>
      <c r="GT634" s="130"/>
      <c r="HD634" s="130"/>
      <c r="HN634" s="130"/>
      <c r="HX634" s="130"/>
      <c r="IH634" s="130"/>
    </row>
    <row xmlns:x14ac="http://schemas.microsoft.com/office/spreadsheetml/2009/9/ac" r="635" s="3" customFormat="true" x14ac:dyDescent="0.25">
      <c r="A635" s="397"/>
      <c r="B635" s="130"/>
      <c r="L635" s="130"/>
      <c r="V635" s="130"/>
      <c r="AF635" s="130"/>
      <c r="AP635" s="130"/>
      <c r="AZ635" s="130"/>
      <c r="BA635" s="130"/>
      <c r="BB635" s="130"/>
      <c r="BC635" s="130"/>
      <c r="BD635" s="130"/>
      <c r="BE635" s="130"/>
      <c r="BF635" s="130"/>
      <c r="BG635" s="130"/>
      <c r="BJ635" s="130"/>
      <c r="BT635" s="130"/>
      <c r="CD635" s="130"/>
      <c r="CN635" s="130"/>
      <c r="CX635" s="130"/>
      <c r="DH635" s="130"/>
      <c r="DR635" s="130"/>
      <c r="EB635" s="130"/>
      <c r="EL635" s="130"/>
      <c r="EV635" s="130"/>
      <c r="FF635" s="130"/>
      <c r="FP635" s="130"/>
      <c r="FZ635" s="130"/>
      <c r="GJ635" s="130"/>
      <c r="GT635" s="130"/>
      <c r="HD635" s="130"/>
      <c r="HN635" s="130"/>
      <c r="HX635" s="130"/>
      <c r="IH635" s="130"/>
    </row>
    <row xmlns:x14ac="http://schemas.microsoft.com/office/spreadsheetml/2009/9/ac" r="636" s="3" customFormat="true" x14ac:dyDescent="0.25">
      <c r="A636" s="397"/>
      <c r="B636" s="130"/>
      <c r="L636" s="130"/>
      <c r="V636" s="130"/>
      <c r="AF636" s="130"/>
      <c r="AP636" s="130"/>
      <c r="AZ636" s="130"/>
      <c r="BA636" s="130"/>
      <c r="BB636" s="130"/>
      <c r="BC636" s="130"/>
      <c r="BD636" s="130"/>
      <c r="BE636" s="130"/>
      <c r="BF636" s="130"/>
      <c r="BG636" s="130"/>
      <c r="BJ636" s="130"/>
      <c r="BT636" s="130"/>
      <c r="CD636" s="130"/>
      <c r="CN636" s="130"/>
      <c r="CX636" s="130"/>
      <c r="DH636" s="130"/>
      <c r="DR636" s="130"/>
      <c r="EB636" s="130"/>
      <c r="EL636" s="130"/>
      <c r="EV636" s="130"/>
      <c r="FF636" s="130"/>
      <c r="FP636" s="130"/>
      <c r="FZ636" s="130"/>
      <c r="GJ636" s="130"/>
      <c r="GT636" s="130"/>
      <c r="HD636" s="130"/>
      <c r="HN636" s="130"/>
      <c r="HX636" s="130"/>
      <c r="IH636" s="130"/>
    </row>
    <row xmlns:x14ac="http://schemas.microsoft.com/office/spreadsheetml/2009/9/ac" r="637" s="3" customFormat="true" x14ac:dyDescent="0.25">
      <c r="A637" s="397"/>
      <c r="B637" s="130"/>
      <c r="L637" s="130"/>
      <c r="V637" s="130"/>
      <c r="AF637" s="130"/>
      <c r="AP637" s="130"/>
      <c r="AZ637" s="130"/>
      <c r="BA637" s="130"/>
      <c r="BB637" s="130"/>
      <c r="BC637" s="130"/>
      <c r="BD637" s="130"/>
      <c r="BE637" s="130"/>
      <c r="BF637" s="130"/>
      <c r="BG637" s="130"/>
      <c r="BJ637" s="130"/>
      <c r="BT637" s="130"/>
      <c r="CD637" s="130"/>
      <c r="CN637" s="130"/>
      <c r="CX637" s="130"/>
      <c r="DH637" s="130"/>
      <c r="DR637" s="130"/>
      <c r="EB637" s="130"/>
      <c r="EL637" s="130"/>
      <c r="EV637" s="130"/>
      <c r="FF637" s="130"/>
      <c r="FP637" s="130"/>
      <c r="FZ637" s="130"/>
      <c r="GJ637" s="130"/>
      <c r="GT637" s="130"/>
      <c r="HD637" s="130"/>
      <c r="HN637" s="130"/>
      <c r="HX637" s="130"/>
      <c r="IH637" s="130"/>
    </row>
    <row xmlns:x14ac="http://schemas.microsoft.com/office/spreadsheetml/2009/9/ac" r="638" s="3" customFormat="true" x14ac:dyDescent="0.25">
      <c r="A638" s="397"/>
      <c r="B638" s="130"/>
      <c r="L638" s="130"/>
      <c r="V638" s="130"/>
      <c r="AF638" s="130"/>
      <c r="AP638" s="130"/>
      <c r="AZ638" s="130"/>
      <c r="BA638" s="130"/>
      <c r="BB638" s="130"/>
      <c r="BC638" s="130"/>
      <c r="BD638" s="130"/>
      <c r="BE638" s="130"/>
      <c r="BF638" s="130"/>
      <c r="BG638" s="130"/>
      <c r="BJ638" s="130"/>
      <c r="BT638" s="130"/>
      <c r="CD638" s="130"/>
      <c r="CN638" s="130"/>
      <c r="CX638" s="130"/>
      <c r="DH638" s="130"/>
      <c r="DR638" s="130"/>
      <c r="EB638" s="130"/>
      <c r="EL638" s="130"/>
      <c r="EV638" s="130"/>
      <c r="FF638" s="130"/>
      <c r="FP638" s="130"/>
      <c r="FZ638" s="130"/>
      <c r="GJ638" s="130"/>
      <c r="GT638" s="130"/>
      <c r="HD638" s="130"/>
      <c r="HN638" s="130"/>
      <c r="HX638" s="130"/>
      <c r="IH638" s="130"/>
    </row>
    <row xmlns:x14ac="http://schemas.microsoft.com/office/spreadsheetml/2009/9/ac" r="639" s="3" customFormat="true" x14ac:dyDescent="0.25">
      <c r="A639" s="397"/>
      <c r="B639" s="130"/>
      <c r="L639" s="130"/>
      <c r="V639" s="130"/>
      <c r="AF639" s="130"/>
      <c r="AP639" s="130"/>
      <c r="AZ639" s="130"/>
      <c r="BA639" s="130"/>
      <c r="BB639" s="130"/>
      <c r="BC639" s="130"/>
      <c r="BD639" s="130"/>
      <c r="BE639" s="130"/>
      <c r="BF639" s="130"/>
      <c r="BG639" s="130"/>
      <c r="BJ639" s="130"/>
      <c r="BT639" s="130"/>
      <c r="CD639" s="130"/>
      <c r="CN639" s="130"/>
      <c r="CX639" s="130"/>
      <c r="DH639" s="130"/>
      <c r="DR639" s="130"/>
      <c r="EB639" s="130"/>
      <c r="EL639" s="130"/>
      <c r="EV639" s="130"/>
      <c r="FF639" s="130"/>
      <c r="FP639" s="130"/>
      <c r="FZ639" s="130"/>
      <c r="GJ639" s="130"/>
      <c r="GT639" s="130"/>
      <c r="HD639" s="130"/>
      <c r="HN639" s="130"/>
      <c r="HX639" s="130"/>
      <c r="IH639" s="130"/>
    </row>
    <row xmlns:x14ac="http://schemas.microsoft.com/office/spreadsheetml/2009/9/ac" r="640" s="3" customFormat="true" x14ac:dyDescent="0.25">
      <c r="A640" s="397"/>
      <c r="B640" s="130"/>
      <c r="L640" s="130"/>
      <c r="V640" s="130"/>
      <c r="AF640" s="130"/>
      <c r="AP640" s="130"/>
      <c r="AZ640" s="130"/>
      <c r="BA640" s="130"/>
      <c r="BB640" s="130"/>
      <c r="BC640" s="130"/>
      <c r="BD640" s="130"/>
      <c r="BE640" s="130"/>
      <c r="BF640" s="130"/>
      <c r="BG640" s="130"/>
      <c r="BJ640" s="130"/>
      <c r="BT640" s="130"/>
      <c r="CD640" s="130"/>
      <c r="CN640" s="130"/>
      <c r="CX640" s="130"/>
      <c r="DH640" s="130"/>
      <c r="DR640" s="130"/>
      <c r="EB640" s="130"/>
      <c r="EL640" s="130"/>
      <c r="EV640" s="130"/>
      <c r="FF640" s="130"/>
      <c r="FP640" s="130"/>
      <c r="FZ640" s="130"/>
      <c r="GJ640" s="130"/>
      <c r="GT640" s="130"/>
      <c r="HD640" s="130"/>
      <c r="HN640" s="130"/>
      <c r="HX640" s="130"/>
      <c r="IH640" s="130"/>
    </row>
  </sheetData>
  <mergeCells count="26">
    <mergeCell ref="HY27:IE27"/>
    <mergeCell ref="II27:IO27"/>
    <mergeCell ref="FQ27:FW27"/>
    <mergeCell ref="EW27:FC27"/>
    <mergeCell ref="FG27:FM27"/>
    <mergeCell ref="C27:I27"/>
    <mergeCell ref="M27:S27"/>
    <mergeCell ref="W27:AC27"/>
    <mergeCell ref="AG27:AM27"/>
    <mergeCell ref="AQ27:AW27"/>
    <mergeCell ref="A2:A3"/>
    <mergeCell ref="HE27:HK27"/>
    <mergeCell ref="HO27:HU27"/>
    <mergeCell ref="GK27:GQ27"/>
    <mergeCell ref="GU27:HA27"/>
    <mergeCell ref="BA27:BG27"/>
    <mergeCell ref="EM27:ES27"/>
    <mergeCell ref="BK27:BQ27"/>
    <mergeCell ref="BU27:CA27"/>
    <mergeCell ref="CE27:CK27"/>
    <mergeCell ref="CO27:CU27"/>
    <mergeCell ref="CY27:DE27"/>
    <mergeCell ref="DI27:DO27"/>
    <mergeCell ref="DS27:DY27"/>
    <mergeCell ref="GA27:GG27"/>
    <mergeCell ref="EC27:EI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 ref="A23" location="myrangeS19" display="myrangeS19"/>
    <hyperlink ref="A24" location="myrangeS20" display="myrangeS20"/>
    <hyperlink ref="A25" location="myrangeS21" display="myrangeS21"/>
    <hyperlink ref="A26" location="myrangeS22" display="myrangeS22"/>
    <hyperlink ref="A27" location="myrangeS23" display="myrangeS23"/>
    <hyperlink ref="A28" location="myrangeS24" display="myrangeS24"/>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75</vt:i4>
      </vt:variant>
    </vt:vector>
  </HeadingPairs>
  <TitlesOfParts>
    <vt:vector size="87"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myrangeH19</vt:lpstr>
      <vt:lpstr>myrangeH2</vt:lpstr>
      <vt:lpstr>myrangeH20</vt:lpstr>
      <vt:lpstr>myrangeH21</vt:lpstr>
      <vt:lpstr>myrangeH22</vt:lpstr>
      <vt:lpstr>myrangeH23</vt:lpstr>
      <vt:lpstr>myrangeH24</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myrangeS19</vt:lpstr>
      <vt:lpstr>myrangeS2</vt:lpstr>
      <vt:lpstr>myrangeS20</vt:lpstr>
      <vt:lpstr>myrangeS21</vt:lpstr>
      <vt:lpstr>myrangeS22</vt:lpstr>
      <vt:lpstr>myrangeS23</vt:lpstr>
      <vt:lpstr>myrangeS24</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myrangeW19</vt:lpstr>
      <vt:lpstr>myrangeW2</vt:lpstr>
      <vt:lpstr>myrangeW20</vt:lpstr>
      <vt:lpstr>myrangeW21</vt:lpstr>
      <vt:lpstr>myrangeW22</vt:lpstr>
      <vt:lpstr>myrangeW23</vt:lpstr>
      <vt:lpstr>myrangeW24</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2024-04-24T06:11:16Z</dcterms:modified>
</cp:coreProperties>
</file>