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D6B4E11E-1F38-4427-8A3A-8B8C16B66550}"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<sst xmlns="http://schemas.openxmlformats.org/spreadsheetml/2006/main" xmlns:r="http://schemas.openxmlformats.org/officeDocument/2006/relationships" xmlns:xdr="http://schemas.openxmlformats.org/drawingml/2006/spreadsheetDrawing" count="1520" uniqueCount="256">
  <si>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</si>
  <si>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</si>
  <si>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</si>
  <si>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</si>
  <si>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</si>
  <si>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</si>
  <si>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</si>
  <si>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</si>
  <si>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</si>
  <si>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</si>
  <si>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</si>
  <si>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</si>
  <si>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</si>
  <si>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</si>
  <si>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</si>
  <si>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</si>
  <si>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</si>
  <si>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</si>
  <si>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</si>
  <si>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</si>
  <si>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</si>
  <si>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</si>
  <si>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</si>
  <si>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</si>
  <si>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</si>
  <si>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</si>
  <si>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</si>
  <si>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</si>
  <si>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</si>
  <si>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</si>
  <si>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</si>
  <si>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</si>
  <si>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</si>
  <si>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</si>
  <si>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</si>
  <si>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</si>
  <si>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</si>
  <si>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</si>
  <si>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</si>
  <si>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</si>
  <si>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</si>
  <si>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</si>
  <si>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</si>
  <si>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</si>
  <si>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</si>
  <si>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</si>
  <si>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</si>
  <si>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</si>
  <si>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</si>
  <si>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</si>
  <si>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</si>
  <si>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</si>
  <si>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</si>
  <si>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</si>
  <si>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</si>
  <si>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</si>
  <si>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</si>
  <si>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</si>
  <si>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</si>
  <si>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</si>
  <si>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</si>
  <si>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</si>
  <si>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</si>
  <si>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</si>
  <si>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</si>
  <si>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</si>
  <si>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</si>
  <si>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</si>
  <si>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</si>
  <si>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</si>
  <si>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</si>
  <si>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</si>
  <si>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</si>
  <si>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</si>
  <si>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</si>
  <si>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</si>
  <si>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</si>
  <si>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</si>
  <si>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</si>
  <si>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</si>
  <si>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</si>
  <si>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</si>
  <si>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</si>
  <si>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</si>
  <si>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</si>
  <si>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</si>
  <si>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</si>
  <si>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</si>
  <si>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</si>
  <si>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</si>
  <si>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</si>
  <si>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</si>
  <si>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</si>
  <si>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</si>
  <si>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</si>
  <si>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</si>
  <si>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</si>
  <si>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</si>
  <si>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</si>
  <si>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</si>
  <si>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</si>
  <si>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</si>
  <si>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</si>
  <si>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</si>
  <si>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</si>
  <si>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</si>
  <si>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</si>
  <si>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</si>
  <si>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</si>
  <si>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</si>
  <si>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</si>
  <si>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</si>
  <si>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</si>
  <si>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</si>
  <si>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</si>
  <si>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</si>
  <si>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</si>
  <si>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</si>
  <si>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</si>
  <si>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</si>
  <si>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</si>
  <si>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</si>
  <si>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</si>
  <si>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</si>
  <si>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</si>
  <si>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</si>
  <si>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</si>
  <si>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</si>
  <si>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</si>
  <si>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</si>
  <si>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</si>
  <si>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</si>
  <si>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</si>
  <si>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</si>
  <si>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</si>
  <si>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</si>
  <si>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</si>
  <si>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</si>
  <si>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</si>
  <si>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</si>
  <si>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</si>
  <si>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</si>
  <si>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</si>
  <si>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</si>
  <si>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</si>
  <si>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</si>
  <si>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</si>
  <si>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</si>
  <si>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</si>
  <si>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</si>
  <si>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</si>
  <si>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</si>
  <si>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</si>
  <si>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</si>
  <si>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</si>
  <si>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</si>
  <si>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</si>
  <si>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</si>
  <si>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</si>
  <si>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</si>
  <si>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</si>
  <si>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</si>
  <si>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</si>
  <si>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</si>
  <si>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</si>
  <si>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</si>
  <si>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</si>
  <si>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</si>
  <si>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</si>
  <si>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</si>
  <si>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</si>
  <si>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</si>
  <si>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</si>
  <si>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</si>
  <si>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</si>
  <si>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</si>
  <si>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</si>
  <si>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handwashing facilities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</si>
  <si>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</si>
  <si>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</si>
  <si>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</si>
  <si>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</si>
  <si>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</si>
  <si>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</si>
  <si>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</si>
  <si>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</si>
  <si>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</si>
  <si>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</si>
  <si>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</si>
  <si>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</si>
  <si>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</si>
  <si>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</si>
  <si>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</si>
  <si>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</si>
  <si>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</si>
  <si>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</si>
  <si>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</si>
  <si>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</si>
  <si>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</si>
  <si>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</si>
  <si>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</si>
  <si>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</si>
  <si>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</si>
  <si>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</si>
  <si>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</si>
  <si>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</si>
  <si>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The secondary school estimate is based on coverage in lower and upper secondary schools and the school age population for each level. The national estimate is based on coverage in primary and secondary schools. Estimates for no facility and improved are based on the estimate for basic.</t>
  </si>
  <si>
    <t>No water data</t>
  </si>
  <si>
    <t>No sanitation data</t>
  </si>
  <si>
    <t>Brunei Darussalam</t>
  </si>
  <si>
    <t>Values in grey text are imputed based on linear regression</t>
  </si>
  <si>
    <t>BRN_2016_UIS</t>
  </si>
  <si>
    <t>BRN_2017_UIS</t>
  </si>
  <si>
    <t>BRN_2018_UIS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</si>
  <si>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</si>
  <si>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</si>
  <si>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</si>
  <si>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</si>
  <si>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</si>
  <si>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</si>
  <si>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</si>
  <si>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</si>
  <si>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</si>
  <si>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</si>
  <si>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</si>
  <si>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</si>
  <si>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</si>
  <si>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</si>
  <si>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</si>
  <si>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</si>
  <si>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</si>
  <si>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</si>
  <si>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</si>
  <si>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BRN_2019_UIS</t>
  </si>
  <si>
    <t>BRN_2020_UIS</t>
  </si>
  <si>
    <t>Estimated based on basic</t>
  </si>
  <si>
    <t>Single-sex basic sanitation facilities</t>
  </si>
  <si>
    <t>Improved (estimated based on basic)</t>
  </si>
  <si>
    <t>National estimate is based on coverage in primary schools in the absence of additional information. Estimates for the proportion with improved facilities and any facility are based on the estimates for basic.</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</si>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</sst>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3"/>
    <xf numFmtId="0" fontId="15" fillId="0" borderId="93"/>
    <xf numFmtId="0" fontId="19" fillId="0" borderId="93"/>
  </cellStyleXfs>
  <cellXfs count="104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xf>
    <xf numFmtId="164" fontId="68" fillId="32" borderId="70" xfId="0" applyNumberFormat="true" applyFont="true" applyFill="true" applyBorder="true" applyAlignment="true" applyProtection="true">
      <alignment horizontal="center"/>
    </xf>
    <xf numFmtId="0" fontId="69" fillId="33"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2"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2" xfId="12" applyBorder="true"/>
    <xf numFmtId="0" fontId="3" fillId="2" borderId="92" xfId="14" applyFont="true" applyFill="true" applyBorder="true" applyAlignment="true">
      <alignment horizontal="left"/>
    </xf>
    <xf numFmtId="0" fontId="3" fillId="2" borderId="92" xfId="14" applyFont="true" applyFill="true" applyBorder="true" applyAlignment="true">
      <alignment horizontal="center"/>
    </xf>
    <xf numFmtId="0" fontId="3" fillId="2" borderId="92" xfId="14" applyFont="true" applyFill="true" applyBorder="true" applyAlignment="true">
      <alignment horizontal="right"/>
    </xf>
    <xf numFmtId="1" fontId="3" fillId="2" borderId="92" xfId="14" applyNumberFormat="true" applyFont="true" applyFill="true" applyBorder="true"/>
    <xf numFmtId="164" fontId="3" fillId="4" borderId="92" xfId="14" applyNumberFormat="true" applyFont="true" applyFill="true" applyBorder="true" applyAlignment="true">
      <alignment horizontal="center"/>
    </xf>
    <xf numFmtId="164" fontId="3" fillId="28" borderId="92" xfId="14" applyNumberFormat="true" applyFont="true" applyFill="true" applyBorder="true" applyAlignment="true">
      <alignment horizontal="center"/>
    </xf>
    <xf numFmtId="164" fontId="3" fillId="41" borderId="92" xfId="14" applyNumberFormat="true" applyFont="true" applyFill="true" applyBorder="true" applyAlignment="true">
      <alignment horizontal="center"/>
    </xf>
    <xf numFmtId="164" fontId="8" fillId="42" borderId="92" xfId="14" applyNumberFormat="true" applyFont="true" applyFill="true" applyBorder="true" applyAlignment="true">
      <alignment horizontal="center" wrapText="true"/>
    </xf>
    <xf numFmtId="164" fontId="3" fillId="44" borderId="92" xfId="14" applyNumberFormat="true" applyFont="true" applyFill="true" applyBorder="true" applyAlignment="true">
      <alignment horizontal="center"/>
    </xf>
    <xf numFmtId="164" fontId="8" fillId="43" borderId="92" xfId="14" applyNumberFormat="true" applyFont="true" applyFill="true" applyBorder="true" applyAlignment="true">
      <alignment horizontal="center" wrapText="true"/>
    </xf>
    <xf numFmtId="164" fontId="8" fillId="27" borderId="92" xfId="14" applyNumberFormat="true" applyFont="true" applyFill="true" applyBorder="true" applyAlignment="true">
      <alignment horizontal="center" wrapText="true"/>
    </xf>
    <xf numFmtId="0" fontId="19" fillId="0" borderId="92" xfId="12" applyBorder="true" applyAlignment="true">
      <alignment horizontal="left"/>
    </xf>
    <xf numFmtId="0" fontId="19" fillId="0" borderId="92" xfId="12" applyBorder="true" applyAlignment="true">
      <alignment horizontal="center"/>
    </xf>
    <xf numFmtId="0" fontId="19" fillId="0" borderId="92" xfId="12" applyBorder="true" applyAlignment="true">
      <alignment horizontal="right"/>
    </xf>
    <xf numFmtId="0" fontId="7" fillId="0" borderId="92" xfId="12" applyFont="true" applyFill="true" applyBorder="true"/>
    <xf numFmtId="0" fontId="19" fillId="0" borderId="92" xfId="12" applyFill="true" applyBorder="true"/>
    <xf numFmtId="0" fontId="33" fillId="0" borderId="92" xfId="12" applyFont="true" applyFill="true" applyBorder="true"/>
    <xf numFmtId="0" fontId="33" fillId="0" borderId="92" xfId="12" applyFont="true" applyBorder="true"/>
    <xf numFmtId="0" fontId="97" fillId="0" borderId="93" xfId="0" applyNumberFormat="true" applyFont="true" applyBorder="true" applyAlignment="true" applyProtection="true"/>
    <xf numFmtId="0" fontId="8" fillId="4" borderId="93" xfId="0" applyFont="true" applyFill="true" applyBorder="true" applyAlignment="true"/>
    <xf numFmtId="0" fontId="8" fillId="4" borderId="93" xfId="0" applyFont="true" applyFill="true" applyBorder="true" applyAlignment="true">
      <alignment vertical="center"/>
    </xf>
    <xf numFmtId="0" fontId="3" fillId="4" borderId="93" xfId="0" applyFont="true" applyFill="true" applyBorder="true" applyAlignment="true">
      <alignment vertical="center"/>
    </xf>
    <xf numFmtId="0" fontId="3" fillId="4" borderId="93" xfId="0" applyFont="true" applyFill="true" applyBorder="true"/>
    <xf numFmtId="0" fontId="0" fillId="0" borderId="93" xfId="0" applyFill="true" applyBorder="true"/>
    <xf numFmtId="0" fontId="0" fillId="0" borderId="93" xfId="0" applyBorder="true"/>
    <xf numFmtId="0" fontId="79" fillId="0" borderId="93" xfId="0" applyFont="true" applyFill="true" applyBorder="true" applyAlignment="true">
      <alignment vertical="center"/>
    </xf>
    <xf numFmtId="0" fontId="8" fillId="0" borderId="93" xfId="0" applyFont="true" applyFill="true" applyBorder="true" applyAlignment="true"/>
    <xf numFmtId="0" fontId="8" fillId="0" borderId="93" xfId="0" applyFont="true" applyFill="true" applyBorder="true" applyAlignment="true">
      <alignment vertical="center"/>
    </xf>
    <xf numFmtId="0" fontId="10" fillId="0" borderId="93" xfId="0" applyFont="true" applyFill="true" applyBorder="true" applyAlignment="true">
      <alignment horizontal="left" vertical="center"/>
    </xf>
    <xf numFmtId="0" fontId="10" fillId="0" borderId="93" xfId="0" applyFont="true" applyFill="true" applyBorder="true" applyAlignment="true">
      <alignment vertical="center"/>
    </xf>
    <xf numFmtId="0" fontId="8" fillId="0" borderId="93" xfId="0" applyFont="true" applyFill="true" applyBorder="true" applyAlignment="true">
      <alignment horizontal="center" vertical="center"/>
    </xf>
    <xf numFmtId="0" fontId="6" fillId="0" borderId="93" xfId="0" applyFont="true" applyFill="true" applyBorder="true" applyAlignment="true">
      <alignment horizontal="left" vertical="center"/>
    </xf>
    <xf numFmtId="0" fontId="4" fillId="0" borderId="93" xfId="0" applyFont="true" applyFill="true" applyBorder="true" applyAlignment="true">
      <alignment vertical="center"/>
    </xf>
    <xf numFmtId="164" fontId="3" fillId="0" borderId="93" xfId="0" applyNumberFormat="true" applyFont="true" applyFill="true" applyBorder="true" applyAlignment="true">
      <alignment horizontal="center" vertical="center"/>
    </xf>
    <xf numFmtId="0" fontId="3" fillId="0" borderId="93" xfId="0" applyFont="true" applyFill="true" applyBorder="true" applyAlignment="true">
      <alignment vertical="center"/>
    </xf>
    <xf numFmtId="0" fontId="4" fillId="0" borderId="93" xfId="0" applyFont="true" applyFill="true" applyBorder="true" applyAlignment="true">
      <alignment horizontal="left" vertical="center"/>
    </xf>
    <xf numFmtId="0" fontId="10" fillId="0" borderId="93" xfId="0" applyFont="true" applyFill="true" applyBorder="true" applyAlignment="true">
      <alignment horizontal="center" vertical="center" wrapText="true"/>
    </xf>
    <xf numFmtId="0" fontId="6" fillId="0" borderId="93" xfId="0" applyFont="true" applyFill="true" applyBorder="true" applyAlignment="true">
      <alignment horizontal="left"/>
    </xf>
    <xf numFmtId="0" fontId="3" fillId="0" borderId="93" xfId="0" applyFont="true" applyFill="true" applyBorder="true" applyAlignment="true">
      <alignment horizontal="center"/>
    </xf>
    <xf numFmtId="0" fontId="3" fillId="0" borderId="93" xfId="0" applyFont="true" applyFill="true" applyBorder="true"/>
    <xf numFmtId="0" fontId="3" fillId="0" borderId="93" xfId="0" applyFont="true" applyFill="true" applyBorder="true" applyAlignment="true">
      <alignment horizontal="center" vertical="center"/>
    </xf>
    <xf numFmtId="0" fontId="0" fillId="0" borderId="93" xfId="0" applyFill="true" applyBorder="true" applyAlignment="true">
      <alignment horizontal="center"/>
    </xf>
    <xf numFmtId="0" fontId="3" fillId="0" borderId="93" xfId="0" applyFont="true" applyFill="true" applyBorder="true" applyAlignment="true">
      <alignment horizontal="left" vertical="center" wrapText="true"/>
    </xf>
    <xf numFmtId="0" fontId="3" fillId="0" borderId="93" xfId="0" applyFont="true" applyFill="true" applyBorder="true" applyAlignment="true">
      <alignment horizontal="center" vertical="center" wrapText="true"/>
    </xf>
    <xf numFmtId="0" fontId="0" fillId="0" borderId="93" xfId="0" applyFill="true" applyBorder="true" applyAlignment="true">
      <alignment horizontal="left"/>
    </xf>
    <xf numFmtId="1" fontId="3" fillId="0" borderId="93" xfId="0" applyNumberFormat="true" applyFont="true" applyFill="true" applyBorder="true" applyAlignment="true">
      <alignment horizontal="center" vertical="center"/>
    </xf>
    <xf numFmtId="0" fontId="1" fillId="0" borderId="93" xfId="0" applyFont="true" applyFill="true" applyBorder="true" applyAlignment="true">
      <alignment horizontal="center"/>
    </xf>
    <xf numFmtId="1" fontId="1" fillId="0" borderId="93" xfId="0" applyNumberFormat="true" applyFont="true" applyFill="true" applyBorder="true" applyAlignment="true">
      <alignment horizontal="center"/>
    </xf>
    <xf numFmtId="0" fontId="79" fillId="43" borderId="15" xfId="0" applyFont="true" applyFill="true" applyBorder="true" applyAlignment="true">
      <alignment horizontal="left" vertical="center"/>
    </xf>
    <xf numFmtId="1" fontId="98" fillId="49" borderId="94" xfId="0" applyNumberFormat="true" applyFont="true" applyFill="true" applyBorder="true" applyAlignment="true" applyProtection="true">
      <alignment horizontal="center" vertical="center"/>
    </xf>
    <xf numFmtId="1" fontId="99" fillId="50" borderId="95" xfId="0" applyNumberFormat="true" applyFont="true" applyFill="true" applyBorder="true" applyAlignment="true" applyProtection="true">
      <alignment horizontal="center" vertical="center"/>
    </xf>
    <xf numFmtId="1" fontId="100" fillId="51" borderId="96" xfId="0" applyNumberFormat="true" applyFont="true" applyFill="true" applyBorder="true" applyAlignment="true" applyProtection="true">
      <alignment horizontal="center" vertical="center"/>
    </xf>
    <xf numFmtId="1" fontId="101" fillId="52" borderId="97" xfId="0" applyNumberFormat="true" applyFont="true" applyFill="true" applyBorder="true" applyAlignment="true" applyProtection="true">
      <alignment horizontal="center" vertical="center"/>
    </xf>
    <xf numFmtId="1" fontId="102" fillId="53" borderId="98" xfId="0" applyNumberFormat="true" applyFont="true" applyFill="true" applyBorder="true" applyAlignment="true" applyProtection="true">
      <alignment horizontal="center" vertical="center"/>
    </xf>
    <xf numFmtId="1" fontId="103" fillId="54" borderId="99" xfId="0" applyNumberFormat="true" applyFont="true" applyFill="true" applyBorder="true" applyAlignment="true" applyProtection="true">
      <alignment horizontal="center" vertical="center"/>
    </xf>
    <xf numFmtId="1" fontId="104" fillId="55" borderId="100" xfId="0" applyNumberFormat="true" applyFont="true" applyFill="true" applyBorder="true" applyAlignment="true" applyProtection="true">
      <alignment horizontal="center" vertical="center"/>
    </xf>
    <xf numFmtId="1" fontId="105" fillId="56" borderId="101" xfId="0" applyNumberFormat="true" applyFont="true" applyFill="true" applyBorder="true" applyAlignment="true" applyProtection="true">
      <alignment horizontal="center" vertical="center"/>
    </xf>
    <xf numFmtId="1" fontId="106" fillId="57" borderId="102" xfId="0" applyNumberFormat="true" applyFont="true" applyFill="true" applyBorder="true" applyAlignment="true" applyProtection="true">
      <alignment horizontal="center" vertical="center"/>
    </xf>
    <xf numFmtId="1" fontId="107" fillId="58" borderId="103" xfId="0" applyNumberFormat="true" applyFont="true" applyFill="true" applyBorder="true" applyAlignment="true" applyProtection="true">
      <alignment horizontal="center" vertical="center"/>
    </xf>
    <xf numFmtId="1" fontId="108" fillId="59" borderId="104" xfId="0" applyNumberFormat="true" applyFont="true" applyFill="true" applyBorder="true" applyAlignment="true" applyProtection="true">
      <alignment horizontal="center" vertical="center"/>
    </xf>
    <xf numFmtId="1" fontId="109" fillId="60" borderId="105" xfId="0" applyNumberFormat="true" applyFont="true" applyFill="true" applyBorder="true" applyAlignment="true" applyProtection="true">
      <alignment horizontal="center" vertical="center"/>
    </xf>
    <xf numFmtId="1" fontId="110" fillId="61" borderId="106" xfId="0" applyNumberFormat="true" applyFont="true" applyFill="true" applyBorder="true" applyAlignment="true" applyProtection="true">
      <alignment horizontal="center" vertical="center"/>
    </xf>
    <xf numFmtId="1" fontId="111" fillId="62" borderId="107" xfId="0" applyNumberFormat="true" applyFont="true" applyFill="true" applyBorder="true" applyAlignment="true" applyProtection="true">
      <alignment horizontal="center" vertical="center"/>
    </xf>
    <xf numFmtId="1" fontId="112" fillId="63" borderId="108" xfId="0" applyNumberFormat="true" applyFont="true" applyFill="true" applyBorder="true" applyAlignment="true" applyProtection="true">
      <alignment horizontal="center" vertical="center"/>
    </xf>
    <xf numFmtId="1" fontId="113" fillId="64" borderId="109" xfId="0" applyNumberFormat="true" applyFont="true" applyFill="true" applyBorder="true" applyAlignment="true" applyProtection="true">
      <alignment horizontal="center" vertical="center"/>
    </xf>
    <xf numFmtId="1" fontId="114" fillId="65" borderId="110" xfId="0" applyNumberFormat="true" applyFont="true" applyFill="true" applyBorder="true" applyAlignment="true" applyProtection="true">
      <alignment horizontal="center" vertical="center"/>
    </xf>
    <xf numFmtId="1" fontId="115" fillId="66" borderId="111" xfId="0" applyNumberFormat="true" applyFont="true" applyFill="true" applyBorder="true" applyAlignment="true" applyProtection="true">
      <alignment horizontal="center" vertical="center"/>
    </xf>
    <xf numFmtId="1" fontId="116" fillId="67" borderId="112" xfId="0" applyNumberFormat="true" applyFont="true" applyFill="true" applyBorder="true" applyAlignment="true" applyProtection="true">
      <alignment horizontal="center" vertical="center"/>
    </xf>
    <xf numFmtId="1" fontId="117" fillId="68" borderId="113" xfId="0" applyNumberFormat="true" applyFont="true" applyFill="true" applyBorder="true" applyAlignment="true" applyProtection="true">
      <alignment horizontal="center" vertical="center"/>
    </xf>
    <xf numFmtId="1" fontId="118" fillId="69" borderId="114" xfId="0" applyNumberFormat="true" applyFont="true" applyFill="true" applyBorder="true" applyAlignment="true" applyProtection="true">
      <alignment horizontal="center" vertical="center"/>
    </xf>
    <xf numFmtId="1" fontId="119" fillId="70" borderId="115" xfId="0" applyNumberFormat="true" applyFont="true" applyFill="true" applyBorder="true" applyAlignment="true" applyProtection="true">
      <alignment horizontal="center" vertical="center"/>
    </xf>
    <xf numFmtId="1" fontId="120" fillId="71" borderId="116" xfId="0" applyNumberFormat="true" applyFont="true" applyFill="true" applyBorder="true" applyAlignment="true" applyProtection="true">
      <alignment horizontal="center" vertical="center"/>
    </xf>
    <xf numFmtId="0" fontId="121" fillId="72" borderId="117" xfId="0" applyNumberFormat="true" applyFont="true" applyFill="true" applyBorder="true" applyAlignment="true" applyProtection="true">
      <alignment horizontal="center"/>
    </xf>
    <xf numFmtId="164" fontId="122" fillId="73" borderId="118" xfId="0" applyNumberFormat="true" applyFont="true" applyFill="true" applyBorder="true" applyAlignment="true" applyProtection="true">
      <alignment horizontal="center"/>
    </xf>
    <xf numFmtId="0" fontId="123" fillId="74" borderId="119" xfId="0" applyNumberFormat="true" applyFont="true" applyFill="true" applyBorder="true" applyAlignment="true" applyProtection="true">
      <alignment horizontal="center"/>
    </xf>
    <xf numFmtId="0" fontId="124" fillId="75" borderId="120" xfId="0" applyNumberFormat="true" applyFont="true" applyFill="true" applyBorder="true" applyAlignment="true" applyProtection="true">
      <alignment horizontal="center"/>
    </xf>
    <xf numFmtId="0" fontId="125" fillId="76" borderId="121" xfId="0" applyNumberFormat="true" applyFont="true" applyFill="true" applyBorder="true" applyAlignment="true" applyProtection="true">
      <alignment horizontal="center"/>
    </xf>
    <xf numFmtId="1" fontId="126" fillId="77" borderId="122" xfId="0" applyNumberFormat="true" applyFont="true" applyFill="true" applyBorder="true" applyAlignment="true" applyProtection="true">
      <alignment horizontal="center" vertical="center"/>
    </xf>
    <xf numFmtId="0" fontId="127" fillId="78" borderId="123" xfId="0" applyNumberFormat="true" applyFont="true" applyFill="true" applyBorder="true" applyAlignment="true" applyProtection="true">
      <alignment horizontal="center"/>
    </xf>
    <xf numFmtId="164" fontId="128" fillId="79" borderId="124" xfId="0" applyNumberFormat="true" applyFont="true" applyFill="true" applyBorder="true" applyAlignment="true" applyProtection="true">
      <alignment horizontal="center"/>
    </xf>
    <xf numFmtId="0" fontId="129" fillId="80" borderId="125" xfId="0" applyNumberFormat="true" applyFont="true" applyFill="true" applyBorder="true" applyAlignment="true" applyProtection="true">
      <alignment horizontal="center"/>
    </xf>
    <xf numFmtId="0" fontId="130" fillId="81" borderId="126" xfId="0" applyNumberFormat="true" applyFont="true" applyFill="true" applyBorder="true" applyAlignment="true" applyProtection="true">
      <alignment horizontal="center"/>
    </xf>
    <xf numFmtId="0" fontId="131" fillId="82" borderId="127" xfId="0" applyNumberFormat="true" applyFont="true" applyFill="true" applyBorder="true" applyAlignment="true" applyProtection="true">
      <alignment horizontal="center"/>
    </xf>
    <xf numFmtId="0" fontId="132" fillId="83" borderId="128" xfId="0" applyNumberFormat="true" applyFont="true" applyFill="true" applyBorder="true" applyAlignment="true" applyProtection="true">
      <alignment horizontal="center"/>
    </xf>
    <xf numFmtId="164" fontId="133" fillId="84" borderId="129" xfId="0" applyNumberFormat="true" applyFont="true" applyFill="true" applyBorder="true" applyAlignment="true" applyProtection="true">
      <alignment horizontal="center"/>
    </xf>
    <xf numFmtId="0" fontId="134" fillId="85" borderId="130" xfId="0" applyNumberFormat="true" applyFont="true" applyFill="true" applyBorder="true" applyAlignment="true" applyProtection="true">
      <alignment horizontal="center"/>
    </xf>
    <xf numFmtId="0" fontId="135" fillId="86" borderId="131" xfId="0" applyNumberFormat="true" applyFont="true" applyFill="true" applyBorder="true" applyAlignment="true" applyProtection="true">
      <alignment horizontal="center"/>
    </xf>
    <xf numFmtId="0" fontId="136" fillId="87" borderId="132" xfId="0" applyNumberFormat="true" applyFont="true" applyFill="true" applyBorder="true" applyAlignment="true" applyProtection="true">
      <alignment horizontal="center"/>
    </xf>
    <xf numFmtId="0" fontId="137" fillId="88" borderId="133" xfId="0" applyNumberFormat="true" applyFont="true" applyFill="true" applyBorder="true" applyAlignment="true" applyProtection="true">
      <alignment horizontal="center"/>
    </xf>
    <xf numFmtId="164" fontId="138" fillId="89" borderId="134" xfId="0" applyNumberFormat="true" applyFont="true" applyFill="true" applyBorder="true" applyAlignment="true" applyProtection="true">
      <alignment horizontal="center"/>
    </xf>
    <xf numFmtId="0" fontId="139" fillId="90" borderId="135" xfId="0" applyNumberFormat="true" applyFont="true" applyFill="true" applyBorder="true" applyAlignment="true" applyProtection="true">
      <alignment horizontal="center"/>
    </xf>
    <xf numFmtId="0" fontId="140" fillId="91" borderId="136" xfId="0" applyNumberFormat="true" applyFont="true" applyFill="true" applyBorder="true" applyAlignment="true" applyProtection="true">
      <alignment horizontal="center"/>
    </xf>
    <xf numFmtId="0" fontId="141" fillId="92" borderId="137" xfId="0" applyNumberFormat="true" applyFont="true" applyFill="true" applyBorder="true" applyAlignment="true" applyProtection="true">
      <alignment horizontal="center"/>
    </xf>
    <xf numFmtId="0" fontId="142" fillId="93" borderId="138" xfId="0" applyNumberFormat="true" applyFont="true" applyFill="true" applyBorder="true" applyAlignment="true" applyProtection="true">
      <alignment horizontal="center"/>
    </xf>
    <xf numFmtId="164" fontId="143" fillId="94" borderId="139" xfId="0" applyNumberFormat="true" applyFont="true" applyFill="true" applyBorder="true" applyAlignment="true" applyProtection="true">
      <alignment horizontal="center"/>
    </xf>
    <xf numFmtId="0" fontId="144" fillId="95" borderId="140" xfId="0" applyNumberFormat="true" applyFont="true" applyFill="true" applyBorder="true" applyAlignment="true" applyProtection="true">
      <alignment horizontal="center"/>
    </xf>
    <xf numFmtId="0" fontId="145" fillId="96" borderId="141" xfId="0" applyNumberFormat="true" applyFont="true" applyFill="true" applyBorder="true" applyAlignment="true" applyProtection="true">
      <alignment horizontal="center"/>
    </xf>
    <xf numFmtId="0" fontId="146" fillId="97" borderId="142" xfId="0" applyNumberFormat="true" applyFont="true" applyFill="true" applyBorder="true" applyAlignment="true" applyProtection="true">
      <alignment horizontal="center"/>
    </xf>
    <xf numFmtId="0" fontId="147" fillId="98" borderId="143" xfId="0" applyNumberFormat="true" applyFont="true" applyFill="true" applyBorder="true" applyAlignment="true" applyProtection="true">
      <alignment horizontal="center"/>
    </xf>
    <xf numFmtId="164" fontId="148" fillId="99" borderId="144" xfId="0" applyNumberFormat="true" applyFont="true" applyFill="true" applyBorder="true" applyAlignment="true" applyProtection="true">
      <alignment horizontal="center"/>
    </xf>
    <xf numFmtId="0" fontId="149" fillId="100" borderId="145" xfId="0" applyNumberFormat="true" applyFont="true" applyFill="true" applyBorder="true" applyAlignment="true" applyProtection="true">
      <alignment horizontal="center"/>
    </xf>
    <xf numFmtId="0" fontId="150" fillId="101" borderId="146" xfId="0" applyNumberFormat="true" applyFont="true" applyFill="true" applyBorder="true" applyAlignment="true" applyProtection="true">
      <alignment horizontal="center"/>
    </xf>
    <xf numFmtId="0" fontId="151" fillId="102" borderId="147" xfId="0" applyNumberFormat="true" applyFont="true" applyFill="true" applyBorder="true" applyAlignment="true" applyProtection="true">
      <alignment horizontal="center"/>
    </xf>
    <xf numFmtId="0" fontId="152" fillId="103" borderId="148" xfId="0" applyNumberFormat="true" applyFont="true" applyFill="true" applyBorder="true" applyAlignment="true" applyProtection="true">
      <alignment horizontal="center"/>
    </xf>
    <xf numFmtId="164" fontId="153" fillId="104" borderId="149" xfId="0" applyNumberFormat="true" applyFont="true" applyFill="true" applyBorder="true" applyAlignment="true" applyProtection="true">
      <alignment horizontal="center"/>
    </xf>
    <xf numFmtId="0" fontId="154" fillId="105" borderId="150" xfId="0" applyNumberFormat="true" applyFont="true" applyFill="true" applyBorder="true" applyAlignment="true" applyProtection="true">
      <alignment horizontal="center"/>
    </xf>
    <xf numFmtId="0" fontId="155" fillId="106" borderId="151" xfId="0" applyNumberFormat="true" applyFont="true" applyFill="true" applyBorder="true" applyAlignment="true" applyProtection="true">
      <alignment horizontal="center"/>
    </xf>
    <xf numFmtId="0" fontId="156" fillId="107" borderId="152" xfId="0" applyNumberFormat="true" applyFont="true" applyFill="true" applyBorder="true" applyAlignment="true" applyProtection="true">
      <alignment horizontal="center"/>
    </xf>
    <xf numFmtId="0" fontId="157" fillId="108" borderId="153" xfId="0" applyNumberFormat="true" applyFont="true" applyFill="true" applyBorder="true" applyAlignment="true" applyProtection="true">
      <alignment horizontal="center"/>
    </xf>
    <xf numFmtId="164" fontId="158" fillId="109" borderId="154" xfId="0" applyNumberFormat="true" applyFont="true" applyFill="true" applyBorder="true" applyAlignment="true" applyProtection="true">
      <alignment horizontal="center"/>
    </xf>
    <xf numFmtId="0" fontId="159" fillId="110" borderId="155" xfId="0" applyNumberFormat="true" applyFont="true" applyFill="true" applyBorder="true" applyAlignment="true" applyProtection="true">
      <alignment horizontal="center"/>
    </xf>
    <xf numFmtId="0" fontId="160" fillId="111" borderId="156" xfId="0" applyNumberFormat="true" applyFont="true" applyFill="true" applyBorder="true" applyAlignment="true" applyProtection="true">
      <alignment horizontal="center"/>
    </xf>
    <xf numFmtId="0" fontId="161" fillId="112" borderId="157" xfId="0" applyNumberFormat="true" applyFont="true" applyFill="true" applyBorder="true" applyAlignment="true" applyProtection="true">
      <alignment horizontal="center"/>
    </xf>
    <xf numFmtId="0" fontId="162" fillId="113" borderId="158" xfId="0" applyNumberFormat="true" applyFont="true" applyFill="true" applyBorder="true" applyAlignment="true" applyProtection="true">
      <alignment horizontal="center"/>
    </xf>
    <xf numFmtId="164" fontId="163" fillId="114" borderId="159" xfId="0" applyNumberFormat="true" applyFont="true" applyFill="true" applyBorder="true" applyAlignment="true" applyProtection="true">
      <alignment horizontal="center"/>
    </xf>
    <xf numFmtId="0" fontId="164" fillId="115" borderId="160" xfId="0" applyNumberFormat="true" applyFont="true" applyFill="true" applyBorder="true" applyAlignment="true" applyProtection="true">
      <alignment horizontal="center"/>
    </xf>
    <xf numFmtId="0" fontId="165" fillId="116" borderId="161" xfId="0" applyNumberFormat="true" applyFont="true" applyFill="true" applyBorder="true" applyAlignment="true" applyProtection="true">
      <alignment horizontal="center"/>
    </xf>
    <xf numFmtId="0" fontId="166" fillId="117" borderId="162" xfId="0" applyNumberFormat="true" applyFont="true" applyFill="true" applyBorder="true" applyAlignment="true" applyProtection="true">
      <alignment horizontal="center"/>
    </xf>
    <xf numFmtId="0" fontId="167" fillId="118" borderId="163" xfId="0" applyNumberFormat="true" applyFont="true" applyFill="true" applyBorder="true" applyAlignment="true" applyProtection="true">
      <alignment horizontal="center"/>
    </xf>
    <xf numFmtId="164" fontId="168" fillId="119" borderId="164" xfId="0" applyNumberFormat="true" applyFont="true" applyFill="true" applyBorder="true" applyAlignment="true" applyProtection="true">
      <alignment horizontal="center"/>
    </xf>
    <xf numFmtId="0" fontId="169" fillId="120" borderId="165" xfId="0" applyNumberFormat="true" applyFont="true" applyFill="true" applyBorder="true" applyAlignment="true" applyProtection="true">
      <alignment horizontal="center"/>
    </xf>
    <xf numFmtId="0" fontId="170" fillId="121" borderId="166" xfId="0" applyNumberFormat="true" applyFont="true" applyFill="true" applyBorder="true" applyAlignment="true" applyProtection="true">
      <alignment horizontal="center"/>
    </xf>
    <xf numFmtId="0" fontId="171" fillId="122" borderId="167" xfId="0" applyNumberFormat="true" applyFont="true" applyFill="true" applyBorder="true" applyAlignment="true" applyProtection="true">
      <alignment horizontal="center"/>
    </xf>
    <xf numFmtId="0" fontId="172" fillId="123" borderId="168" xfId="0" applyNumberFormat="true" applyFont="true" applyFill="true" applyBorder="true" applyAlignment="true" applyProtection="true">
      <alignment horizontal="center"/>
    </xf>
    <xf numFmtId="164" fontId="173" fillId="124" borderId="169" xfId="0" applyNumberFormat="true" applyFont="true" applyFill="true" applyBorder="true" applyAlignment="true" applyProtection="true">
      <alignment horizontal="center"/>
    </xf>
    <xf numFmtId="0" fontId="174" fillId="125" borderId="170" xfId="0" applyNumberFormat="true" applyFont="true" applyFill="true" applyBorder="true" applyAlignment="true" applyProtection="true">
      <alignment horizontal="center"/>
    </xf>
    <xf numFmtId="0" fontId="175" fillId="126" borderId="171" xfId="0" applyNumberFormat="true" applyFont="true" applyFill="true" applyBorder="true" applyAlignment="true" applyProtection="true">
      <alignment horizontal="center"/>
    </xf>
    <xf numFmtId="0" fontId="176" fillId="127" borderId="172" xfId="0" applyNumberFormat="true" applyFont="true" applyFill="true" applyBorder="true" applyAlignment="true" applyProtection="true">
      <alignment horizontal="center"/>
    </xf>
    <xf numFmtId="0" fontId="177" fillId="128" borderId="173" xfId="0" applyNumberFormat="true" applyFont="true" applyFill="true" applyBorder="true" applyAlignment="true" applyProtection="true">
      <alignment horizontal="center"/>
    </xf>
    <xf numFmtId="164" fontId="178" fillId="129" borderId="174" xfId="0" applyNumberFormat="true" applyFont="true" applyFill="true" applyBorder="true" applyAlignment="true" applyProtection="true">
      <alignment horizontal="center"/>
    </xf>
    <xf numFmtId="0" fontId="179" fillId="130" borderId="175" xfId="0" applyNumberFormat="true" applyFont="true" applyFill="true" applyBorder="true" applyAlignment="true" applyProtection="true">
      <alignment horizontal="center"/>
    </xf>
    <xf numFmtId="0" fontId="180" fillId="131" borderId="176" xfId="0" applyNumberFormat="true" applyFont="true" applyFill="true" applyBorder="true" applyAlignment="true" applyProtection="true">
      <alignment horizontal="center"/>
    </xf>
    <xf numFmtId="0" fontId="181" fillId="132" borderId="177" xfId="0" applyNumberFormat="true" applyFont="true" applyFill="true" applyBorder="true" applyAlignment="true" applyProtection="true">
      <alignment horizontal="center"/>
    </xf>
    <xf numFmtId="0" fontId="182" fillId="133" borderId="178" xfId="0" applyNumberFormat="true" applyFont="true" applyFill="true" applyBorder="true" applyAlignment="true" applyProtection="true">
      <alignment horizontal="center"/>
    </xf>
    <xf numFmtId="164" fontId="183" fillId="134" borderId="179" xfId="0" applyNumberFormat="true" applyFont="true" applyFill="true" applyBorder="true" applyAlignment="true" applyProtection="true">
      <alignment horizontal="center"/>
    </xf>
    <xf numFmtId="0" fontId="184" fillId="135" borderId="180" xfId="0" applyNumberFormat="true" applyFont="true" applyFill="true" applyBorder="true" applyAlignment="true" applyProtection="true">
      <alignment horizontal="center"/>
    </xf>
    <xf numFmtId="0" fontId="185" fillId="136" borderId="181" xfId="0" applyNumberFormat="true" applyFont="true" applyFill="true" applyBorder="true" applyAlignment="true" applyProtection="true">
      <alignment horizontal="center"/>
    </xf>
    <xf numFmtId="0" fontId="186" fillId="137" borderId="182" xfId="0" applyNumberFormat="true" applyFont="true" applyFill="true" applyBorder="true" applyAlignment="true" applyProtection="true">
      <alignment horizontal="center"/>
    </xf>
    <xf numFmtId="0" fontId="187" fillId="138" borderId="183" xfId="0" applyNumberFormat="true" applyFont="true" applyFill="true" applyBorder="true" applyAlignment="true" applyProtection="true">
      <alignment horizontal="center"/>
    </xf>
    <xf numFmtId="164" fontId="188" fillId="139" borderId="184" xfId="0" applyNumberFormat="true" applyFont="true" applyFill="true" applyBorder="true" applyAlignment="true" applyProtection="true">
      <alignment horizontal="center"/>
    </xf>
    <xf numFmtId="0" fontId="189" fillId="140" borderId="185" xfId="0" applyNumberFormat="true" applyFont="true" applyFill="true" applyBorder="true" applyAlignment="true" applyProtection="true">
      <alignment horizontal="center"/>
    </xf>
    <xf numFmtId="0" fontId="190" fillId="141" borderId="186" xfId="0" applyNumberFormat="true" applyFont="true" applyFill="true" applyBorder="true" applyAlignment="true" applyProtection="true">
      <alignment horizontal="center"/>
    </xf>
    <xf numFmtId="0" fontId="191" fillId="142" borderId="187" xfId="0" applyNumberFormat="true" applyFont="true" applyFill="true" applyBorder="true" applyAlignment="true" applyProtection="true">
      <alignment horizontal="center"/>
    </xf>
    <xf numFmtId="0" fontId="192" fillId="143" borderId="188" xfId="0" applyNumberFormat="true" applyFont="true" applyFill="true" applyBorder="true" applyAlignment="true" applyProtection="true">
      <alignment horizontal="center"/>
    </xf>
    <xf numFmtId="164" fontId="193" fillId="144" borderId="189" xfId="0" applyNumberFormat="true" applyFont="true" applyFill="true" applyBorder="true" applyAlignment="true" applyProtection="true">
      <alignment horizontal="center"/>
    </xf>
    <xf numFmtId="0" fontId="194" fillId="145" borderId="190" xfId="0" applyNumberFormat="true" applyFont="true" applyFill="true" applyBorder="true" applyAlignment="true" applyProtection="true">
      <alignment horizontal="center"/>
    </xf>
    <xf numFmtId="0" fontId="195" fillId="146" borderId="191" xfId="0" applyNumberFormat="true" applyFont="true" applyFill="true" applyBorder="true" applyAlignment="true" applyProtection="true">
      <alignment horizontal="center"/>
    </xf>
    <xf numFmtId="0" fontId="196" fillId="147" borderId="192" xfId="0" applyNumberFormat="true" applyFont="true" applyFill="true" applyBorder="true" applyAlignment="true" applyProtection="true">
      <alignment horizontal="center"/>
    </xf>
    <xf numFmtId="0" fontId="197" fillId="148" borderId="193" xfId="0" applyNumberFormat="true" applyFont="true" applyFill="true" applyBorder="true" applyAlignment="true" applyProtection="true">
      <alignment horizontal="center"/>
    </xf>
    <xf numFmtId="164" fontId="198" fillId="149" borderId="194" xfId="0" applyNumberFormat="true" applyFont="true" applyFill="true" applyBorder="true" applyAlignment="true" applyProtection="true">
      <alignment horizontal="center"/>
    </xf>
    <xf numFmtId="0" fontId="199" fillId="150" borderId="195" xfId="0" applyNumberFormat="true" applyFont="true" applyFill="true" applyBorder="true" applyAlignment="true" applyProtection="true">
      <alignment horizontal="center"/>
    </xf>
    <xf numFmtId="0" fontId="200" fillId="151" borderId="196" xfId="0" applyNumberFormat="true" applyFont="true" applyFill="true" applyBorder="true" applyAlignment="true" applyProtection="true">
      <alignment horizontal="center"/>
    </xf>
    <xf numFmtId="0" fontId="201" fillId="152" borderId="197" xfId="0" applyNumberFormat="true" applyFont="true" applyFill="true" applyBorder="true" applyAlignment="true" applyProtection="true">
      <alignment horizontal="center"/>
    </xf>
    <xf numFmtId="0" fontId="202" fillId="153" borderId="198" xfId="0" applyNumberFormat="true" applyFont="true" applyFill="true" applyBorder="true" applyAlignment="true" applyProtection="true">
      <alignment horizontal="center"/>
    </xf>
    <xf numFmtId="164" fontId="203" fillId="154" borderId="199" xfId="0" applyNumberFormat="true" applyFont="true" applyFill="true" applyBorder="true" applyAlignment="true" applyProtection="true">
      <alignment horizontal="center"/>
    </xf>
    <xf numFmtId="0" fontId="204" fillId="155" borderId="200" xfId="0" applyNumberFormat="true" applyFont="true" applyFill="true" applyBorder="true" applyAlignment="true" applyProtection="true">
      <alignment horizontal="center"/>
    </xf>
    <xf numFmtId="0" fontId="205" fillId="156" borderId="201" xfId="0" applyNumberFormat="true" applyFont="true" applyFill="true" applyBorder="true" applyAlignment="true" applyProtection="true">
      <alignment horizontal="center"/>
    </xf>
    <xf numFmtId="0" fontId="206" fillId="157" borderId="202" xfId="0" applyNumberFormat="true" applyFont="true" applyFill="true" applyBorder="true" applyAlignment="true" applyProtection="true">
      <alignment horizontal="center"/>
    </xf>
    <xf numFmtId="0" fontId="207" fillId="158" borderId="203" xfId="0" applyNumberFormat="true" applyFont="true" applyFill="true" applyBorder="true" applyAlignment="true" applyProtection="true">
      <alignment horizontal="center"/>
    </xf>
    <xf numFmtId="164" fontId="208" fillId="159" borderId="204" xfId="0" applyNumberFormat="true" applyFont="true" applyFill="true" applyBorder="true" applyAlignment="true" applyProtection="true">
      <alignment horizontal="center"/>
    </xf>
    <xf numFmtId="0" fontId="209" fillId="160" borderId="205" xfId="0" applyNumberFormat="true" applyFont="true" applyFill="true" applyBorder="true" applyAlignment="true" applyProtection="true">
      <alignment horizontal="center"/>
    </xf>
    <xf numFmtId="0" fontId="210" fillId="161" borderId="206" xfId="0" applyNumberFormat="true" applyFont="true" applyFill="true" applyBorder="true" applyAlignment="true" applyProtection="true">
      <alignment horizontal="center"/>
    </xf>
    <xf numFmtId="0" fontId="211" fillId="162" borderId="207" xfId="0" applyNumberFormat="true" applyFont="true" applyFill="true" applyBorder="true" applyAlignment="true" applyProtection="true">
      <alignment horizontal="center"/>
    </xf>
    <xf numFmtId="0" fontId="212" fillId="163" borderId="208" xfId="0" applyNumberFormat="true" applyFont="true" applyFill="true" applyBorder="true" applyAlignment="true" applyProtection="true">
      <alignment horizontal="center"/>
    </xf>
    <xf numFmtId="164" fontId="213" fillId="164" borderId="209" xfId="0" applyNumberFormat="true" applyFont="true" applyFill="true" applyBorder="true" applyAlignment="true" applyProtection="true">
      <alignment horizontal="center"/>
    </xf>
    <xf numFmtId="0" fontId="214" fillId="165" borderId="210" xfId="0" applyNumberFormat="true" applyFont="true" applyFill="true" applyBorder="true" applyAlignment="true" applyProtection="true">
      <alignment horizontal="center"/>
    </xf>
    <xf numFmtId="0" fontId="215" fillId="166" borderId="211" xfId="0" applyNumberFormat="true" applyFont="true" applyFill="true" applyBorder="true" applyAlignment="true" applyProtection="true">
      <alignment horizontal="center"/>
    </xf>
    <xf numFmtId="0" fontId="216" fillId="167" borderId="212" xfId="0" applyNumberFormat="true" applyFont="true" applyFill="true" applyBorder="true" applyAlignment="true" applyProtection="true">
      <alignment horizontal="center"/>
    </xf>
    <xf numFmtId="0" fontId="217" fillId="168" borderId="213" xfId="0" applyNumberFormat="true" applyFont="true" applyFill="true" applyBorder="true" applyAlignment="true" applyProtection="true">
      <alignment horizontal="center"/>
    </xf>
    <xf numFmtId="164" fontId="218" fillId="169" borderId="214" xfId="0" applyNumberFormat="true" applyFont="true" applyFill="true" applyBorder="true" applyAlignment="true" applyProtection="true">
      <alignment horizontal="center"/>
    </xf>
    <xf numFmtId="0" fontId="219" fillId="170" borderId="215" xfId="0" applyNumberFormat="true" applyFont="true" applyFill="true" applyBorder="true" applyAlignment="true" applyProtection="true">
      <alignment horizontal="center"/>
    </xf>
    <xf numFmtId="0" fontId="220" fillId="171" borderId="216" xfId="0" applyNumberFormat="true" applyFont="true" applyFill="true" applyBorder="true" applyAlignment="true" applyProtection="true">
      <alignment horizontal="center"/>
    </xf>
    <xf numFmtId="0" fontId="221" fillId="172" borderId="217" xfId="0" applyNumberFormat="true" applyFont="true" applyFill="true" applyBorder="true" applyAlignment="true" applyProtection="true">
      <alignment horizontal="center"/>
    </xf>
    <xf numFmtId="0" fontId="222" fillId="173" borderId="218" xfId="0" applyNumberFormat="true" applyFont="true" applyFill="true" applyBorder="true" applyAlignment="true" applyProtection="true">
      <alignment horizontal="center"/>
    </xf>
    <xf numFmtId="164" fontId="223" fillId="174" borderId="219" xfId="0" applyNumberFormat="true" applyFont="true" applyFill="true" applyBorder="true" applyAlignment="true" applyProtection="true">
      <alignment horizontal="center"/>
    </xf>
    <xf numFmtId="0" fontId="224" fillId="175" borderId="220" xfId="0" applyNumberFormat="true" applyFont="true" applyFill="true" applyBorder="true" applyAlignment="true" applyProtection="true">
      <alignment horizontal="center"/>
    </xf>
    <xf numFmtId="0" fontId="225" fillId="176" borderId="221" xfId="0" applyNumberFormat="true" applyFont="true" applyFill="true" applyBorder="true" applyAlignment="true" applyProtection="true">
      <alignment horizontal="center"/>
    </xf>
    <xf numFmtId="0" fontId="226" fillId="177" borderId="222" xfId="0" applyNumberFormat="true" applyFont="true" applyFill="true" applyBorder="true" applyAlignment="true" applyProtection="true">
      <alignment horizontal="center"/>
    </xf>
    <xf numFmtId="0" fontId="227" fillId="178" borderId="223" xfId="0" applyNumberFormat="true" applyFont="true" applyFill="true" applyBorder="true" applyAlignment="true" applyProtection="true">
      <alignment horizontal="center"/>
    </xf>
    <xf numFmtId="164" fontId="228" fillId="179" borderId="224" xfId="0" applyNumberFormat="true" applyFont="true" applyFill="true" applyBorder="true" applyAlignment="true" applyProtection="true">
      <alignment horizontal="center"/>
    </xf>
    <xf numFmtId="0" fontId="229" fillId="180" borderId="225" xfId="0" applyNumberFormat="true" applyFont="true" applyFill="true" applyBorder="true" applyAlignment="true" applyProtection="true">
      <alignment horizontal="center"/>
    </xf>
    <xf numFmtId="0" fontId="230" fillId="181" borderId="226" xfId="0" applyNumberFormat="true" applyFont="true" applyFill="true" applyBorder="true" applyAlignment="true" applyProtection="true">
      <alignment horizontal="center"/>
    </xf>
    <xf numFmtId="0" fontId="231" fillId="182" borderId="227" xfId="0" applyNumberFormat="true" applyFont="true" applyFill="true" applyBorder="true" applyAlignment="true" applyProtection="true">
      <alignment horizontal="center"/>
    </xf>
    <xf numFmtId="0" fontId="232" fillId="183" borderId="228" xfId="0" applyNumberFormat="true" applyFont="true" applyFill="true" applyBorder="true" applyAlignment="true" applyProtection="true">
      <alignment horizontal="center"/>
    </xf>
    <xf numFmtId="164" fontId="233" fillId="184" borderId="229" xfId="0" applyNumberFormat="true" applyFont="true" applyFill="true" applyBorder="true" applyAlignment="true" applyProtection="true">
      <alignment horizontal="center"/>
    </xf>
    <xf numFmtId="0" fontId="234" fillId="185" borderId="230" xfId="0" applyNumberFormat="true" applyFont="true" applyFill="true" applyBorder="true" applyAlignment="true" applyProtection="true">
      <alignment horizontal="center"/>
    </xf>
    <xf numFmtId="0" fontId="235" fillId="186" borderId="231" xfId="0" applyNumberFormat="true" applyFont="true" applyFill="true" applyBorder="true" applyAlignment="true" applyProtection="true">
      <alignment horizontal="center"/>
    </xf>
    <xf numFmtId="0" fontId="236" fillId="187" borderId="232" xfId="0" applyNumberFormat="true" applyFont="true" applyFill="true" applyBorder="true" applyAlignment="true" applyProtection="true">
      <alignment horizontal="center"/>
    </xf>
    <xf numFmtId="0" fontId="237" fillId="188" borderId="233" xfId="0" applyNumberFormat="true" applyFont="true" applyFill="true" applyBorder="true" applyAlignment="true" applyProtection="true">
      <alignment horizontal="center"/>
    </xf>
    <xf numFmtId="164" fontId="238" fillId="189" borderId="234" xfId="0" applyNumberFormat="true" applyFont="true" applyFill="true" applyBorder="true" applyAlignment="true" applyProtection="true">
      <alignment horizontal="center"/>
    </xf>
    <xf numFmtId="0" fontId="239" fillId="190" borderId="235" xfId="0" applyNumberFormat="true" applyFont="true" applyFill="true" applyBorder="true" applyAlignment="true" applyProtection="true">
      <alignment horizontal="center"/>
    </xf>
    <xf numFmtId="0" fontId="240" fillId="191" borderId="236" xfId="0" applyNumberFormat="true" applyFont="true" applyFill="true" applyBorder="true" applyAlignment="true" applyProtection="true">
      <alignment horizontal="center"/>
    </xf>
    <xf numFmtId="0" fontId="241" fillId="192" borderId="237" xfId="0" applyNumberFormat="true" applyFont="true" applyFill="true" applyBorder="true" applyAlignment="true" applyProtection="true">
      <alignment horizontal="center"/>
    </xf>
    <xf numFmtId="0" fontId="79" fillId="42"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93" xfId="0" applyFont="true" applyFill="true" applyBorder="true" applyAlignment="true">
      <alignment horizontal="left" vertical="center" wrapText="true"/>
    </xf>
    <xf numFmtId="0" fontId="3" fillId="0" borderId="91"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3" xfId="20" applyFont="true" applyFill="true" applyAlignment="true">
      <alignment horizontal="center" vertical="center"/>
    </xf>
    <xf numFmtId="0" fontId="11" fillId="2" borderId="93" xfId="20" applyFont="true" applyFill="true"/>
    <xf numFmtId="0" fontId="61" fillId="2" borderId="93" xfId="20" applyFont="true" applyFill="true" applyAlignment="true">
      <alignment horizontal="center" vertical="center"/>
    </xf>
    <xf numFmtId="0" fontId="77" fillId="2" borderId="93" xfId="20" applyFont="true" applyFill="true"/>
    <xf numFmtId="0" fontId="26" fillId="2" borderId="93" xfId="20" applyFont="true" applyFill="true"/>
    <xf numFmtId="0" fontId="78" fillId="2" borderId="93" xfId="20" applyFont="true" applyFill="true"/>
    <xf numFmtId="0" fontId="63" fillId="2" borderId="93" xfId="20" applyFont="true" applyFill="true"/>
    <xf numFmtId="0" fontId="11" fillId="2" borderId="93" xfId="20" applyFont="true" applyFill="true" applyAlignment="true">
      <alignment vertical="center" wrapText="true"/>
    </xf>
    <xf numFmtId="0" fontId="5" fillId="2" borderId="93" xfId="20" applyFont="true" applyFill="true" applyAlignment="true">
      <alignment vertical="center" wrapText="true"/>
    </xf>
    <xf numFmtId="0" fontId="11" fillId="0" borderId="93" xfId="20" applyFont="true"/>
    <xf numFmtId="0" fontId="7" fillId="2" borderId="93" xfId="20" applyFont="true" applyFill="true"/>
    <xf numFmtId="0" fontId="3" fillId="2" borderId="93"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3"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3"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3" xfId="20" applyFont="true" applyFill="true"/>
    <xf numFmtId="0" fontId="16" fillId="2" borderId="93" xfId="20" applyFont="true" applyFill="true" applyAlignment="true">
      <alignment horizontal="left" vertical="center"/>
    </xf>
    <xf numFmtId="0" fontId="242" fillId="42" borderId="93" xfId="22" applyFont="true" applyFill="true" applyAlignment="true">
      <alignment horizontal="left" vertical="center" wrapText="true"/>
    </xf>
    <xf numFmtId="0" fontId="242" fillId="43" borderId="238" xfId="22" applyFont="true" applyFill="true" applyBorder="true" applyAlignment="true">
      <alignment horizontal="left" vertical="center" wrapText="true"/>
    </xf>
    <xf numFmtId="0" fontId="242" fillId="43" borderId="93" xfId="22" applyFont="true" applyFill="true" applyAlignment="true">
      <alignment horizontal="left" vertical="center" wrapText="true"/>
    </xf>
    <xf numFmtId="0" fontId="242" fillId="27" borderId="93" xfId="22" applyFont="true" applyFill="true" applyAlignment="true">
      <alignment horizontal="left" vertical="center" wrapText="true"/>
    </xf>
    <xf numFmtId="0" fontId="16" fillId="193" borderId="93" xfId="22" applyFont="true" applyFill="true" applyAlignment="true">
      <alignment horizontal="left" vertical="center" wrapText="true"/>
    </xf>
    <xf numFmtId="0" fontId="16" fillId="44" borderId="93" xfId="22" applyFont="true" applyFill="true" applyAlignment="true">
      <alignment horizontal="left" vertical="center" wrapText="true"/>
    </xf>
    <xf numFmtId="0" fontId="16" fillId="194" borderId="93" xfId="22" applyFont="true" applyFill="true" applyAlignment="true">
      <alignment horizontal="left" vertical="center" wrapText="true"/>
    </xf>
    <xf numFmtId="1" fontId="243"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40"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1"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2"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3"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4"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6"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7"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8"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9"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50"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2"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3"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4"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5"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6"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8"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9"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60"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1"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2"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4"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5"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6"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7"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8"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70"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1"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2"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3"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4"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6"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7"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8"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9"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80"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2"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3"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4"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5"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6"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8"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9"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90"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1"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2"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4"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5"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6"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7"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8"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300"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1"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2"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3"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4"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6"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7"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8"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9"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10"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2"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3"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4"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5"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6"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8"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9"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20"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1"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2"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4"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5"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6"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7"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8"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30"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1"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2"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3"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4"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6"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7"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8"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9"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40"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2"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3"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4"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5"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6"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8"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9"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50"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1"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2"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4"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5"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6"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7"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8"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60"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1"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2"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3"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4"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6"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7"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8"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9"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70"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2"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3"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4"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5"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6"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8"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9"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80"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1"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2"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4"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5"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6"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7"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8"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90"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1"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2"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3"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4"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6"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7"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8"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9"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400"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2"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3"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4"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5"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6"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8"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9"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10"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1"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2"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4"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5"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6"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7"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8"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20"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1"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2"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3"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4"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6"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7"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8"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9"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30"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2"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3"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4"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5"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6"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8"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9"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40"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1"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2"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4"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5"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6"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7"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8"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50"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1"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2"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3"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4"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6"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7"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8"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9"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60"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2"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3"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4"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5"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6"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8"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9"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70"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1"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2"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4"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5"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6"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7"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8"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80"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1"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2"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3"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4"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6"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7"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8"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9"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90"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2"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3"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4"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5"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6"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8"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9"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500"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1"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2"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4"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5"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6"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7"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8"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10"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1"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2"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3"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4"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6"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7"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8"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9"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20"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2"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3"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4"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5"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6"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7"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8"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9"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30"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1"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2"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3"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4"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5"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6"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7"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8"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9"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40"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1"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2"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3"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4"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5"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6"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7"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8"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9"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50"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1"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2"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3"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4"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5"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6"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7"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8"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9"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60"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1"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2"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3"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4"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5"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6"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7"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8"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9"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70"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1"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2"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3"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4"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5"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6"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7"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8"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9"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80"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1"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2"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3"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4"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5"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6"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7"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8"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9"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90"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1"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2"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3"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4"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5"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6"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7"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8"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9"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600"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1"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2"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3"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4"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5"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6"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7"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8"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9"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10"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1"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2"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3"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4"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5"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6"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7"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8"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9"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20"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1"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2"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3"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4"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5"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6"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7"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8"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9"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30"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1"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2"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3"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4"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5"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6"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54CF-40CF-85C9-D56689B38A3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CF-40CF-85C9-D56689B38A3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CF-40CF-85C9-D56689B38A3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CF-40CF-85C9-D56689B38A3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CF-40CF-85C9-D56689B38A3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CF-40CF-85C9-D56689B38A3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4CF-40CF-85C9-D56689B38A3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54CF-40CF-85C9-D56689B38A3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54CF-40CF-85C9-D56689B38A3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54CF-40CF-85C9-D56689B38A3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A5-4A56-A8C7-FDAF8CE1B05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A5-4A56-A8C7-FDAF8CE1B05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1C-4487-BBF0-305CB0736F3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1C-4487-BBF0-305CB0736F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A5-4A56-A8C7-FDAF8CE1B05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1C-4487-BBF0-305CB0736F3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F1C-4487-BBF0-305CB0736F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A5-4A56-A8C7-FDAF8CE1B05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A5-4A56-A8C7-FDAF8CE1B05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1C-4487-BBF0-305CB0736F3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F1C-4487-BBF0-305CB0736F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AF-48B5-AA3A-0A13CD7C16B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AF-48B5-AA3A-0A13CD7C16B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BD-42DC-9F31-45A68862685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BD-42DC-9F31-45A6886268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AF-48B5-AA3A-0A13CD7C16B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BD-42DC-9F31-45A68862685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0BD-42DC-9F31-45A6886268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AF-48B5-AA3A-0A13CD7C16B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AF-48B5-AA3A-0A13CD7C16B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BD-42DC-9F31-45A68862685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BD-42DC-9F31-45A6886268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9C-424D-9C81-D095EAD4E5E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9C-424D-9C81-D095EAD4E5E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5A-44BC-A3B1-DD0F420AD2C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35A-44BC-A3B1-DD0F420AD2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9C-424D-9C81-D095EAD4E5E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5A-44BC-A3B1-DD0F420AD2C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35A-44BC-A3B1-DD0F420AD2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9C-424D-9C81-D095EAD4E5E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9C-424D-9C81-D095EAD4E5E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5A-44BC-A3B1-DD0F420AD2C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35A-44BC-A3B1-DD0F420AD2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10-42C1-8C78-887AE0D28F6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10-42C1-8C78-887AE0D28F6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6A-4656-8C0F-2E28E19BE07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56A-4656-8C0F-2E28E19BE0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10-42C1-8C78-887AE0D28F6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6A-4656-8C0F-2E28E19BE07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56A-4656-8C0F-2E28E19BE0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10-42C1-8C78-887AE0D28F6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10-42C1-8C78-887AE0D28F6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6A-4656-8C0F-2E28E19BE07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56A-4656-8C0F-2E28E19BE0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88-4AD6-835D-97805803218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88-4AD6-835D-97805803218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38-48B6-8B10-BB11EEC1B4D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38-48B6-8B10-BB11EEC1B4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88-4AD6-835D-97805803218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38-48B6-8B10-BB11EEC1B4D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638-48B6-8B10-BB11EEC1B4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88-4AD6-835D-97805803218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88-4AD6-835D-97805803218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38-48B6-8B10-BB11EEC1B4D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38-48B6-8B10-BB11EEC1B4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9E-40F8-B516-B490F57ED43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9E-40F8-B516-B490F57ED43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15-4D01-B1CD-8B78DB0099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9E-40F8-B516-B490F57ED43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15-4D01-B1CD-8B78DB00996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615-4D01-B1CD-8B78DB0099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9E-40F8-B516-B490F57ED43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9E-40F8-B516-B490F57ED43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15-4D01-B1CD-8B78DB00996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615-4D01-B1CD-8B78DB0099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EA-4FD7-B27C-E0EADFD99FC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EA-4FD7-B27C-E0EADFD99F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3CE-4E7F-9481-D0C4592B111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CE-4E7F-9481-D0C4592B11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EA-4FD7-B27C-E0EADFD99FC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EA-4FD7-B27C-E0EADFD99F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CE-4E7F-9481-D0C4592B111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CE-4E7F-9481-D0C4592B11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EA-4FD7-B27C-E0EADFD99FC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EA-4FD7-B27C-E0EADFD99F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CE-4E7F-9481-D0C4592B111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CE-4E7F-9481-D0C4592B11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B2-4DB6-9388-87C7576201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0D-4CDB-8566-BE30BE4D206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30D-4CDB-8566-BE30BE4D20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B2-4DB6-9388-87C7576201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B2-4DB6-9388-87C75762013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0D-4CDB-8566-BE30BE4D206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30D-4CDB-8566-BE30BE4D20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B2-4DB6-9388-87C7576201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0D-4CDB-8566-BE30BE4D206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30D-4CDB-8566-BE30BE4D20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97-4BDB-9A48-F67C23712F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413-4124-8DD8-8AFFA34D54E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413-4124-8DD8-8AFFA34D54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97-4BDB-9A48-F67C23712F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97-4BDB-9A48-F67C23712F2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13-4124-8DD8-8AFFA34D54E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413-4124-8DD8-8AFFA34D54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97-4BDB-9A48-F67C23712F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13-4124-8DD8-8AFFA34D54E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13-4124-8DD8-8AFFA34D54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7F-400F-8190-FA7464B8CEF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95-4BBF-BC0A-37345699646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495-4BBF-BC0A-3734569964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7F-400F-8190-FA7464B8CEF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7F-400F-8190-FA7464B8CEF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95-4BBF-BC0A-37345699646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95-4BBF-BC0A-3734569964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67F-400F-8190-FA7464B8CEF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95-4BBF-BC0A-37345699646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95-4BBF-BC0A-3734569964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5B02-4F36-9C06-BB960A719E5E}"/>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5B02-4F36-9C06-BB960A719E5E}"/>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5B02-4F36-9C06-BB960A719E5E}"/>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4-5B02-4F36-9C06-BB960A719E5E}"/>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5B02-4F36-9C06-BB960A719E5E}"/>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578-4593-89B9-6123E108ED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0A-439C-9D32-FFBD67CC907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30A-439C-9D32-FFBD67CC90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78-4593-89B9-6123E108ED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78-4593-89B9-6123E108EDA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0A-439C-9D32-FFBD67CC907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30A-439C-9D32-FFBD67CC90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78-4593-89B9-6123E108ED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0A-439C-9D32-FFBD67CC907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30A-439C-9D32-FFBD67CC90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F4-4669-8D8A-D78B130DC6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1F9-4D6C-973F-12FE504D27F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1F9-4D6C-973F-12FE504D27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F4-4669-8D8A-D78B130DC6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F4-4669-8D8A-D78B130DC6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F9-4D6C-973F-12FE504D27F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1F9-4D6C-973F-12FE504D27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F4-4669-8D8A-D78B130DC6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F9-4D6C-973F-12FE504D27F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1F9-4D6C-973F-12FE504D27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A89F-462E-A655-9B5C0AB720DC}"/>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A89F-462E-A655-9B5C0AB720DC}"/>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A89F-462E-A655-9B5C0AB720DC}"/>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A89F-462E-A655-9B5C0AB720DC}"/>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D0-48AA-BE12-1B12FDB1B4A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D0-48AA-BE12-1B12FDB1B4A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2A-4A79-85B8-30B01012521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2A-4A79-85B8-30B0101252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D0-48AA-BE12-1B12FDB1B4A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D0-48AA-BE12-1B12FDB1B4A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2A-4A79-85B8-30B01012521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2A-4A79-85B8-30B0101252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49-4983-A4B4-B74EC3E863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49-4983-A4B4-B74EC3E863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55-4D82-821B-8D219C2EE0C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55-4D82-821B-8D219C2EE0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49-4983-A4B4-B74EC3E863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49-4983-A4B4-B74EC3E863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55-4D82-821B-8D219C2EE0C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955-4D82-821B-8D219C2EE0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249-4983-A4B4-B74EC3E863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49-4983-A4B4-B74EC3E863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955-4D82-821B-8D219C2EE0C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55-4D82-821B-8D219C2EE0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A5-42EF-A87B-CB81D210CA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A5-42EF-A87B-CB81D210CA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2E-4222-B5F8-8F1A091900A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2E-4222-B5F8-8F1A091900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A5-42EF-A87B-CB81D210CA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A5-42EF-A87B-CB81D210CA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2E-4222-B5F8-8F1A091900A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2E-4222-B5F8-8F1A091900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AA5-42EF-A87B-CB81D210CA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A5-42EF-A87B-CB81D210CA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B2E-4222-B5F8-8F1A091900A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2E-4222-B5F8-8F1A091900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54-43E1-9E44-F37284B891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54-43E1-9E44-F37284B891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D6A-4FC5-BFD4-C4368946ADD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6A-4FC5-BFD4-C4368946AD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54-43E1-9E44-F37284B891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54-43E1-9E44-F37284B891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6A-4FC5-BFD4-C4368946ADD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6A-4FC5-BFD4-C4368946AD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E4-4560-A549-B43E006222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E4-4560-A549-B43E0062223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35-4C5A-9B3A-C781EDF85B9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35-4C5A-9B3A-C781EDF85B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35-4C5A-9B3A-C781EDF85B9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35-4C5A-9B3A-C781EDF85B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E4-4560-A549-B43E006222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E4-4560-A549-B43E0062223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35-4C5A-9B3A-C781EDF85B9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35-4C5A-9B3A-C781EDF85B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B0-46AB-AC4A-0D9A32176A8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B0-46AB-AC4A-0D9A32176A8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93-4239-BA7E-F8B691321F7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93-4239-BA7E-F8B691321F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93-4239-BA7E-F8B691321F7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093-4239-BA7E-F8B691321F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B0-46AB-AC4A-0D9A32176A8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B0-46AB-AC4A-0D9A32176A8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93-4239-BA7E-F8B691321F7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93-4239-BA7E-F8B691321F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C98A7303-AB77-4754-85E5-C995A3CCAA96}"/>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93624412-93A2-4496-81EE-AB79F32C3EBA}"/>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1212F843-DA4D-4ABF-B1DD-3F0D15C1DB61}"/>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CCF87182-04A0-44D5-AFBE-1F5C3FD478B2}"/>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5A0B6317-E346-4C43-82D6-A6875C6A1E33}"/>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9FC30643-7065-462D-8DA6-C5169220CD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127CC9F8-FD69-4243-8CFA-0C48BD5C03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6B3BE02-EED4-4FDA-A83F-1E1C5F96E5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1D17AC59-DCCA-4713-82E8-9E982681F5D4}"/>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D4BD96E2-85CB-46AE-9E21-BC146D87E211}"/>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0A43EACA-46BF-4491-9A76-1CE92D204213}"/>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BF138451-FF7B-4EB4-822F-8998B34A86F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BBD4A4B8-7816-49A0-BA78-EFC520D8DAFD}"/>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9D1BB77E-BE18-4BEC-BA77-454ED4C689BE}"/>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42BE9DD8-BFC0-4BAA-8571-CAE955A44D96}"/>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412DC-EAF9-410E-BE37-CBFF00D639AC}">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Brunei Darussalam</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245</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241</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D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298" customFormat="true" ht="30" customHeight="true" x14ac:dyDescent="0.25">
      <c r="B1" s="317" t="s">
        <v>31</v>
      </c>
      <c r="C1" s="565" t="s">
        <v>214</v>
      </c>
      <c r="D1" s="304" t="s">
        <v>209</v>
      </c>
      <c r="E1" s="304"/>
      <c r="F1" s="304"/>
      <c r="G1" s="304"/>
      <c r="H1" s="304"/>
      <c r="I1" s="315"/>
      <c r="J1" s="296"/>
      <c r="K1" s="296"/>
      <c r="L1" s="317" t="s">
        <v>31</v>
      </c>
      <c r="M1" s="565" t="s">
        <v>215</v>
      </c>
      <c r="N1" s="304" t="s">
        <v>209</v>
      </c>
      <c r="O1" s="304"/>
      <c r="P1" s="304"/>
      <c r="Q1" s="304"/>
      <c r="R1" s="304"/>
      <c r="S1" s="315"/>
      <c r="T1" s="296"/>
      <c r="U1" s="296"/>
      <c r="V1" s="317" t="s">
        <v>31</v>
      </c>
      <c r="W1" s="565" t="s">
        <v>216</v>
      </c>
      <c r="X1" s="304" t="s">
        <v>209</v>
      </c>
      <c r="Y1" s="304"/>
      <c r="Z1" s="304"/>
      <c r="AA1" s="304"/>
      <c r="AB1" s="304"/>
      <c r="AC1" s="315"/>
      <c r="AD1" s="296"/>
      <c r="AE1" s="296"/>
      <c r="AF1" s="317" t="s">
        <v>31</v>
      </c>
      <c r="AG1" s="565">
        <v>2019</v>
      </c>
      <c r="AH1" s="304" t="s">
        <v>209</v>
      </c>
      <c r="AI1" s="304"/>
      <c r="AJ1" s="304"/>
      <c r="AK1" s="304"/>
      <c r="AL1" s="304"/>
      <c r="AM1" s="315"/>
      <c r="AN1" s="296"/>
      <c r="AO1" s="296"/>
      <c r="AP1" s="317" t="s">
        <v>31</v>
      </c>
      <c r="AQ1" s="565">
        <v>2020</v>
      </c>
      <c r="AR1" s="304" t="s">
        <v>209</v>
      </c>
      <c r="AS1" s="304"/>
      <c r="AT1" s="304"/>
      <c r="AU1" s="304"/>
      <c r="AV1" s="304"/>
      <c r="AW1" s="315"/>
      <c r="AX1" s="296"/>
      <c r="AY1" s="296"/>
    </row>
    <row xmlns:x14ac="http://schemas.microsoft.com/office/spreadsheetml/2009/9/ac" r="2" s="298" customFormat="true" ht="30" customHeight="true" x14ac:dyDescent="0.25">
      <c r="A2" s="579" t="s">
        <v>240</v>
      </c>
      <c r="B2" s="305" t="s">
        <v>211</v>
      </c>
      <c r="C2" s="258" t="s">
        <v>176</v>
      </c>
      <c r="D2" s="258" t="s">
        <v>175</v>
      </c>
      <c r="E2" s="306"/>
      <c r="F2" s="306"/>
      <c r="G2" s="306"/>
      <c r="H2" s="306"/>
      <c r="I2" s="316"/>
      <c r="J2" s="299" t="s">
        <v>217</v>
      </c>
      <c r="K2" s="299"/>
      <c r="L2" s="305" t="s">
        <v>212</v>
      </c>
      <c r="M2" s="258" t="s">
        <v>176</v>
      </c>
      <c r="N2" s="258" t="s">
        <v>175</v>
      </c>
      <c r="O2" s="306"/>
      <c r="P2" s="306"/>
      <c r="Q2" s="306"/>
      <c r="R2" s="306"/>
      <c r="S2" s="316"/>
      <c r="T2" s="299" t="s">
        <v>217</v>
      </c>
      <c r="U2" s="299"/>
      <c r="V2" s="305" t="s">
        <v>213</v>
      </c>
      <c r="W2" s="258" t="s">
        <v>176</v>
      </c>
      <c r="X2" s="258" t="s">
        <v>175</v>
      </c>
      <c r="Y2" s="306"/>
      <c r="Z2" s="306"/>
      <c r="AA2" s="306"/>
      <c r="AB2" s="306"/>
      <c r="AC2" s="316"/>
      <c r="AD2" s="299" t="s">
        <v>217</v>
      </c>
      <c r="AE2" s="299"/>
      <c r="AF2" s="305" t="s">
        <v>233</v>
      </c>
      <c r="AG2" s="258" t="s">
        <v>176</v>
      </c>
      <c r="AH2" s="258" t="s">
        <v>175</v>
      </c>
      <c r="AI2" s="306"/>
      <c r="AJ2" s="306"/>
      <c r="AK2" s="306"/>
      <c r="AL2" s="306"/>
      <c r="AM2" s="316"/>
      <c r="AN2" s="299" t="s">
        <v>217</v>
      </c>
      <c r="AO2" s="299"/>
      <c r="AP2" s="305" t="s">
        <v>234</v>
      </c>
      <c r="AQ2" s="258" t="s">
        <v>176</v>
      </c>
      <c r="AR2" s="258" t="s">
        <v>175</v>
      </c>
      <c r="AS2" s="306"/>
      <c r="AT2" s="306"/>
      <c r="AU2" s="306"/>
      <c r="AV2" s="306"/>
      <c r="AW2" s="316"/>
      <c r="AX2" s="299" t="s">
        <v>217</v>
      </c>
      <c r="AY2" s="299"/>
    </row>
    <row xmlns:x14ac="http://schemas.microsoft.com/office/spreadsheetml/2009/9/ac" r="3" s="238" customFormat="true" ht="18" customHeight="true" x14ac:dyDescent="0.25">
      <c r="A3" s="579"/>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237"/>
      <c r="BJ3" s="237"/>
      <c r="BT3" s="237"/>
      <c r="CD3" s="237"/>
      <c r="CN3" s="237"/>
      <c r="CX3" s="237"/>
      <c r="DH3" s="237"/>
      <c r="DR3" s="237"/>
      <c r="EB3" s="237"/>
      <c r="EL3" s="237"/>
      <c r="EV3" s="237"/>
      <c r="FF3" s="237"/>
      <c r="FP3" s="237"/>
      <c r="FZ3" s="237"/>
      <c r="GJ3" s="237"/>
      <c r="GT3" s="237"/>
      <c r="HD3" s="237"/>
    </row>
    <row xmlns:x14ac="http://schemas.microsoft.com/office/spreadsheetml/2009/9/ac" r="4" s="4" customFormat="true" x14ac:dyDescent="0.25">
      <c r="A4" s="368" t="str">
        <f>IF(ISBLANK('Data Summary'!A6),"",'Data Summary'!A6)</f>
        <v>BRN_2016_UIS</v>
      </c>
      <c r="B4" s="113"/>
      <c r="C4" s="81" t="s">
        <v>3</v>
      </c>
      <c r="D4" s="128">
        <v>0</v>
      </c>
      <c r="E4" s="128"/>
      <c r="F4" s="128"/>
      <c r="G4" s="128"/>
      <c r="H4" s="128">
        <v>0</v>
      </c>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v>0</v>
      </c>
      <c r="AW4" s="21">
        <v>0</v>
      </c>
      <c r="AX4" s="19"/>
      <c r="AY4" s="1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68" t="str">
        <f ca="true">IF(ISBLANK('Data Summary'!A7),"",'Data Summary'!A7)</f>
        <v>BRN_2017_UIS</v>
      </c>
      <c r="B5" s="101"/>
      <c r="C5" s="81" t="s">
        <v>25</v>
      </c>
      <c r="D5" s="129">
        <v>100</v>
      </c>
      <c r="E5" s="128"/>
      <c r="F5" s="128"/>
      <c r="G5" s="128"/>
      <c r="H5" s="128">
        <v>100</v>
      </c>
      <c r="I5" s="21">
        <v>100</v>
      </c>
      <c r="J5" s="19"/>
      <c r="K5" s="19"/>
      <c r="L5" s="101"/>
      <c r="M5" s="81" t="s">
        <v>25</v>
      </c>
      <c r="N5" s="129">
        <v>100</v>
      </c>
      <c r="O5" s="128"/>
      <c r="P5" s="128"/>
      <c r="Q5" s="128"/>
      <c r="R5" s="128">
        <v>100</v>
      </c>
      <c r="S5" s="21">
        <v>100</v>
      </c>
      <c r="T5" s="19"/>
      <c r="U5" s="19"/>
      <c r="V5" s="101"/>
      <c r="W5" s="81" t="s">
        <v>25</v>
      </c>
      <c r="X5" s="129">
        <v>100</v>
      </c>
      <c r="Y5" s="128"/>
      <c r="Z5" s="128"/>
      <c r="AA5" s="128"/>
      <c r="AB5" s="128">
        <v>100</v>
      </c>
      <c r="AC5" s="21">
        <v>100</v>
      </c>
      <c r="AD5" s="19"/>
      <c r="AE5" s="19"/>
      <c r="AF5" s="101" t="s">
        <v>235</v>
      </c>
      <c r="AG5" s="81" t="s">
        <v>25</v>
      </c>
      <c r="AH5" s="129">
        <v>100</v>
      </c>
      <c r="AI5" s="128"/>
      <c r="AJ5" s="128"/>
      <c r="AK5" s="128"/>
      <c r="AL5" s="128">
        <v>100</v>
      </c>
      <c r="AM5" s="21">
        <v>100</v>
      </c>
      <c r="AN5" s="19"/>
      <c r="AO5" s="19"/>
      <c r="AP5" s="101" t="s">
        <v>235</v>
      </c>
      <c r="AQ5" s="81" t="s">
        <v>25</v>
      </c>
      <c r="AR5" s="129">
        <v>100</v>
      </c>
      <c r="AS5" s="128"/>
      <c r="AT5" s="128"/>
      <c r="AU5" s="128"/>
      <c r="AV5" s="128">
        <v>100</v>
      </c>
      <c r="AW5" s="21">
        <v>100</v>
      </c>
      <c r="AX5" s="19"/>
      <c r="AY5" s="1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ht="15.6" customHeight="true" x14ac:dyDescent="0.25">
      <c r="A6" s="368" t="str">
        <f ca="true">IF(ISBLANK('Data Summary'!A8),"",'Data Summary'!A8)</f>
        <v>BRN_2018_UIS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68" t="str">
        <f ca="true">IF(ISBLANK('Data Summary'!A9),"",'Data Summary'!A9)</f>
        <v>BRN_2019_UIS</v>
      </c>
      <c r="B7" s="101"/>
      <c r="C7" s="82" t="s">
        <v>160</v>
      </c>
      <c r="D7" s="129">
        <v>100</v>
      </c>
      <c r="E7" s="128"/>
      <c r="F7" s="128"/>
      <c r="G7" s="128"/>
      <c r="H7" s="128">
        <v>100</v>
      </c>
      <c r="I7" s="21">
        <v>100</v>
      </c>
      <c r="J7" s="19"/>
      <c r="K7" s="19"/>
      <c r="L7" s="101"/>
      <c r="M7" s="82" t="s">
        <v>160</v>
      </c>
      <c r="N7" s="129">
        <v>100</v>
      </c>
      <c r="O7" s="128"/>
      <c r="P7" s="128"/>
      <c r="Q7" s="128"/>
      <c r="R7" s="128">
        <v>100</v>
      </c>
      <c r="S7" s="21">
        <v>100</v>
      </c>
      <c r="T7" s="19"/>
      <c r="U7" s="19"/>
      <c r="V7" s="101"/>
      <c r="W7" s="82" t="s">
        <v>160</v>
      </c>
      <c r="X7" s="129">
        <v>100</v>
      </c>
      <c r="Y7" s="128"/>
      <c r="Z7" s="128"/>
      <c r="AA7" s="128"/>
      <c r="AB7" s="128">
        <v>100</v>
      </c>
      <c r="AC7" s="21">
        <v>100</v>
      </c>
      <c r="AD7" s="19"/>
      <c r="AE7" s="19"/>
      <c r="AF7" s="101" t="s">
        <v>235</v>
      </c>
      <c r="AG7" s="82" t="s">
        <v>160</v>
      </c>
      <c r="AH7" s="129">
        <v>100</v>
      </c>
      <c r="AI7" s="128"/>
      <c r="AJ7" s="128"/>
      <c r="AK7" s="128"/>
      <c r="AL7" s="128">
        <v>100</v>
      </c>
      <c r="AM7" s="21">
        <v>100</v>
      </c>
      <c r="AN7" s="19"/>
      <c r="AO7" s="19"/>
      <c r="AP7" s="101" t="s">
        <v>235</v>
      </c>
      <c r="AQ7" s="82" t="s">
        <v>160</v>
      </c>
      <c r="AR7" s="129">
        <v>100</v>
      </c>
      <c r="AS7" s="128"/>
      <c r="AT7" s="128"/>
      <c r="AU7" s="128"/>
      <c r="AV7" s="128">
        <v>100</v>
      </c>
      <c r="AW7" s="21">
        <v>100</v>
      </c>
      <c r="AX7" s="19"/>
      <c r="AY7" s="1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68" t="str">
        <f ca="true">IF(ISBLANK('Data Summary'!A10),"",'Data Summary'!A10)</f>
        <v>BRN_2020_UIS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69" t="str">
        <f ca="true">IF(ISBLANK('Data Summary'!A11),"",'Data Summary'!A11)</f>
        <v/>
      </c>
      <c r="B9" s="101" t="s">
        <v>177</v>
      </c>
      <c r="C9" s="82" t="s">
        <v>170</v>
      </c>
      <c r="D9" s="129">
        <v>100</v>
      </c>
      <c r="E9" s="128"/>
      <c r="F9" s="128"/>
      <c r="G9" s="128"/>
      <c r="H9" s="128">
        <v>100</v>
      </c>
      <c r="I9" s="21">
        <v>100</v>
      </c>
      <c r="J9" s="19"/>
      <c r="K9" s="19"/>
      <c r="L9" s="101" t="s">
        <v>177</v>
      </c>
      <c r="M9" s="82" t="s">
        <v>170</v>
      </c>
      <c r="N9" s="129">
        <v>100</v>
      </c>
      <c r="O9" s="128"/>
      <c r="P9" s="128"/>
      <c r="Q9" s="128"/>
      <c r="R9" s="128">
        <v>100</v>
      </c>
      <c r="S9" s="21">
        <v>100</v>
      </c>
      <c r="T9" s="19"/>
      <c r="U9" s="19"/>
      <c r="V9" s="101" t="s">
        <v>177</v>
      </c>
      <c r="W9" s="82" t="s">
        <v>170</v>
      </c>
      <c r="X9" s="129">
        <v>100</v>
      </c>
      <c r="Y9" s="128"/>
      <c r="Z9" s="128"/>
      <c r="AA9" s="128"/>
      <c r="AB9" s="128">
        <v>100</v>
      </c>
      <c r="AC9" s="21">
        <v>100</v>
      </c>
      <c r="AD9" s="19"/>
      <c r="AE9" s="19"/>
      <c r="AF9" s="101" t="s">
        <v>177</v>
      </c>
      <c r="AG9" s="82" t="s">
        <v>170</v>
      </c>
      <c r="AH9" s="129">
        <v>100</v>
      </c>
      <c r="AI9" s="128"/>
      <c r="AJ9" s="128"/>
      <c r="AK9" s="128"/>
      <c r="AL9" s="128">
        <v>100</v>
      </c>
      <c r="AM9" s="21">
        <v>100</v>
      </c>
      <c r="AN9" s="19"/>
      <c r="AO9" s="19"/>
      <c r="AP9" s="101" t="s">
        <v>177</v>
      </c>
      <c r="AQ9" s="82" t="s">
        <v>170</v>
      </c>
      <c r="AR9" s="129">
        <v>100</v>
      </c>
      <c r="AS9" s="128"/>
      <c r="AT9" s="128"/>
      <c r="AU9" s="128"/>
      <c r="AV9" s="128">
        <v>100</v>
      </c>
      <c r="AW9" s="21">
        <v>100</v>
      </c>
      <c r="AX9" s="19"/>
      <c r="AY9" s="19"/>
      <c r="AZ9" s="109"/>
      <c r="BJ9" s="109"/>
      <c r="BT9" s="109"/>
      <c r="CD9" s="109"/>
      <c r="CN9" s="109"/>
      <c r="CX9" s="109"/>
      <c r="DH9" s="109"/>
      <c r="DR9" s="109"/>
      <c r="EB9" s="109"/>
      <c r="EL9" s="109"/>
      <c r="EV9" s="109"/>
      <c r="FF9" s="109"/>
      <c r="FP9" s="109"/>
      <c r="FZ9" s="109"/>
      <c r="GJ9" s="109"/>
      <c r="GT9" s="109"/>
      <c r="HD9" s="109"/>
    </row>
    <row xmlns:x14ac="http://schemas.microsoft.com/office/spreadsheetml/2009/9/ac" r="10" s="2" customFormat="true" ht="86.45" customHeight="true" x14ac:dyDescent="0.25">
      <c r="A10" s="369" t="str">
        <f ca="true">IF(ISBLANK('Data Summary'!A12),"",'Data Summary'!A12)</f>
        <v/>
      </c>
      <c r="B10" s="104" t="s">
        <v>12</v>
      </c>
      <c r="C10" s="576" t="s">
        <v>206</v>
      </c>
      <c r="D10" s="577"/>
      <c r="E10" s="577"/>
      <c r="F10" s="577"/>
      <c r="G10" s="577"/>
      <c r="H10" s="577"/>
      <c r="I10" s="578"/>
      <c r="J10" s="10"/>
      <c r="K10" s="10"/>
      <c r="L10" s="104" t="s">
        <v>12</v>
      </c>
      <c r="M10" s="576" t="s">
        <v>206</v>
      </c>
      <c r="N10" s="577"/>
      <c r="O10" s="577"/>
      <c r="P10" s="577"/>
      <c r="Q10" s="577"/>
      <c r="R10" s="577"/>
      <c r="S10" s="578"/>
      <c r="T10" s="10"/>
      <c r="U10" s="10"/>
      <c r="V10" s="104" t="s">
        <v>12</v>
      </c>
      <c r="W10" s="576" t="s">
        <v>206</v>
      </c>
      <c r="X10" s="577"/>
      <c r="Y10" s="577"/>
      <c r="Z10" s="577"/>
      <c r="AA10" s="577"/>
      <c r="AB10" s="577"/>
      <c r="AC10" s="578"/>
      <c r="AD10" s="10"/>
      <c r="AE10" s="10"/>
      <c r="AF10" s="104" t="s">
        <v>12</v>
      </c>
      <c r="AG10" s="576" t="s">
        <v>206</v>
      </c>
      <c r="AH10" s="577"/>
      <c r="AI10" s="577"/>
      <c r="AJ10" s="577"/>
      <c r="AK10" s="577"/>
      <c r="AL10" s="577"/>
      <c r="AM10" s="578"/>
      <c r="AN10" s="10"/>
      <c r="AO10" s="10"/>
      <c r="AP10" s="104" t="s">
        <v>12</v>
      </c>
      <c r="AQ10" s="576" t="s">
        <v>206</v>
      </c>
      <c r="AR10" s="577"/>
      <c r="AS10" s="577"/>
      <c r="AT10" s="577"/>
      <c r="AU10" s="577"/>
      <c r="AV10" s="577"/>
      <c r="AW10" s="578"/>
      <c r="AX10" s="10"/>
      <c r="AY10" s="10"/>
      <c r="AZ10" s="112"/>
      <c r="BJ10" s="112"/>
      <c r="BT10" s="112"/>
      <c r="CD10" s="112"/>
      <c r="CN10" s="112"/>
      <c r="CX10" s="112"/>
      <c r="DH10" s="112"/>
      <c r="DR10" s="112"/>
      <c r="EB10" s="112"/>
      <c r="EL10" s="112"/>
      <c r="EV10" s="112"/>
      <c r="FF10" s="112"/>
      <c r="FP10" s="112"/>
      <c r="FZ10" s="112"/>
      <c r="GJ10" s="112"/>
      <c r="GT10" s="112"/>
      <c r="HD10" s="112"/>
    </row>
    <row xmlns:x14ac="http://schemas.microsoft.com/office/spreadsheetml/2009/9/ac" r="11" s="2" customFormat="true" ht="15.6" customHeight="true" x14ac:dyDescent="0.25">
      <c r="A11" s="369" t="str">
        <f ca="true">IF(ISBLANK('Data Summary'!A13),"",'Data Summary'!A13)</f>
        <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t="s">
        <v>158</v>
      </c>
      <c r="AW11" s="89" t="s">
        <v>158</v>
      </c>
      <c r="AX11" s="10"/>
      <c r="AY11" s="10"/>
      <c r="AZ11" s="112"/>
      <c r="BJ11" s="112"/>
      <c r="BT11" s="112"/>
      <c r="CD11" s="112"/>
      <c r="CN11" s="112"/>
      <c r="CX11" s="112"/>
      <c r="DH11" s="112"/>
      <c r="DR11" s="112"/>
      <c r="EB11" s="112"/>
      <c r="EL11" s="112"/>
      <c r="EV11" s="112"/>
      <c r="FF11" s="112"/>
      <c r="FP11" s="112"/>
      <c r="FZ11" s="112"/>
      <c r="GJ11" s="112"/>
      <c r="GT11" s="112"/>
      <c r="HD11" s="112"/>
    </row>
    <row xmlns:x14ac="http://schemas.microsoft.com/office/spreadsheetml/2009/9/ac" r="12" s="2" customFormat="true" ht="15" customHeight="true" x14ac:dyDescent="0.25">
      <c r="A12" s="369" t="str">
        <f ca="true">IF(ISBLANK('Data Summary'!A14),"",'Data Summary'!A14)</f>
        <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t="s">
        <v>158</v>
      </c>
      <c r="AW12" s="89" t="s">
        <v>158</v>
      </c>
      <c r="AX12" s="10"/>
      <c r="AY12" s="10"/>
      <c r="AZ12" s="112"/>
      <c r="BJ12" s="112"/>
      <c r="BT12" s="112"/>
      <c r="CD12" s="112"/>
      <c r="CN12" s="112"/>
      <c r="CX12" s="112"/>
      <c r="DH12" s="112"/>
      <c r="DR12" s="112"/>
      <c r="EB12" s="112"/>
      <c r="EL12" s="112"/>
      <c r="EV12" s="112"/>
      <c r="FF12" s="112"/>
      <c r="FP12" s="112"/>
      <c r="FZ12" s="112"/>
      <c r="GJ12" s="112"/>
      <c r="GT12" s="112"/>
      <c r="HD12" s="112"/>
    </row>
    <row xmlns:x14ac="http://schemas.microsoft.com/office/spreadsheetml/2009/9/ac" r="13" s="2" customFormat="true" ht="15" customHeight="true" x14ac:dyDescent="0.25">
      <c r="A13" s="369"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12"/>
      <c r="BJ13" s="112"/>
      <c r="BT13" s="112"/>
      <c r="CD13" s="112"/>
      <c r="CN13" s="112"/>
      <c r="CX13" s="112"/>
      <c r="DH13" s="112"/>
      <c r="DR13" s="112"/>
      <c r="EB13" s="112"/>
      <c r="EL13" s="112"/>
      <c r="EV13" s="112"/>
      <c r="FF13" s="112"/>
      <c r="FP13" s="112"/>
      <c r="FZ13" s="112"/>
      <c r="GJ13" s="112"/>
      <c r="GT13" s="112"/>
      <c r="HD13" s="112"/>
    </row>
    <row xmlns:x14ac="http://schemas.microsoft.com/office/spreadsheetml/2009/9/ac" r="14" ht="15.75" customHeight="true" x14ac:dyDescent="0.25">
      <c r="A14" s="369"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row>
    <row xmlns:x14ac="http://schemas.microsoft.com/office/spreadsheetml/2009/9/ac" r="15" ht="15.75" customHeight="true" thickBot="true" x14ac:dyDescent="0.3">
      <c r="A15" s="369"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row>
    <row xmlns:x14ac="http://schemas.microsoft.com/office/spreadsheetml/2009/9/ac" r="16" s="3" customFormat="true" x14ac:dyDescent="0.25">
      <c r="A16" s="369" t="str">
        <f ca="true">IF(ISBLANK('Data Summary'!A18),"",'Data Summary'!A18)</f>
        <v/>
      </c>
      <c r="B16" s="107"/>
      <c r="L16" s="107"/>
      <c r="V16" s="107"/>
      <c r="AF16" s="107"/>
      <c r="AG16" s="107"/>
      <c r="AP16" s="107"/>
      <c r="AZ16" s="107"/>
      <c r="BJ16" s="107"/>
      <c r="BT16" s="107"/>
      <c r="CD16" s="107"/>
      <c r="CN16" s="107"/>
      <c r="CX16" s="107"/>
      <c r="DH16" s="107"/>
      <c r="DR16" s="107"/>
      <c r="EB16" s="107"/>
      <c r="EL16" s="107"/>
      <c r="EV16" s="107"/>
      <c r="FF16" s="107"/>
      <c r="FP16" s="107"/>
      <c r="FZ16" s="107"/>
      <c r="GJ16" s="107"/>
      <c r="GT16" s="107"/>
      <c r="HD16" s="107"/>
    </row>
    <row xmlns:x14ac="http://schemas.microsoft.com/office/spreadsheetml/2009/9/ac" r="17" s="3" customFormat="true" x14ac:dyDescent="0.25">
      <c r="A17" s="369" t="str">
        <f ca="true">IF(ISBLANK('Data Summary'!A19),"",'Data Summary'!A19)</f>
        <v/>
      </c>
      <c r="B17" s="107"/>
      <c r="L17" s="107"/>
      <c r="V17" s="107"/>
      <c r="AF17" s="107"/>
      <c r="AG17" s="107"/>
      <c r="AP17" s="107"/>
      <c r="AZ17" s="107"/>
      <c r="BJ17" s="107"/>
      <c r="BT17" s="107"/>
      <c r="CD17" s="107"/>
      <c r="CN17" s="107"/>
      <c r="CX17" s="107"/>
      <c r="DH17" s="107"/>
      <c r="DR17" s="107"/>
      <c r="EB17" s="107"/>
      <c r="EL17" s="107"/>
      <c r="EV17" s="107"/>
      <c r="FF17" s="107"/>
      <c r="FP17" s="107"/>
      <c r="FZ17" s="107"/>
      <c r="GJ17" s="107"/>
      <c r="GT17" s="107"/>
      <c r="HD17" s="107"/>
    </row>
    <row xmlns:x14ac="http://schemas.microsoft.com/office/spreadsheetml/2009/9/ac" r="18" s="3" customFormat="true" x14ac:dyDescent="0.25">
      <c r="A18" s="369" t="str">
        <f ca="true">IF(ISBLANK('Data Summary'!A20),"",'Data Summary'!A20)</f>
        <v/>
      </c>
      <c r="B18" s="107"/>
      <c r="L18" s="107"/>
      <c r="V18" s="107"/>
      <c r="AF18" s="107"/>
      <c r="AG18" s="107"/>
      <c r="AP18" s="107"/>
      <c r="AZ18" s="107"/>
      <c r="BJ18" s="107"/>
      <c r="BT18" s="107"/>
      <c r="CD18" s="107"/>
      <c r="CN18" s="107"/>
      <c r="CX18" s="107"/>
      <c r="DH18" s="107"/>
      <c r="DR18" s="107"/>
      <c r="EB18" s="107"/>
      <c r="EL18" s="107"/>
      <c r="EV18" s="107"/>
      <c r="FF18" s="107"/>
      <c r="FP18" s="107"/>
      <c r="FZ18" s="107"/>
      <c r="GJ18" s="107"/>
      <c r="GT18" s="107"/>
      <c r="HD18" s="107"/>
    </row>
    <row xmlns:x14ac="http://schemas.microsoft.com/office/spreadsheetml/2009/9/ac" r="19" s="3" customFormat="true" x14ac:dyDescent="0.25">
      <c r="A19" s="369" t="str">
        <f ca="true">IF(ISBLANK('Data Summary'!A21),"",'Data Summary'!A21)</f>
        <v/>
      </c>
      <c r="B19" s="107"/>
      <c r="L19" s="107"/>
      <c r="V19" s="107"/>
      <c r="AF19" s="107"/>
      <c r="AG19" s="107"/>
      <c r="AP19" s="107"/>
      <c r="AZ19" s="107"/>
      <c r="BJ19" s="107"/>
      <c r="BT19" s="107"/>
      <c r="CD19" s="107"/>
      <c r="CN19" s="107"/>
      <c r="CX19" s="107"/>
      <c r="DH19" s="107"/>
      <c r="DR19" s="107"/>
      <c r="EB19" s="107"/>
      <c r="EL19" s="107"/>
      <c r="EV19" s="107"/>
      <c r="FF19" s="107"/>
      <c r="FP19" s="107"/>
      <c r="FZ19" s="107"/>
      <c r="GJ19" s="107"/>
      <c r="GT19" s="107"/>
      <c r="HD19" s="107"/>
    </row>
    <row xmlns:x14ac="http://schemas.microsoft.com/office/spreadsheetml/2009/9/ac" r="20" s="3" customFormat="true" x14ac:dyDescent="0.25">
      <c r="A20" s="369" t="str">
        <f ca="true">IF(ISBLANK('Data Summary'!A22),"",'Data Summary'!A22)</f>
        <v/>
      </c>
      <c r="B20" s="107"/>
      <c r="L20" s="107"/>
      <c r="V20" s="107"/>
      <c r="AF20" s="107"/>
      <c r="AG20" s="107"/>
      <c r="AP20" s="107"/>
      <c r="AZ20" s="107"/>
      <c r="BJ20" s="107"/>
      <c r="BT20" s="107"/>
      <c r="CD20" s="107"/>
      <c r="CN20" s="107"/>
      <c r="CX20" s="107"/>
      <c r="DH20" s="107"/>
      <c r="DR20" s="107"/>
      <c r="EB20" s="107"/>
      <c r="EL20" s="107"/>
      <c r="EV20" s="107"/>
      <c r="FF20" s="107"/>
      <c r="FP20" s="107"/>
      <c r="FZ20" s="107"/>
      <c r="GJ20" s="107"/>
      <c r="GT20" s="107"/>
      <c r="HD20" s="107"/>
    </row>
    <row xmlns:x14ac="http://schemas.microsoft.com/office/spreadsheetml/2009/9/ac" r="21" s="3" customFormat="true" x14ac:dyDescent="0.25">
      <c r="A21" s="369" t="str">
        <f ca="true">IF(ISBLANK('Data Summary'!A23),"",'Data Summary'!A23)</f>
        <v/>
      </c>
      <c r="B21" s="107"/>
      <c r="L21" s="107"/>
      <c r="V21" s="107"/>
      <c r="AF21" s="107"/>
      <c r="AG21" s="107"/>
      <c r="AP21" s="107"/>
      <c r="AZ21" s="107"/>
      <c r="BJ21" s="107"/>
      <c r="BT21" s="107"/>
      <c r="CD21" s="107"/>
      <c r="CN21" s="107"/>
      <c r="CX21" s="107"/>
      <c r="DH21" s="107"/>
      <c r="DR21" s="107"/>
      <c r="EB21" s="107"/>
      <c r="EL21" s="107"/>
      <c r="EV21" s="107"/>
      <c r="FF21" s="107"/>
      <c r="FP21" s="107"/>
      <c r="FZ21" s="107"/>
      <c r="GJ21" s="107"/>
      <c r="GT21" s="107"/>
      <c r="HD21" s="107"/>
    </row>
    <row xmlns:x14ac="http://schemas.microsoft.com/office/spreadsheetml/2009/9/ac" r="22" s="3" customFormat="true" x14ac:dyDescent="0.25">
      <c r="A22" s="369" t="str">
        <f ca="true">IF(ISBLANK('Data Summary'!A24),"",'Data Summary'!A24)</f>
        <v/>
      </c>
      <c r="B22" s="107"/>
      <c r="L22" s="107"/>
      <c r="V22" s="107"/>
      <c r="AF22" s="107"/>
      <c r="AG22" s="107"/>
      <c r="AP22" s="107"/>
      <c r="AZ22" s="107"/>
      <c r="BJ22" s="107"/>
      <c r="BT22" s="107"/>
      <c r="CD22" s="107"/>
      <c r="CN22" s="107"/>
      <c r="CX22" s="107"/>
      <c r="DH22" s="107"/>
      <c r="DR22" s="107"/>
      <c r="EB22" s="107"/>
      <c r="EL22" s="107"/>
      <c r="EV22" s="107"/>
      <c r="FF22" s="107"/>
      <c r="FP22" s="107"/>
      <c r="FZ22" s="107"/>
      <c r="GJ22" s="107"/>
      <c r="GT22" s="107"/>
      <c r="HD22" s="107"/>
    </row>
    <row xmlns:x14ac="http://schemas.microsoft.com/office/spreadsheetml/2009/9/ac" r="23" s="3" customFormat="true" x14ac:dyDescent="0.25">
      <c r="A23" s="369" t="str">
        <f ca="true">IF(ISBLANK('Data Summary'!A25),"",'Data Summary'!A25)</f>
        <v/>
      </c>
      <c r="B23" s="107"/>
      <c r="L23" s="107"/>
      <c r="V23" s="107"/>
      <c r="AF23" s="107"/>
      <c r="AG23" s="107"/>
      <c r="AP23" s="107"/>
      <c r="AZ23" s="107"/>
      <c r="BJ23" s="107"/>
      <c r="BT23" s="107"/>
      <c r="CD23" s="107"/>
      <c r="CN23" s="107"/>
      <c r="CX23" s="107"/>
      <c r="DH23" s="107"/>
      <c r="DR23" s="107"/>
      <c r="EB23" s="107"/>
      <c r="EL23" s="107"/>
      <c r="EV23" s="107"/>
      <c r="FF23" s="107"/>
      <c r="FP23" s="107"/>
      <c r="FZ23" s="107"/>
      <c r="GJ23" s="107"/>
      <c r="GT23" s="107"/>
      <c r="HD23" s="107"/>
    </row>
    <row xmlns:x14ac="http://schemas.microsoft.com/office/spreadsheetml/2009/9/ac" r="24" s="3" customFormat="true" x14ac:dyDescent="0.25">
      <c r="A24" s="369" t="str">
        <f ca="true">IF(ISBLANK('Data Summary'!A26),"",'Data Summary'!A26)</f>
        <v/>
      </c>
      <c r="B24" s="107"/>
      <c r="L24" s="107"/>
      <c r="V24" s="107"/>
      <c r="AF24" s="107"/>
      <c r="AG24" s="107"/>
      <c r="AP24" s="107"/>
      <c r="AZ24" s="107"/>
      <c r="BJ24" s="107"/>
      <c r="BT24" s="107"/>
      <c r="CD24" s="107"/>
      <c r="CN24" s="107"/>
      <c r="CX24" s="107"/>
      <c r="DH24" s="107"/>
      <c r="DR24" s="107"/>
      <c r="EB24" s="107"/>
      <c r="EL24" s="107"/>
      <c r="EV24" s="107"/>
      <c r="FF24" s="107"/>
      <c r="FP24" s="107"/>
      <c r="FZ24" s="107"/>
      <c r="GJ24" s="107"/>
      <c r="GT24" s="107"/>
      <c r="HD24" s="107"/>
    </row>
    <row xmlns:x14ac="http://schemas.microsoft.com/office/spreadsheetml/2009/9/ac" r="25" s="3" customFormat="true" x14ac:dyDescent="0.25">
      <c r="A25" s="369" t="str">
        <f ca="true">IF(ISBLANK('Data Summary'!A27),"",'Data Summary'!A27)</f>
        <v/>
      </c>
      <c r="B25" s="107"/>
      <c r="L25" s="107"/>
      <c r="V25" s="107"/>
      <c r="AF25" s="107"/>
      <c r="AG25" s="107"/>
      <c r="AP25" s="107"/>
      <c r="AZ25" s="107"/>
      <c r="BJ25" s="107"/>
      <c r="BT25" s="107"/>
      <c r="CD25" s="107"/>
      <c r="CN25" s="107"/>
      <c r="CX25" s="107"/>
      <c r="DH25" s="107"/>
      <c r="DR25" s="107"/>
      <c r="EB25" s="107"/>
      <c r="EL25" s="107"/>
      <c r="EV25" s="107"/>
      <c r="FF25" s="107"/>
      <c r="FP25" s="107"/>
      <c r="FZ25" s="107"/>
      <c r="GJ25" s="107"/>
      <c r="GT25" s="107"/>
      <c r="HD25" s="107"/>
    </row>
    <row xmlns:x14ac="http://schemas.microsoft.com/office/spreadsheetml/2009/9/ac" r="26" s="3" customFormat="true" x14ac:dyDescent="0.25">
      <c r="A26" s="369" t="str">
        <f ca="true">IF(ISBLANK('Data Summary'!A28),"",'Data Summary'!A28)</f>
        <v/>
      </c>
      <c r="B26" s="107"/>
      <c r="L26" s="107"/>
      <c r="V26" s="107"/>
      <c r="AF26" s="107"/>
      <c r="AG26" s="107"/>
      <c r="AP26" s="107"/>
      <c r="AZ26" s="107"/>
      <c r="BJ26" s="107"/>
      <c r="BT26" s="107"/>
      <c r="CD26" s="107"/>
      <c r="CN26" s="107"/>
      <c r="CX26" s="107"/>
      <c r="DH26" s="107"/>
      <c r="DR26" s="107"/>
      <c r="EB26" s="107"/>
      <c r="EL26" s="107"/>
      <c r="EV26" s="107"/>
      <c r="FF26" s="107"/>
      <c r="FP26" s="107"/>
      <c r="FZ26" s="107"/>
      <c r="GJ26" s="107"/>
      <c r="GT26" s="107"/>
      <c r="HD26" s="107"/>
    </row>
    <row xmlns:x14ac="http://schemas.microsoft.com/office/spreadsheetml/2009/9/ac" r="27" s="3" customFormat="true" x14ac:dyDescent="0.25">
      <c r="A27" s="369" t="str">
        <f ca="true">IF(ISBLANK('Data Summary'!A29),"",'Data Summary'!A29)</f>
        <v/>
      </c>
      <c r="B27" s="107"/>
      <c r="L27" s="107"/>
      <c r="V27" s="107"/>
      <c r="AF27" s="107"/>
      <c r="AG27" s="107"/>
      <c r="AP27" s="107"/>
      <c r="AZ27" s="107"/>
      <c r="BJ27" s="107"/>
      <c r="BT27" s="107"/>
      <c r="CD27" s="107"/>
      <c r="CN27" s="107"/>
      <c r="CX27" s="107"/>
      <c r="DH27" s="107"/>
      <c r="DR27" s="107"/>
      <c r="EB27" s="107"/>
      <c r="EL27" s="107"/>
      <c r="EV27" s="107"/>
      <c r="FF27" s="107"/>
      <c r="FP27" s="107"/>
      <c r="FZ27" s="107"/>
      <c r="GJ27" s="107"/>
      <c r="GT27" s="107"/>
      <c r="HD27" s="107"/>
    </row>
    <row xmlns:x14ac="http://schemas.microsoft.com/office/spreadsheetml/2009/9/ac" r="28" s="3" customFormat="true" x14ac:dyDescent="0.25">
      <c r="A28" s="369" t="str">
        <f ca="true">IF(ISBLANK('Data Summary'!A30),"",'Data Summary'!A30)</f>
        <v/>
      </c>
      <c r="B28" s="107"/>
      <c r="L28" s="107"/>
      <c r="V28" s="107"/>
      <c r="AF28" s="107"/>
      <c r="AG28" s="107"/>
      <c r="AP28" s="107"/>
      <c r="AZ28" s="107"/>
      <c r="BJ28" s="107"/>
      <c r="BT28" s="107"/>
      <c r="CD28" s="107"/>
      <c r="CN28" s="107"/>
      <c r="CX28" s="107"/>
      <c r="DH28" s="107"/>
      <c r="DR28" s="107"/>
      <c r="EB28" s="107"/>
      <c r="EL28" s="107"/>
      <c r="EV28" s="107"/>
      <c r="FF28" s="107"/>
      <c r="FP28" s="107"/>
      <c r="FZ28" s="107"/>
      <c r="GJ28" s="107"/>
      <c r="GT28" s="107"/>
      <c r="HD28" s="107"/>
    </row>
    <row xmlns:x14ac="http://schemas.microsoft.com/office/spreadsheetml/2009/9/ac" r="29" s="3" customFormat="true" x14ac:dyDescent="0.25">
      <c r="A29" s="369" t="str">
        <f ca="true">IF(ISBLANK('Data Summary'!A31),"",'Data Summary'!A31)</f>
        <v/>
      </c>
      <c r="B29" s="107"/>
      <c r="L29" s="107"/>
      <c r="V29" s="107"/>
      <c r="AF29" s="107"/>
      <c r="AG29" s="107"/>
      <c r="AP29" s="107"/>
      <c r="AZ29" s="107"/>
      <c r="BJ29" s="107"/>
      <c r="BT29" s="107"/>
      <c r="CD29" s="107"/>
      <c r="CN29" s="107"/>
      <c r="CX29" s="107"/>
      <c r="DH29" s="107"/>
      <c r="DR29" s="107"/>
      <c r="EB29" s="107"/>
      <c r="EL29" s="107"/>
      <c r="EV29" s="107"/>
      <c r="FF29" s="107"/>
      <c r="FP29" s="107"/>
      <c r="FZ29" s="107"/>
      <c r="GJ29" s="107"/>
      <c r="GT29" s="107"/>
      <c r="HD29" s="107"/>
    </row>
    <row xmlns:x14ac="http://schemas.microsoft.com/office/spreadsheetml/2009/9/ac" r="30" s="3" customFormat="true" x14ac:dyDescent="0.25">
      <c r="A30" s="369" t="str">
        <f ca="true">IF(ISBLANK('Data Summary'!A32),"",'Data Summary'!A32)</f>
        <v/>
      </c>
      <c r="B30" s="107"/>
      <c r="L30" s="107"/>
      <c r="V30" s="107"/>
      <c r="AF30" s="107"/>
      <c r="AG30" s="107"/>
      <c r="AP30" s="107"/>
      <c r="AZ30" s="107"/>
      <c r="BJ30" s="107"/>
      <c r="BT30" s="107"/>
      <c r="CD30" s="107"/>
      <c r="CN30" s="107"/>
      <c r="CX30" s="107"/>
      <c r="DH30" s="107"/>
      <c r="DR30" s="107"/>
      <c r="EB30" s="107"/>
      <c r="EL30" s="107"/>
      <c r="EV30" s="107"/>
      <c r="FF30" s="107"/>
      <c r="FP30" s="107"/>
      <c r="FZ30" s="107"/>
      <c r="GJ30" s="107"/>
      <c r="GT30" s="107"/>
      <c r="HD30" s="107"/>
    </row>
    <row xmlns:x14ac="http://schemas.microsoft.com/office/spreadsheetml/2009/9/ac" r="31" s="3" customFormat="true" x14ac:dyDescent="0.25">
      <c r="A31" s="369" t="str">
        <f ca="true">IF(ISBLANK('Data Summary'!A33),"",'Data Summary'!A33)</f>
        <v/>
      </c>
      <c r="B31" s="107"/>
      <c r="L31" s="107"/>
      <c r="V31" s="107"/>
      <c r="AF31" s="107"/>
      <c r="AG31" s="107"/>
      <c r="AP31" s="107"/>
      <c r="AZ31" s="107"/>
      <c r="BJ31" s="107"/>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69" t="str">
        <f ca="true">IF(ISBLANK('Data Summary'!A34),"",'Data Summary'!A34)</f>
        <v/>
      </c>
      <c r="B32" s="107"/>
      <c r="L32" s="107"/>
      <c r="V32" s="107"/>
      <c r="AF32" s="107"/>
      <c r="AG32" s="107"/>
      <c r="AP32" s="107"/>
      <c r="AZ32" s="107"/>
      <c r="BJ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69" t="str">
        <f ca="true">IF(ISBLANK('Data Summary'!A35),"",'Data Summary'!A35)</f>
        <v/>
      </c>
      <c r="B33" s="107"/>
      <c r="L33" s="107"/>
      <c r="V33" s="107"/>
      <c r="AF33" s="107"/>
      <c r="AG33" s="107"/>
      <c r="AP33" s="107"/>
      <c r="AZ33" s="107"/>
      <c r="BJ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69" t="str">
        <f ca="true">IF(ISBLANK('Data Summary'!A36),"",'Data Summary'!A36)</f>
        <v/>
      </c>
      <c r="B34" s="107"/>
      <c r="L34" s="107"/>
      <c r="V34" s="107"/>
      <c r="AF34" s="107"/>
      <c r="AG34" s="107"/>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69" t="str">
        <f ca="true">IF(ISBLANK('Data Summary'!A37),"",'Data Summary'!A37)</f>
        <v/>
      </c>
      <c r="B35" s="107"/>
      <c r="L35" s="107"/>
      <c r="V35" s="107"/>
      <c r="AF35" s="107"/>
      <c r="AG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69" t="str">
        <f ca="true">IF(ISBLANK('Data Summary'!A38),"",'Data Summary'!A38)</f>
        <v/>
      </c>
      <c r="B36" s="107"/>
      <c r="L36" s="107"/>
      <c r="V36" s="107"/>
      <c r="AF36" s="107"/>
      <c r="AG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69" t="str">
        <f ca="true">IF(ISBLANK('Data Summary'!A39),"",'Data Summary'!A39)</f>
        <v/>
      </c>
      <c r="B37" s="107"/>
      <c r="L37" s="107"/>
      <c r="V37" s="107"/>
      <c r="AF37" s="107"/>
      <c r="AG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69" t="str">
        <f ca="true">IF(ISBLANK('Data Summary'!A40),"",'Data Summary'!A40)</f>
        <v/>
      </c>
      <c r="B38" s="107"/>
      <c r="L38" s="107"/>
      <c r="V38" s="107"/>
      <c r="AF38" s="107"/>
      <c r="AG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69" t="str">
        <f ca="true">IF(ISBLANK('Data Summary'!A41),"",'Data Summary'!A41)</f>
        <v/>
      </c>
      <c r="B39" s="107"/>
      <c r="L39" s="107"/>
      <c r="V39" s="107"/>
      <c r="AF39" s="107"/>
      <c r="AG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69" t="str">
        <f ca="true">IF(ISBLANK('Data Summary'!A42),"",'Data Summary'!A42)</f>
        <v/>
      </c>
      <c r="B40" s="107"/>
      <c r="L40" s="107"/>
      <c r="V40" s="107"/>
      <c r="AF40" s="107"/>
      <c r="AG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69" t="str">
        <f ca="true">IF(ISBLANK('Data Summary'!A43),"",'Data Summary'!A43)</f>
        <v/>
      </c>
      <c r="B41" s="107"/>
      <c r="L41" s="107"/>
      <c r="V41" s="107"/>
      <c r="AF41" s="107"/>
      <c r="AG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69" t="str">
        <f ca="true">IF(ISBLANK('Data Summary'!A44),"",'Data Summary'!A44)</f>
        <v/>
      </c>
      <c r="B42" s="107"/>
      <c r="L42" s="107"/>
      <c r="V42" s="107"/>
      <c r="AF42" s="107"/>
      <c r="AG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69" t="str">
        <f ca="true">IF(ISBLANK('Data Summary'!A45),"",'Data Summary'!A45)</f>
        <v/>
      </c>
      <c r="B43" s="107"/>
      <c r="L43" s="107"/>
      <c r="V43" s="107"/>
      <c r="AF43" s="107"/>
      <c r="AG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69" t="str">
        <f ca="true">IF(ISBLANK('Data Summary'!A46),"",'Data Summary'!A46)</f>
        <v/>
      </c>
      <c r="B44" s="107"/>
      <c r="L44" s="107"/>
      <c r="V44" s="107"/>
      <c r="AF44" s="107"/>
      <c r="AG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69" t="str">
        <f ca="true">IF(ISBLANK('Data Summary'!A47),"",'Data Summary'!A47)</f>
        <v/>
      </c>
      <c r="B45" s="107"/>
      <c r="L45" s="107"/>
      <c r="V45" s="107"/>
      <c r="AF45" s="107"/>
      <c r="AG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69" t="str">
        <f ca="true">IF(ISBLANK('Data Summary'!A48),"",'Data Summary'!A48)</f>
        <v/>
      </c>
      <c r="B46" s="107"/>
      <c r="L46" s="107"/>
      <c r="V46" s="107"/>
      <c r="AF46" s="107"/>
      <c r="AG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69" t="str">
        <f ca="true">IF(ISBLANK('Data Summary'!A49),"",'Data Summary'!A49)</f>
        <v/>
      </c>
      <c r="B47" s="107"/>
      <c r="L47" s="107"/>
      <c r="V47" s="107"/>
      <c r="AF47" s="107"/>
      <c r="AG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69" t="str">
        <f ca="true">IF(ISBLANK('Data Summary'!A50),"",'Data Summary'!A50)</f>
        <v/>
      </c>
      <c r="B48" s="107"/>
      <c r="L48" s="107"/>
      <c r="V48" s="107"/>
      <c r="AF48" s="107"/>
      <c r="AG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69" t="str">
        <f ca="true">IF(ISBLANK('Data Summary'!A51),"",'Data Summary'!A51)</f>
        <v/>
      </c>
      <c r="B49" s="107"/>
      <c r="L49" s="107"/>
      <c r="V49" s="107"/>
      <c r="AF49" s="107"/>
      <c r="AG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69" t="str">
        <f ca="true">IF(ISBLANK('Data Summary'!A52),"",'Data Summary'!A52)</f>
        <v/>
      </c>
      <c r="B50" s="107"/>
      <c r="L50" s="107"/>
      <c r="V50" s="107"/>
      <c r="AF50" s="107"/>
      <c r="AG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69" t="str">
        <f ca="true">IF(ISBLANK('Data Summary'!A53),"",'Data Summary'!A53)</f>
        <v/>
      </c>
      <c r="B51" s="107"/>
      <c r="L51" s="107"/>
      <c r="V51" s="107"/>
      <c r="AF51" s="107"/>
      <c r="AG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69" t="str">
        <f ca="true">IF(ISBLANK('Data Summary'!A54),"",'Data Summary'!A54)</f>
        <v/>
      </c>
      <c r="B52" s="107"/>
      <c r="L52" s="107"/>
      <c r="V52" s="107"/>
      <c r="AF52" s="107"/>
      <c r="AG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69" t="str">
        <f ca="true">IF(ISBLANK('Data Summary'!A55),"",'Data Summary'!A55)</f>
        <v/>
      </c>
      <c r="B53" s="107"/>
      <c r="L53" s="107"/>
      <c r="V53" s="107"/>
      <c r="AF53" s="107"/>
      <c r="AG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69" t="str">
        <f ca="true">IF(ISBLANK('Data Summary'!A56),"",'Data Summary'!A56)</f>
        <v/>
      </c>
      <c r="B54" s="107"/>
      <c r="L54" s="107"/>
      <c r="V54" s="107"/>
      <c r="AF54" s="107"/>
      <c r="AG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69" t="str">
        <f ca="true">IF(ISBLANK('Data Summary'!A57),"",'Data Summary'!A57)</f>
        <v/>
      </c>
      <c r="B55" s="107"/>
      <c r="L55" s="107"/>
      <c r="V55" s="107"/>
      <c r="AF55" s="107"/>
      <c r="AG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69" t="str">
        <f ca="true">IF(ISBLANK('Data Summary'!A58),"",'Data Summary'!A58)</f>
        <v/>
      </c>
      <c r="B56" s="107"/>
      <c r="L56" s="107"/>
      <c r="V56" s="107"/>
      <c r="AF56" s="107"/>
      <c r="AG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69" t="str">
        <f ca="true">IF(ISBLANK('Data Summary'!A59),"",'Data Summary'!A59)</f>
        <v/>
      </c>
      <c r="B57" s="107"/>
      <c r="L57" s="107"/>
      <c r="V57" s="107"/>
      <c r="AF57" s="107"/>
      <c r="AG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69" t="str">
        <f ca="true">IF(ISBLANK('Data Summary'!A60),"",'Data Summary'!A60)</f>
        <v/>
      </c>
      <c r="B58" s="107"/>
      <c r="L58" s="107"/>
      <c r="V58" s="107"/>
      <c r="AF58" s="107"/>
      <c r="AG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69" t="str">
        <f ca="true">IF(ISBLANK('Data Summary'!A61),"",'Data Summary'!A61)</f>
        <v/>
      </c>
      <c r="B59" s="107"/>
      <c r="L59" s="107"/>
      <c r="V59" s="107"/>
      <c r="AF59" s="107"/>
      <c r="AG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69" t="str">
        <f ca="true">IF(ISBLANK('Data Summary'!A62),"",'Data Summary'!A62)</f>
        <v/>
      </c>
      <c r="B60" s="107"/>
      <c r="L60" s="107"/>
      <c r="V60" s="107"/>
      <c r="AF60" s="107"/>
      <c r="AG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69" t="str">
        <f ca="true">IF(ISBLANK('Data Summary'!A63),"",'Data Summary'!A63)</f>
        <v/>
      </c>
      <c r="B61" s="107"/>
      <c r="L61" s="107"/>
      <c r="V61" s="107"/>
      <c r="AF61" s="107"/>
      <c r="AG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69" t="str">
        <f ca="true">IF(ISBLANK('Data Summary'!A64),"",'Data Summary'!A64)</f>
        <v/>
      </c>
      <c r="B62" s="107"/>
      <c r="L62" s="107"/>
      <c r="V62" s="107"/>
      <c r="AF62" s="107"/>
      <c r="AG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69" t="str">
        <f ca="true">IF(ISBLANK('Data Summary'!A65),"",'Data Summary'!A65)</f>
        <v/>
      </c>
      <c r="B63" s="107"/>
      <c r="L63" s="107"/>
      <c r="V63" s="107"/>
      <c r="AF63" s="107"/>
      <c r="AG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69" t="str">
        <f ca="true">IF(ISBLANK('Data Summary'!A66),"",'Data Summary'!A66)</f>
        <v/>
      </c>
      <c r="B64" s="107"/>
      <c r="L64" s="107"/>
      <c r="V64" s="107"/>
      <c r="AF64" s="107"/>
      <c r="AG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69" t="str">
        <f ca="true">IF(ISBLANK('Data Summary'!A67),"",'Data Summary'!A67)</f>
        <v/>
      </c>
      <c r="B65" s="107"/>
      <c r="L65" s="107"/>
      <c r="V65" s="107"/>
      <c r="AF65" s="107"/>
      <c r="AG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69" t="str">
        <f ca="true">IF(ISBLANK('Data Summary'!A68),"",'Data Summary'!A68)</f>
        <v/>
      </c>
      <c r="B66" s="107"/>
      <c r="L66" s="107"/>
      <c r="V66" s="107"/>
      <c r="AF66" s="107"/>
      <c r="AG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69" t="str">
        <f ca="true">IF(ISBLANK('Data Summary'!A69),"",'Data Summary'!A69)</f>
        <v/>
      </c>
      <c r="B67" s="107"/>
      <c r="L67" s="107"/>
      <c r="V67" s="107"/>
      <c r="AF67" s="107"/>
      <c r="AG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69" t="str">
        <f ca="true">IF(ISBLANK('Data Summary'!A70),"",'Data Summary'!A70)</f>
        <v/>
      </c>
      <c r="B68" s="107"/>
      <c r="L68" s="107"/>
      <c r="V68" s="107"/>
      <c r="AF68" s="107"/>
      <c r="AG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69" t="str">
        <f ca="true">IF(ISBLANK('Data Summary'!A71),"",'Data Summary'!A71)</f>
        <v/>
      </c>
      <c r="B69" s="107"/>
      <c r="L69" s="107"/>
      <c r="V69" s="107"/>
      <c r="AF69" s="107"/>
      <c r="AG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69" t="str">
        <f ca="true">IF(ISBLANK('Data Summary'!A72),"",'Data Summary'!A72)</f>
        <v/>
      </c>
      <c r="B70" s="107"/>
      <c r="L70" s="107"/>
      <c r="V70" s="107"/>
      <c r="AF70" s="107"/>
      <c r="AG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69" t="str">
        <f ca="true">IF(ISBLANK('Data Summary'!A73),"",'Data Summary'!A73)</f>
        <v/>
      </c>
      <c r="B71" s="107"/>
      <c r="L71" s="107"/>
      <c r="V71" s="107"/>
      <c r="AF71" s="107"/>
      <c r="AG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69" t="str">
        <f ca="true">IF(ISBLANK('Data Summary'!A74),"",'Data Summary'!A74)</f>
        <v/>
      </c>
      <c r="B72" s="107"/>
      <c r="L72" s="107"/>
      <c r="V72" s="107"/>
      <c r="AF72" s="107"/>
      <c r="AG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69" t="str">
        <f ca="true">IF(ISBLANK('Data Summary'!A75),"",'Data Summary'!A75)</f>
        <v/>
      </c>
      <c r="B73" s="107"/>
      <c r="L73" s="107"/>
      <c r="V73" s="107"/>
      <c r="AF73" s="107"/>
      <c r="AG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69" t="str">
        <f ca="true">IF(ISBLANK('Data Summary'!A76),"",'Data Summary'!A76)</f>
        <v/>
      </c>
      <c r="B74" s="107"/>
      <c r="L74" s="107"/>
      <c r="V74" s="107"/>
      <c r="AF74" s="107"/>
      <c r="AG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69" t="str">
        <f ca="true">IF(ISBLANK('Data Summary'!A77),"",'Data Summary'!A77)</f>
        <v/>
      </c>
      <c r="B75" s="107"/>
      <c r="L75" s="107"/>
      <c r="V75" s="107"/>
      <c r="AF75" s="107"/>
      <c r="AG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69" t="str">
        <f ca="true">IF(ISBLANK('Data Summary'!A78),"",'Data Summary'!A78)</f>
        <v/>
      </c>
      <c r="B76" s="107"/>
      <c r="L76" s="107"/>
      <c r="V76" s="107"/>
      <c r="AF76" s="107"/>
      <c r="AG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69" t="str">
        <f ca="true">IF(ISBLANK('Data Summary'!A79),"",'Data Summary'!A79)</f>
        <v/>
      </c>
      <c r="B77" s="107"/>
      <c r="L77" s="107"/>
      <c r="V77" s="107"/>
      <c r="AF77" s="107"/>
      <c r="AG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69" t="str">
        <f ca="true">IF(ISBLANK('Data Summary'!A80),"",'Data Summary'!A80)</f>
        <v/>
      </c>
      <c r="B78" s="107"/>
      <c r="L78" s="107"/>
      <c r="V78" s="107"/>
      <c r="AF78" s="107"/>
      <c r="AG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69" t="str">
        <f ca="true">IF(ISBLANK('Data Summary'!A81),"",'Data Summary'!A81)</f>
        <v/>
      </c>
      <c r="B79" s="107"/>
      <c r="L79" s="107"/>
      <c r="V79" s="107"/>
      <c r="AF79" s="107"/>
      <c r="AG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69" t="str">
        <f ca="true">IF(ISBLANK('Data Summary'!A82),"",'Data Summary'!A82)</f>
        <v/>
      </c>
      <c r="B80" s="107"/>
      <c r="L80" s="107"/>
      <c r="V80" s="107"/>
      <c r="AF80" s="107"/>
      <c r="AG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69" t="str">
        <f ca="true">IF(ISBLANK('Data Summary'!A83),"",'Data Summary'!A83)</f>
        <v/>
      </c>
      <c r="B81" s="107"/>
      <c r="L81" s="107"/>
      <c r="V81" s="107"/>
      <c r="AF81" s="107"/>
      <c r="AG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69" t="str">
        <f ca="true">IF(ISBLANK('Data Summary'!A84),"",'Data Summary'!A84)</f>
        <v/>
      </c>
      <c r="B82" s="107"/>
      <c r="L82" s="107"/>
      <c r="V82" s="107"/>
      <c r="AF82" s="107"/>
      <c r="AG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69" t="str">
        <f ca="true">IF(ISBLANK('Data Summary'!A85),"",'Data Summary'!A85)</f>
        <v/>
      </c>
      <c r="B83" s="107"/>
      <c r="L83" s="107"/>
      <c r="V83" s="107"/>
      <c r="AF83" s="107"/>
      <c r="AG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69" t="str">
        <f ca="true">IF(ISBLANK('Data Summary'!A86),"",'Data Summary'!A86)</f>
        <v/>
      </c>
      <c r="B84" s="107"/>
      <c r="L84" s="107"/>
      <c r="V84" s="107"/>
      <c r="AF84" s="107"/>
      <c r="AG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69" t="str">
        <f ca="true">IF(ISBLANK('Data Summary'!A87),"",'Data Summary'!A87)</f>
        <v/>
      </c>
      <c r="B85" s="107"/>
      <c r="L85" s="107"/>
      <c r="V85" s="107"/>
      <c r="AF85" s="107"/>
      <c r="AG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69" t="str">
        <f ca="true">IF(ISBLANK('Data Summary'!A88),"",'Data Summary'!A88)</f>
        <v/>
      </c>
      <c r="B86" s="107"/>
      <c r="L86" s="107"/>
      <c r="V86" s="107"/>
      <c r="AF86" s="107"/>
      <c r="AG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69" t="str">
        <f ca="true">IF(ISBLANK('Data Summary'!A89),"",'Data Summary'!A89)</f>
        <v/>
      </c>
      <c r="B87" s="107"/>
      <c r="L87" s="107"/>
      <c r="V87" s="107"/>
      <c r="AF87" s="107"/>
      <c r="AG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69" t="str">
        <f ca="true">IF(ISBLANK('Data Summary'!A90),"",'Data Summary'!A90)</f>
        <v/>
      </c>
      <c r="B88" s="107"/>
      <c r="L88" s="107"/>
      <c r="V88" s="107"/>
      <c r="AF88" s="107"/>
      <c r="AG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69" t="str">
        <f ca="true">IF(ISBLANK('Data Summary'!A91),"",'Data Summary'!A91)</f>
        <v/>
      </c>
      <c r="B89" s="107"/>
      <c r="L89" s="107"/>
      <c r="V89" s="107"/>
      <c r="AF89" s="107"/>
      <c r="AG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69" t="str">
        <f ca="true">IF(ISBLANK('Data Summary'!A92),"",'Data Summary'!A92)</f>
        <v/>
      </c>
      <c r="B90" s="107"/>
      <c r="L90" s="107"/>
      <c r="V90" s="107"/>
      <c r="AF90" s="107"/>
      <c r="AG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69" t="str">
        <f ca="true">IF(ISBLANK('Data Summary'!A93),"",'Data Summary'!A93)</f>
        <v/>
      </c>
      <c r="B91" s="107"/>
      <c r="L91" s="107"/>
      <c r="V91" s="107"/>
      <c r="AF91" s="107"/>
      <c r="AG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69" t="str">
        <f ca="true">IF(ISBLANK('Data Summary'!A94),"",'Data Summary'!A94)</f>
        <v/>
      </c>
      <c r="B92" s="107"/>
      <c r="L92" s="107"/>
      <c r="V92" s="107"/>
      <c r="AF92" s="107"/>
      <c r="AG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69" t="str">
        <f ca="true">IF(ISBLANK('Data Summary'!A95),"",'Data Summary'!A95)</f>
        <v/>
      </c>
      <c r="B93" s="107"/>
      <c r="L93" s="107"/>
      <c r="V93" s="107"/>
      <c r="AF93" s="107"/>
      <c r="AG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69" t="str">
        <f ca="true">IF(ISBLANK('Data Summary'!A96),"",'Data Summary'!A96)</f>
        <v/>
      </c>
      <c r="B94" s="107"/>
      <c r="L94" s="107"/>
      <c r="V94" s="107"/>
      <c r="AF94" s="107"/>
      <c r="AG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69" t="str">
        <f ca="true">IF(ISBLANK('Data Summary'!A97),"",'Data Summary'!A97)</f>
        <v/>
      </c>
      <c r="B95" s="107"/>
      <c r="L95" s="107"/>
      <c r="V95" s="107"/>
      <c r="AF95" s="107"/>
      <c r="AG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69" t="str">
        <f ca="true">IF(ISBLANK('Data Summary'!A98),"",'Data Summary'!A98)</f>
        <v/>
      </c>
      <c r="B96" s="107"/>
      <c r="L96" s="107"/>
      <c r="V96" s="107"/>
      <c r="AF96" s="107"/>
      <c r="AG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69" t="str">
        <f ca="true">IF(ISBLANK('Data Summary'!A99),"",'Data Summary'!A99)</f>
        <v/>
      </c>
      <c r="B97" s="107"/>
      <c r="L97" s="107"/>
      <c r="V97" s="107"/>
      <c r="AF97" s="107"/>
      <c r="AG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69" t="str">
        <f ca="true">IF(ISBLANK('Data Summary'!A100),"",'Data Summary'!A100)</f>
        <v/>
      </c>
      <c r="B98" s="107"/>
      <c r="L98" s="107"/>
      <c r="V98" s="107"/>
      <c r="AF98" s="107"/>
      <c r="AG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69" t="str">
        <f ca="true">IF(ISBLANK('Data Summary'!A101),"",'Data Summary'!A101)</f>
        <v/>
      </c>
      <c r="B99" s="107"/>
      <c r="L99" s="107"/>
      <c r="V99" s="107"/>
      <c r="AF99" s="107"/>
      <c r="AG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69" t="str">
        <f ca="true">IF(ISBLANK('Data Summary'!A102),"",'Data Summary'!A102)</f>
        <v/>
      </c>
      <c r="B100" s="107"/>
      <c r="L100" s="107"/>
      <c r="V100" s="107"/>
      <c r="AF100" s="107"/>
      <c r="AG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69" t="str">
        <f ca="true">IF(ISBLANK('Data Summary'!A103),"",'Data Summary'!A103)</f>
        <v/>
      </c>
      <c r="B101" s="107"/>
      <c r="L101" s="107"/>
      <c r="V101" s="107"/>
      <c r="AF101" s="107"/>
      <c r="AG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69" t="str">
        <f ca="true">IF(ISBLANK('Data Summary'!A104),"",'Data Summary'!A104)</f>
        <v/>
      </c>
      <c r="B102" s="107"/>
      <c r="L102" s="107"/>
      <c r="V102" s="107"/>
      <c r="AF102" s="107"/>
      <c r="AG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69" t="str">
        <f ca="true">IF(ISBLANK('Data Summary'!A105),"",'Data Summary'!A105)</f>
        <v/>
      </c>
      <c r="B103" s="107"/>
      <c r="L103" s="107"/>
      <c r="V103" s="107"/>
      <c r="AF103" s="107"/>
      <c r="AG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69" t="str">
        <f ca="true">IF(ISBLANK('Data Summary'!A106),"",'Data Summary'!A106)</f>
        <v/>
      </c>
      <c r="B104" s="107"/>
      <c r="L104" s="107"/>
      <c r="V104" s="107"/>
      <c r="AF104" s="107"/>
      <c r="AG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69" t="str">
        <f ca="true">IF(ISBLANK('Data Summary'!A107),"",'Data Summary'!A107)</f>
        <v/>
      </c>
      <c r="B105" s="107"/>
      <c r="L105" s="107"/>
      <c r="V105" s="107"/>
      <c r="AF105" s="107"/>
      <c r="AG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69" t="str">
        <f ca="true">IF(ISBLANK('Data Summary'!A108),"",'Data Summary'!A108)</f>
        <v/>
      </c>
      <c r="B106" s="107"/>
      <c r="L106" s="107"/>
      <c r="V106" s="107"/>
      <c r="AF106" s="107"/>
      <c r="AG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69" t="str">
        <f ca="true">IF(ISBLANK('Data Summary'!A109),"",'Data Summary'!A109)</f>
        <v/>
      </c>
      <c r="B107" s="107"/>
      <c r="L107" s="107"/>
      <c r="V107" s="107"/>
      <c r="AF107" s="107"/>
      <c r="AG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69" t="str">
        <f ca="true">IF(ISBLANK('Data Summary'!A110),"",'Data Summary'!A110)</f>
        <v/>
      </c>
      <c r="B108" s="107"/>
      <c r="L108" s="107"/>
      <c r="V108" s="107"/>
      <c r="AF108" s="107"/>
      <c r="AG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69" t="str">
        <f ca="true">IF(ISBLANK('Data Summary'!A111),"",'Data Summary'!A111)</f>
        <v/>
      </c>
      <c r="B109" s="107"/>
      <c r="L109" s="107"/>
      <c r="V109" s="107"/>
      <c r="AF109" s="107"/>
      <c r="AG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69" t="str">
        <f ca="true">IF(ISBLANK('Data Summary'!A112),"",'Data Summary'!A112)</f>
        <v/>
      </c>
      <c r="B110" s="107"/>
      <c r="L110" s="107"/>
      <c r="V110" s="107"/>
      <c r="AF110" s="107"/>
      <c r="AG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69" t="str">
        <f ca="true">IF(ISBLANK('Data Summary'!A113),"",'Data Summary'!A113)</f>
        <v/>
      </c>
      <c r="B111" s="107"/>
      <c r="L111" s="107"/>
      <c r="V111" s="107"/>
      <c r="AF111" s="107"/>
      <c r="AG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69" t="str">
        <f ca="true">IF(ISBLANK('Data Summary'!A114),"",'Data Summary'!A114)</f>
        <v/>
      </c>
      <c r="B112" s="107"/>
      <c r="L112" s="107"/>
      <c r="V112" s="107"/>
      <c r="AF112" s="107"/>
      <c r="AG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69" t="str">
        <f ca="true">IF(ISBLANK('Data Summary'!A115),"",'Data Summary'!A115)</f>
        <v/>
      </c>
      <c r="B113" s="107"/>
      <c r="L113" s="107"/>
      <c r="V113" s="107"/>
      <c r="AF113" s="107"/>
      <c r="AG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69" t="str">
        <f ca="true">IF(ISBLANK('Data Summary'!A116),"",'Data Summary'!A116)</f>
        <v/>
      </c>
      <c r="B114" s="107"/>
      <c r="L114" s="107"/>
      <c r="V114" s="107"/>
      <c r="AF114" s="107"/>
      <c r="AG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69" t="str">
        <f ca="true">IF(ISBLANK('Data Summary'!A117),"",'Data Summary'!A117)</f>
        <v/>
      </c>
      <c r="B115" s="107"/>
      <c r="L115" s="107"/>
      <c r="V115" s="107"/>
      <c r="AF115" s="107"/>
      <c r="AG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69" t="str">
        <f ca="true">IF(ISBLANK('Data Summary'!A118),"",'Data Summary'!A118)</f>
        <v/>
      </c>
      <c r="B116" s="107"/>
      <c r="L116" s="107"/>
      <c r="V116" s="107"/>
      <c r="AF116" s="107"/>
      <c r="AG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69" t="str">
        <f ca="true">IF(ISBLANK('Data Summary'!A119),"",'Data Summary'!A119)</f>
        <v/>
      </c>
      <c r="B117" s="107"/>
      <c r="L117" s="107"/>
      <c r="V117" s="107"/>
      <c r="AF117" s="107"/>
      <c r="AG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69" t="str">
        <f ca="true">IF(ISBLANK('Data Summary'!A120),"",'Data Summary'!A120)</f>
        <v/>
      </c>
      <c r="B118" s="107"/>
      <c r="L118" s="107"/>
      <c r="V118" s="107"/>
      <c r="AF118" s="107"/>
      <c r="AG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69" t="str">
        <f ca="true">IF(ISBLANK('Data Summary'!A121),"",'Data Summary'!A121)</f>
        <v/>
      </c>
      <c r="B119" s="107"/>
      <c r="L119" s="107"/>
      <c r="V119" s="107"/>
      <c r="AF119" s="107"/>
      <c r="AG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69" t="str">
        <f ca="true">IF(ISBLANK('Data Summary'!A122),"",'Data Summary'!A122)</f>
        <v/>
      </c>
      <c r="B120" s="107"/>
      <c r="L120" s="107"/>
      <c r="V120" s="107"/>
      <c r="AF120" s="107"/>
      <c r="AG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69" t="str">
        <f ca="true">IF(ISBLANK('Data Summary'!A123),"",'Data Summary'!A123)</f>
        <v/>
      </c>
      <c r="B121" s="107"/>
      <c r="L121" s="107"/>
      <c r="V121" s="107"/>
      <c r="AF121" s="107"/>
      <c r="AG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69" t="str">
        <f ca="true">IF(ISBLANK('Data Summary'!A124),"",'Data Summary'!A124)</f>
        <v/>
      </c>
      <c r="B122" s="107"/>
      <c r="L122" s="107"/>
      <c r="V122" s="107"/>
      <c r="AF122" s="107"/>
      <c r="AG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69" t="str">
        <f ca="true">IF(ISBLANK('Data Summary'!A125),"",'Data Summary'!A125)</f>
        <v/>
      </c>
      <c r="B123" s="107"/>
      <c r="L123" s="107"/>
      <c r="V123" s="107"/>
      <c r="AF123" s="107"/>
      <c r="AG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69" t="str">
        <f ca="true">IF(ISBLANK('Data Summary'!A126),"",'Data Summary'!A126)</f>
        <v/>
      </c>
      <c r="B124" s="107"/>
      <c r="L124" s="107"/>
      <c r="V124" s="107"/>
      <c r="AF124" s="107"/>
      <c r="AG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69" t="str">
        <f ca="true">IF(ISBLANK('Data Summary'!A127),"",'Data Summary'!A127)</f>
        <v/>
      </c>
      <c r="B125" s="107"/>
      <c r="L125" s="107"/>
      <c r="V125" s="107"/>
      <c r="AF125" s="107"/>
      <c r="AG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69" t="str">
        <f ca="true">IF(ISBLANK('Data Summary'!A128),"",'Data Summary'!A128)</f>
        <v/>
      </c>
      <c r="B126" s="107"/>
      <c r="L126" s="107"/>
      <c r="V126" s="107"/>
      <c r="AF126" s="107"/>
      <c r="AG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69" t="str">
        <f ca="true">IF(ISBLANK('Data Summary'!A129),"",'Data Summary'!A129)</f>
        <v/>
      </c>
      <c r="B127" s="107"/>
      <c r="L127" s="107"/>
      <c r="V127" s="107"/>
      <c r="AF127" s="107"/>
      <c r="AG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69" t="str">
        <f ca="true">IF(ISBLANK('Data Summary'!A130),"",'Data Summary'!A130)</f>
        <v/>
      </c>
      <c r="B128" s="107"/>
      <c r="L128" s="107"/>
      <c r="V128" s="107"/>
      <c r="AF128" s="107"/>
      <c r="AG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69" t="str">
        <f ca="true">IF(ISBLANK('Data Summary'!A131),"",'Data Summary'!A131)</f>
        <v/>
      </c>
      <c r="B129" s="107"/>
      <c r="L129" s="107"/>
      <c r="V129" s="107"/>
      <c r="AF129" s="107"/>
      <c r="AG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69" t="str">
        <f ca="true">IF(ISBLANK('Data Summary'!A132),"",'Data Summary'!A132)</f>
        <v/>
      </c>
      <c r="B130" s="107"/>
      <c r="L130" s="107"/>
      <c r="V130" s="107"/>
      <c r="AF130" s="107"/>
      <c r="AG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69" t="str">
        <f ca="true">IF(ISBLANK('Data Summary'!A133),"",'Data Summary'!A133)</f>
        <v/>
      </c>
      <c r="B131" s="107"/>
      <c r="L131" s="107"/>
      <c r="V131" s="107"/>
      <c r="AF131" s="107"/>
      <c r="AG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69" t="str">
        <f ca="true">IF(ISBLANK('Data Summary'!A134),"",'Data Summary'!A134)</f>
        <v/>
      </c>
      <c r="B132" s="107"/>
      <c r="L132" s="107"/>
      <c r="V132" s="107"/>
      <c r="AF132" s="107"/>
      <c r="AG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69" t="str">
        <f ca="true">IF(ISBLANK('Data Summary'!A135),"",'Data Summary'!A135)</f>
        <v/>
      </c>
      <c r="B133" s="107"/>
      <c r="L133" s="107"/>
      <c r="V133" s="107"/>
      <c r="AF133" s="107"/>
      <c r="AG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69" t="str">
        <f ca="true">IF(ISBLANK('Data Summary'!A136),"",'Data Summary'!A136)</f>
        <v/>
      </c>
      <c r="B134" s="107"/>
      <c r="L134" s="107"/>
      <c r="V134" s="107"/>
      <c r="AF134" s="107"/>
      <c r="AG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69" t="str">
        <f ca="true">IF(ISBLANK('Data Summary'!A137),"",'Data Summary'!A137)</f>
        <v/>
      </c>
      <c r="B135" s="107"/>
      <c r="L135" s="107"/>
      <c r="V135" s="107"/>
      <c r="AF135" s="107"/>
      <c r="AG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69" t="str">
        <f ca="true">IF(ISBLANK('Data Summary'!A138),"",'Data Summary'!A138)</f>
        <v/>
      </c>
      <c r="B136" s="107"/>
      <c r="L136" s="107"/>
      <c r="V136" s="107"/>
      <c r="AF136" s="107"/>
      <c r="AG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69" t="str">
        <f ca="true">IF(ISBLANK('Data Summary'!A139),"",'Data Summary'!A139)</f>
        <v/>
      </c>
      <c r="B137" s="107"/>
      <c r="L137" s="107"/>
      <c r="V137" s="107"/>
      <c r="AF137" s="107"/>
      <c r="AG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69" t="str">
        <f ca="true">IF(ISBLANK('Data Summary'!A140),"",'Data Summary'!A140)</f>
        <v/>
      </c>
      <c r="B138" s="107"/>
      <c r="L138" s="107"/>
      <c r="V138" s="107"/>
      <c r="AF138" s="107"/>
      <c r="AG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69" t="str">
        <f ca="true">IF(ISBLANK('Data Summary'!A141),"",'Data Summary'!A141)</f>
        <v/>
      </c>
      <c r="B139" s="107"/>
      <c r="L139" s="107"/>
      <c r="V139" s="107"/>
      <c r="AF139" s="107"/>
      <c r="AG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69" t="str">
        <f ca="true">IF(ISBLANK('Data Summary'!A142),"",'Data Summary'!A142)</f>
        <v/>
      </c>
      <c r="B140" s="107"/>
      <c r="L140" s="107"/>
      <c r="V140" s="107"/>
      <c r="AF140" s="107"/>
      <c r="AG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69" t="str">
        <f ca="true">IF(ISBLANK('Data Summary'!A143),"",'Data Summary'!A143)</f>
        <v/>
      </c>
      <c r="B141" s="107"/>
      <c r="L141" s="107"/>
      <c r="V141" s="107"/>
      <c r="AF141" s="107"/>
      <c r="AG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69" t="str">
        <f ca="true">IF(ISBLANK('Data Summary'!A144),"",'Data Summary'!A144)</f>
        <v/>
      </c>
      <c r="B142" s="107"/>
      <c r="L142" s="107"/>
      <c r="V142" s="107"/>
      <c r="AF142" s="107"/>
      <c r="AG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69" t="str">
        <f ca="true">IF(ISBLANK('Data Summary'!A145),"",'Data Summary'!A145)</f>
        <v/>
      </c>
      <c r="B143" s="107"/>
      <c r="L143" s="107"/>
      <c r="V143" s="107"/>
      <c r="AF143" s="107"/>
      <c r="AG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69" t="str">
        <f ca="true">IF(ISBLANK('Data Summary'!A146),"",'Data Summary'!A146)</f>
        <v/>
      </c>
      <c r="B144" s="107"/>
      <c r="L144" s="107"/>
      <c r="V144" s="107"/>
      <c r="AF144" s="107"/>
      <c r="AG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69" t="str">
        <f ca="true">IF(ISBLANK('Data Summary'!A147),"",'Data Summary'!A147)</f>
        <v/>
      </c>
      <c r="B145" s="107"/>
      <c r="L145" s="107"/>
      <c r="V145" s="107"/>
      <c r="AF145" s="107"/>
      <c r="AG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69" t="str">
        <f ca="true">IF(ISBLANK('Data Summary'!A148),"",'Data Summary'!A148)</f>
        <v/>
      </c>
      <c r="B146" s="107"/>
      <c r="L146" s="107"/>
      <c r="V146" s="107"/>
      <c r="AF146" s="107"/>
      <c r="AG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69" t="str">
        <f ca="true">IF(ISBLANK('Data Summary'!A149),"",'Data Summary'!A149)</f>
        <v/>
      </c>
      <c r="B147" s="107"/>
      <c r="L147" s="107"/>
      <c r="V147" s="107"/>
      <c r="AF147" s="107"/>
      <c r="AG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69" t="str">
        <f ca="true">IF(ISBLANK('Data Summary'!A150),"",'Data Summary'!A150)</f>
        <v/>
      </c>
      <c r="B148" s="107"/>
      <c r="L148" s="107"/>
      <c r="V148" s="107"/>
      <c r="AF148" s="107"/>
      <c r="AG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69" t="str">
        <f ca="true">IF(ISBLANK('Data Summary'!A151),"",'Data Summary'!A151)</f>
        <v/>
      </c>
      <c r="B149" s="107"/>
      <c r="L149" s="107"/>
      <c r="V149" s="107"/>
      <c r="AF149" s="107"/>
      <c r="AG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69" t="str">
        <f ca="true">IF(ISBLANK('Data Summary'!A152),"",'Data Summary'!A152)</f>
        <v/>
      </c>
      <c r="B150" s="107"/>
      <c r="L150" s="107"/>
      <c r="V150" s="107"/>
      <c r="AF150" s="107"/>
      <c r="AG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69" t="str">
        <f ca="true">IF(ISBLANK('Data Summary'!A153),"",'Data Summary'!A153)</f>
        <v/>
      </c>
      <c r="B151" s="107"/>
      <c r="L151" s="107"/>
      <c r="V151" s="107"/>
      <c r="AF151" s="107"/>
      <c r="AG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63"/>
      <c r="B152" s="107"/>
      <c r="L152" s="107"/>
      <c r="V152" s="107"/>
      <c r="AF152" s="107"/>
      <c r="AG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63"/>
      <c r="B153" s="107"/>
      <c r="L153" s="107"/>
      <c r="V153" s="107"/>
      <c r="AF153" s="107"/>
      <c r="AG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63"/>
      <c r="B154" s="107"/>
      <c r="L154" s="107"/>
      <c r="V154" s="107"/>
      <c r="AF154" s="107"/>
      <c r="AG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63"/>
      <c r="B155" s="107"/>
      <c r="L155" s="107"/>
      <c r="V155" s="107"/>
      <c r="AF155" s="107"/>
      <c r="AG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63"/>
      <c r="B156" s="107"/>
      <c r="L156" s="107"/>
      <c r="V156" s="107"/>
      <c r="AF156" s="107"/>
      <c r="AG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63"/>
      <c r="B157" s="107"/>
      <c r="L157" s="107"/>
      <c r="V157" s="107"/>
      <c r="AF157" s="107"/>
      <c r="AG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63"/>
      <c r="B158" s="107"/>
      <c r="L158" s="107"/>
      <c r="V158" s="107"/>
      <c r="AF158" s="107"/>
      <c r="AG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63"/>
      <c r="B159" s="107"/>
      <c r="L159" s="107"/>
      <c r="V159" s="107"/>
      <c r="AF159" s="107"/>
      <c r="AG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63"/>
      <c r="B160" s="107"/>
      <c r="L160" s="107"/>
      <c r="V160" s="107"/>
      <c r="AF160" s="107"/>
      <c r="AG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63"/>
      <c r="B161" s="107"/>
      <c r="L161" s="107"/>
      <c r="V161" s="107"/>
      <c r="AF161" s="107"/>
      <c r="AG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63"/>
      <c r="B162" s="107"/>
      <c r="L162" s="107"/>
      <c r="V162" s="107"/>
      <c r="AF162" s="107"/>
      <c r="AG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63"/>
      <c r="B163" s="107"/>
      <c r="L163" s="107"/>
      <c r="V163" s="107"/>
      <c r="AF163" s="107"/>
      <c r="AG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63"/>
      <c r="B164" s="107"/>
      <c r="L164" s="107"/>
      <c r="V164" s="107"/>
      <c r="AF164" s="107"/>
      <c r="AG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63"/>
      <c r="B165" s="107"/>
      <c r="L165" s="107"/>
      <c r="V165" s="107"/>
      <c r="AF165" s="107"/>
      <c r="AG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63"/>
      <c r="B166" s="107"/>
      <c r="L166" s="107"/>
      <c r="V166" s="107"/>
      <c r="AF166" s="107"/>
      <c r="AG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63"/>
      <c r="B167" s="107"/>
      <c r="L167" s="107"/>
      <c r="V167" s="107"/>
      <c r="AF167" s="107"/>
      <c r="AG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63"/>
      <c r="B168" s="107"/>
      <c r="L168" s="107"/>
      <c r="V168" s="107"/>
      <c r="AF168" s="107"/>
      <c r="AG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63"/>
      <c r="B169" s="107"/>
      <c r="L169" s="107"/>
      <c r="V169" s="107"/>
      <c r="AF169" s="107"/>
      <c r="AG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63"/>
      <c r="B170" s="107"/>
      <c r="L170" s="107"/>
      <c r="V170" s="107"/>
      <c r="AF170" s="107"/>
      <c r="AG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63"/>
      <c r="B171" s="107"/>
      <c r="L171" s="107"/>
      <c r="V171" s="107"/>
      <c r="AF171" s="107"/>
      <c r="AG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63"/>
      <c r="B172" s="107"/>
      <c r="L172" s="107"/>
      <c r="V172" s="107"/>
      <c r="AF172" s="107"/>
      <c r="AG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63"/>
      <c r="B173" s="107"/>
      <c r="L173" s="107"/>
      <c r="V173" s="107"/>
      <c r="AF173" s="107"/>
      <c r="AG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63"/>
      <c r="B174" s="107"/>
      <c r="L174" s="107"/>
      <c r="V174" s="107"/>
      <c r="AF174" s="107"/>
      <c r="AG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63"/>
      <c r="B175" s="107"/>
      <c r="L175" s="107"/>
      <c r="V175" s="107"/>
      <c r="AF175" s="107"/>
      <c r="AG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63"/>
      <c r="B176" s="107"/>
      <c r="L176" s="107"/>
      <c r="V176" s="107"/>
      <c r="AF176" s="107"/>
      <c r="AG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63"/>
      <c r="B177" s="107"/>
      <c r="L177" s="107"/>
      <c r="V177" s="107"/>
      <c r="AF177" s="107"/>
      <c r="AG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63"/>
      <c r="B178" s="107"/>
      <c r="L178" s="107"/>
      <c r="V178" s="107"/>
      <c r="AF178" s="107"/>
      <c r="AG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63"/>
      <c r="B179" s="107"/>
      <c r="L179" s="107"/>
      <c r="V179" s="107"/>
      <c r="AF179" s="107"/>
      <c r="AG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63"/>
      <c r="B180" s="107"/>
      <c r="L180" s="107"/>
      <c r="V180" s="107"/>
      <c r="AF180" s="107"/>
      <c r="AG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63"/>
      <c r="B181" s="107"/>
      <c r="L181" s="107"/>
      <c r="V181" s="107"/>
      <c r="AF181" s="107"/>
      <c r="AG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63"/>
      <c r="B182" s="107"/>
      <c r="L182" s="107"/>
      <c r="V182" s="107"/>
      <c r="AF182" s="107"/>
      <c r="AG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63"/>
      <c r="B183" s="107"/>
      <c r="L183" s="107"/>
      <c r="V183" s="107"/>
      <c r="AF183" s="107"/>
      <c r="AG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63"/>
      <c r="B184" s="107"/>
      <c r="L184" s="107"/>
      <c r="V184" s="107"/>
      <c r="AF184" s="107"/>
      <c r="AG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63"/>
      <c r="B185" s="107"/>
      <c r="L185" s="107"/>
      <c r="V185" s="107"/>
      <c r="AF185" s="107"/>
      <c r="AG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63"/>
      <c r="B186" s="107"/>
      <c r="L186" s="107"/>
      <c r="V186" s="107"/>
      <c r="AF186" s="107"/>
      <c r="AG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63"/>
      <c r="B187" s="107"/>
      <c r="L187" s="107"/>
      <c r="V187" s="107"/>
      <c r="AF187" s="107"/>
      <c r="AG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63"/>
      <c r="B188" s="107"/>
      <c r="L188" s="107"/>
      <c r="V188" s="107"/>
      <c r="AF188" s="107"/>
      <c r="AG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63"/>
      <c r="B189" s="107"/>
      <c r="L189" s="107"/>
      <c r="V189" s="107"/>
      <c r="AF189" s="107"/>
      <c r="AG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63"/>
      <c r="B190" s="107"/>
      <c r="L190" s="107"/>
      <c r="V190" s="107"/>
      <c r="AF190" s="107"/>
      <c r="AG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63"/>
      <c r="B191" s="107"/>
      <c r="L191" s="107"/>
      <c r="V191" s="107"/>
      <c r="AF191" s="107"/>
      <c r="AG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63"/>
      <c r="B192" s="107"/>
      <c r="L192" s="107"/>
      <c r="V192" s="107"/>
      <c r="AF192" s="107"/>
      <c r="AG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63"/>
      <c r="B193" s="107"/>
      <c r="L193" s="107"/>
      <c r="V193" s="107"/>
      <c r="AF193" s="107"/>
      <c r="AG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63"/>
      <c r="B194" s="107"/>
      <c r="L194" s="107"/>
      <c r="V194" s="107"/>
      <c r="AF194" s="107"/>
      <c r="AG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63"/>
      <c r="B195" s="107"/>
      <c r="L195" s="107"/>
      <c r="V195" s="107"/>
      <c r="AF195" s="107"/>
      <c r="AG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63"/>
      <c r="B196" s="107"/>
      <c r="L196" s="107"/>
      <c r="V196" s="107"/>
      <c r="AF196" s="107"/>
      <c r="AG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63"/>
      <c r="B197" s="107"/>
      <c r="L197" s="107"/>
      <c r="V197" s="107"/>
      <c r="AF197" s="107"/>
      <c r="AG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63"/>
      <c r="B198" s="107"/>
      <c r="L198" s="107"/>
      <c r="V198" s="107"/>
      <c r="AF198" s="107"/>
      <c r="AG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63"/>
      <c r="B199" s="107"/>
      <c r="L199" s="107"/>
      <c r="V199" s="107"/>
      <c r="AF199" s="107"/>
      <c r="AG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63"/>
      <c r="B200" s="107"/>
      <c r="L200" s="107"/>
      <c r="V200" s="107"/>
      <c r="AF200" s="107"/>
      <c r="AG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63"/>
      <c r="B201" s="107"/>
      <c r="L201" s="107"/>
      <c r="V201" s="107"/>
      <c r="AF201" s="107"/>
      <c r="AG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63"/>
      <c r="B202" s="107"/>
      <c r="L202" s="107"/>
      <c r="V202" s="107"/>
      <c r="AF202" s="107"/>
      <c r="AG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63"/>
      <c r="B203" s="107"/>
      <c r="L203" s="107"/>
      <c r="V203" s="107"/>
      <c r="AF203" s="107"/>
      <c r="AG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63"/>
      <c r="B204" s="107"/>
      <c r="L204" s="107"/>
      <c r="V204" s="107"/>
      <c r="AF204" s="107"/>
      <c r="AG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63"/>
      <c r="B205" s="107"/>
      <c r="L205" s="107"/>
      <c r="V205" s="107"/>
      <c r="AF205" s="107"/>
      <c r="AG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63"/>
      <c r="B206" s="107"/>
      <c r="L206" s="107"/>
      <c r="V206" s="107"/>
      <c r="AF206" s="107"/>
      <c r="AG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63"/>
      <c r="B207" s="107"/>
      <c r="L207" s="107"/>
      <c r="V207" s="107"/>
      <c r="AF207" s="107"/>
      <c r="AG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63"/>
      <c r="B208" s="107"/>
      <c r="L208" s="107"/>
      <c r="V208" s="107"/>
      <c r="AF208" s="107"/>
      <c r="AG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63"/>
      <c r="B209" s="107"/>
      <c r="L209" s="107"/>
      <c r="V209" s="107"/>
      <c r="AF209" s="107"/>
      <c r="AG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63"/>
      <c r="B210" s="107"/>
      <c r="L210" s="107"/>
      <c r="V210" s="107"/>
      <c r="AF210" s="107"/>
      <c r="AG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63"/>
      <c r="B211" s="107"/>
      <c r="L211" s="107"/>
      <c r="V211" s="107"/>
      <c r="AF211" s="107"/>
      <c r="AG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63"/>
      <c r="B212" s="107"/>
      <c r="L212" s="107"/>
      <c r="V212" s="107"/>
      <c r="AF212" s="107"/>
      <c r="AG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63"/>
      <c r="B213" s="107"/>
      <c r="L213" s="107"/>
      <c r="V213" s="107"/>
      <c r="AF213" s="107"/>
      <c r="AG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63"/>
      <c r="B214" s="107"/>
      <c r="L214" s="107"/>
      <c r="V214" s="107"/>
      <c r="AF214" s="107"/>
      <c r="AG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63"/>
      <c r="B215" s="107"/>
      <c r="L215" s="107"/>
      <c r="V215" s="107"/>
      <c r="AF215" s="107"/>
      <c r="AG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63"/>
      <c r="B216" s="107"/>
      <c r="L216" s="107"/>
      <c r="V216" s="107"/>
      <c r="AF216" s="107"/>
      <c r="AG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63"/>
      <c r="B217" s="107"/>
      <c r="L217" s="107"/>
      <c r="V217" s="107"/>
      <c r="AF217" s="107"/>
      <c r="AG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63"/>
      <c r="B218" s="107"/>
      <c r="L218" s="107"/>
      <c r="V218" s="107"/>
      <c r="AF218" s="107"/>
      <c r="AG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63"/>
      <c r="B219" s="107"/>
      <c r="L219" s="107"/>
      <c r="V219" s="107"/>
      <c r="AF219" s="107"/>
      <c r="AG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63"/>
      <c r="B220" s="107"/>
      <c r="L220" s="107"/>
      <c r="V220" s="107"/>
      <c r="AF220" s="107"/>
      <c r="AG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63"/>
      <c r="B221" s="107"/>
      <c r="L221" s="107"/>
      <c r="V221" s="107"/>
      <c r="AF221" s="107"/>
      <c r="AG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63"/>
      <c r="B222" s="107"/>
      <c r="L222" s="107"/>
      <c r="V222" s="107"/>
      <c r="AF222" s="107"/>
      <c r="AG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63"/>
      <c r="B223" s="107"/>
      <c r="L223" s="107"/>
      <c r="V223" s="107"/>
      <c r="AF223" s="107"/>
      <c r="AG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63"/>
      <c r="B224" s="107"/>
      <c r="L224" s="107"/>
      <c r="V224" s="107"/>
      <c r="AF224" s="107"/>
      <c r="AG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63"/>
      <c r="B225" s="107"/>
      <c r="L225" s="107"/>
      <c r="V225" s="107"/>
      <c r="AF225" s="107"/>
      <c r="AG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63"/>
      <c r="B226" s="107"/>
      <c r="L226" s="107"/>
      <c r="V226" s="107"/>
      <c r="AF226" s="107"/>
      <c r="AG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63"/>
      <c r="B227" s="107"/>
      <c r="L227" s="107"/>
      <c r="V227" s="107"/>
      <c r="AF227" s="107"/>
      <c r="AG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63"/>
      <c r="B228" s="107"/>
      <c r="L228" s="107"/>
      <c r="V228" s="107"/>
      <c r="AF228" s="107"/>
      <c r="AG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63"/>
      <c r="B229" s="107"/>
      <c r="L229" s="107"/>
      <c r="V229" s="107"/>
      <c r="AF229" s="107"/>
      <c r="AG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63"/>
      <c r="B230" s="107"/>
      <c r="L230" s="107"/>
      <c r="V230" s="107"/>
      <c r="AF230" s="107"/>
      <c r="AG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63"/>
      <c r="B231" s="107"/>
      <c r="L231" s="107"/>
      <c r="V231" s="107"/>
      <c r="AF231" s="107"/>
      <c r="AG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63"/>
      <c r="B232" s="107"/>
      <c r="L232" s="107"/>
      <c r="V232" s="107"/>
      <c r="AF232" s="107"/>
      <c r="AG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63"/>
      <c r="B233" s="107"/>
      <c r="L233" s="107"/>
      <c r="V233" s="107"/>
      <c r="AF233" s="107"/>
      <c r="AG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63"/>
      <c r="B234" s="107"/>
      <c r="L234" s="107"/>
      <c r="V234" s="107"/>
      <c r="AF234" s="107"/>
      <c r="AG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63"/>
      <c r="B235" s="107"/>
      <c r="L235" s="107"/>
      <c r="V235" s="107"/>
      <c r="AF235" s="107"/>
      <c r="AG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63"/>
      <c r="B236" s="107"/>
      <c r="L236" s="107"/>
      <c r="V236" s="107"/>
      <c r="AF236" s="107"/>
      <c r="AG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63"/>
      <c r="B237" s="107"/>
      <c r="L237" s="107"/>
      <c r="V237" s="107"/>
      <c r="AF237" s="107"/>
      <c r="AG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63"/>
      <c r="B238" s="107"/>
      <c r="L238" s="107"/>
      <c r="V238" s="107"/>
      <c r="AF238" s="107"/>
      <c r="AG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63"/>
      <c r="B239" s="107"/>
      <c r="L239" s="107"/>
      <c r="V239" s="107"/>
      <c r="AF239" s="107"/>
      <c r="AG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63"/>
      <c r="B240" s="107"/>
      <c r="L240" s="107"/>
      <c r="V240" s="107"/>
      <c r="AF240" s="107"/>
      <c r="AG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63"/>
      <c r="B241" s="107"/>
      <c r="L241" s="107"/>
      <c r="V241" s="107"/>
      <c r="AF241" s="107"/>
      <c r="AG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63"/>
      <c r="B242" s="107"/>
      <c r="L242" s="107"/>
      <c r="V242" s="107"/>
      <c r="AF242" s="107"/>
      <c r="AG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63"/>
      <c r="B243" s="107"/>
      <c r="L243" s="107"/>
      <c r="V243" s="107"/>
      <c r="AF243" s="107"/>
      <c r="AG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63"/>
      <c r="B244" s="107"/>
      <c r="L244" s="107"/>
      <c r="V244" s="107"/>
      <c r="AF244" s="107"/>
      <c r="AG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63"/>
      <c r="B245" s="107"/>
      <c r="L245" s="107"/>
      <c r="V245" s="107"/>
      <c r="AF245" s="107"/>
      <c r="AG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63"/>
      <c r="B246" s="107"/>
      <c r="L246" s="107"/>
      <c r="V246" s="107"/>
      <c r="AF246" s="107"/>
      <c r="AG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63"/>
      <c r="B247" s="107"/>
      <c r="L247" s="107"/>
      <c r="V247" s="107"/>
      <c r="AF247" s="107"/>
      <c r="AG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63"/>
      <c r="B248" s="107"/>
      <c r="L248" s="107"/>
      <c r="V248" s="107"/>
      <c r="AF248" s="107"/>
      <c r="AG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63"/>
      <c r="B249" s="107"/>
      <c r="L249" s="107"/>
      <c r="V249" s="107"/>
      <c r="AF249" s="107"/>
      <c r="AG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63"/>
      <c r="B250" s="107"/>
      <c r="L250" s="107"/>
      <c r="V250" s="107"/>
      <c r="AF250" s="107"/>
      <c r="AG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63"/>
      <c r="B251" s="107"/>
      <c r="L251" s="107"/>
      <c r="V251" s="107"/>
      <c r="AF251" s="107"/>
      <c r="AG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63"/>
      <c r="B252" s="107"/>
      <c r="L252" s="107"/>
      <c r="V252" s="107"/>
      <c r="AF252" s="107"/>
      <c r="AG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63"/>
      <c r="B253" s="107"/>
      <c r="L253" s="107"/>
      <c r="V253" s="107"/>
      <c r="AF253" s="107"/>
      <c r="AG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63"/>
      <c r="B254" s="107"/>
      <c r="L254" s="107"/>
      <c r="V254" s="107"/>
      <c r="AF254" s="107"/>
      <c r="AG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63"/>
      <c r="B255" s="107"/>
      <c r="L255" s="107"/>
      <c r="V255" s="107"/>
      <c r="AF255" s="107"/>
      <c r="AG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63"/>
      <c r="B256" s="107"/>
      <c r="L256" s="107"/>
      <c r="V256" s="107"/>
      <c r="AF256" s="107"/>
      <c r="AG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63"/>
      <c r="B257" s="107"/>
      <c r="L257" s="107"/>
      <c r="V257" s="107"/>
      <c r="AF257" s="107"/>
      <c r="AG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63"/>
      <c r="B258" s="107"/>
      <c r="L258" s="107"/>
      <c r="V258" s="107"/>
      <c r="AF258" s="107"/>
      <c r="AG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63"/>
      <c r="B259" s="107"/>
      <c r="L259" s="107"/>
      <c r="V259" s="107"/>
      <c r="AF259" s="107"/>
      <c r="AG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63"/>
      <c r="B260" s="107"/>
      <c r="L260" s="107"/>
      <c r="V260" s="107"/>
      <c r="AF260" s="107"/>
      <c r="AG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63"/>
      <c r="B261" s="107"/>
      <c r="L261" s="107"/>
      <c r="V261" s="107"/>
      <c r="AF261" s="107"/>
      <c r="AG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63"/>
      <c r="B262" s="107"/>
      <c r="L262" s="107"/>
      <c r="V262" s="107"/>
      <c r="AF262" s="107"/>
      <c r="AG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63"/>
      <c r="B263" s="107"/>
      <c r="L263" s="107"/>
      <c r="V263" s="107"/>
      <c r="AF263" s="107"/>
      <c r="AG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63"/>
      <c r="B264" s="107"/>
      <c r="L264" s="107"/>
      <c r="V264" s="107"/>
      <c r="AF264" s="107"/>
      <c r="AG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63"/>
      <c r="B265" s="107"/>
      <c r="L265" s="107"/>
      <c r="V265" s="107"/>
      <c r="AF265" s="107"/>
      <c r="AG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63"/>
      <c r="B266" s="107"/>
      <c r="L266" s="107"/>
      <c r="V266" s="107"/>
      <c r="AF266" s="107"/>
      <c r="AG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63"/>
      <c r="B267" s="107"/>
      <c r="L267" s="107"/>
      <c r="V267" s="107"/>
      <c r="AF267" s="107"/>
      <c r="AG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63"/>
      <c r="B268" s="107"/>
      <c r="L268" s="107"/>
      <c r="V268" s="107"/>
      <c r="AF268" s="107"/>
      <c r="AG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63"/>
      <c r="B269" s="107"/>
      <c r="L269" s="107"/>
      <c r="V269" s="107"/>
      <c r="AF269" s="107"/>
      <c r="AG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63"/>
      <c r="B270" s="107"/>
      <c r="L270" s="107"/>
      <c r="V270" s="107"/>
      <c r="AF270" s="107"/>
      <c r="AG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63"/>
      <c r="B271" s="107"/>
      <c r="L271" s="107"/>
      <c r="V271" s="107"/>
      <c r="AF271" s="107"/>
      <c r="AG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63"/>
      <c r="B272" s="107"/>
      <c r="L272" s="107"/>
      <c r="V272" s="107"/>
      <c r="AF272" s="107"/>
      <c r="AG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63"/>
      <c r="B273" s="107"/>
      <c r="L273" s="107"/>
      <c r="V273" s="107"/>
      <c r="AF273" s="107"/>
      <c r="AG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63"/>
      <c r="B274" s="107"/>
      <c r="L274" s="107"/>
      <c r="V274" s="107"/>
      <c r="AF274" s="107"/>
      <c r="AG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63"/>
      <c r="B275" s="107"/>
      <c r="L275" s="107"/>
      <c r="V275" s="107"/>
      <c r="AF275" s="107"/>
      <c r="AG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63"/>
      <c r="B276" s="107"/>
      <c r="L276" s="107"/>
      <c r="V276" s="107"/>
      <c r="AF276" s="107"/>
      <c r="AG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63"/>
      <c r="B277" s="107"/>
      <c r="L277" s="107"/>
      <c r="V277" s="107"/>
      <c r="AF277" s="107"/>
      <c r="AG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63"/>
      <c r="B278" s="107"/>
      <c r="L278" s="107"/>
      <c r="V278" s="107"/>
      <c r="AF278" s="107"/>
      <c r="AG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63"/>
      <c r="B279" s="107"/>
      <c r="L279" s="107"/>
      <c r="V279" s="107"/>
      <c r="AF279" s="107"/>
      <c r="AG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63"/>
      <c r="B280" s="107"/>
      <c r="L280" s="107"/>
      <c r="V280" s="107"/>
      <c r="AF280" s="107"/>
      <c r="AG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63"/>
      <c r="B281" s="107"/>
      <c r="L281" s="107"/>
      <c r="V281" s="107"/>
      <c r="AF281" s="107"/>
      <c r="AG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63"/>
      <c r="B282" s="107"/>
      <c r="L282" s="107"/>
      <c r="V282" s="107"/>
      <c r="AF282" s="107"/>
      <c r="AG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63"/>
      <c r="B283" s="107"/>
      <c r="L283" s="107"/>
      <c r="V283" s="107"/>
      <c r="AF283" s="107"/>
      <c r="AG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63"/>
      <c r="B284" s="107"/>
      <c r="L284" s="107"/>
      <c r="V284" s="107"/>
      <c r="AF284" s="107"/>
      <c r="AG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63"/>
      <c r="B285" s="107"/>
      <c r="L285" s="107"/>
      <c r="V285" s="107"/>
      <c r="AF285" s="107"/>
      <c r="AG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63"/>
      <c r="B286" s="107"/>
      <c r="L286" s="107"/>
      <c r="V286" s="107"/>
      <c r="AF286" s="107"/>
      <c r="AG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63"/>
      <c r="B287" s="107"/>
      <c r="L287" s="107"/>
      <c r="V287" s="107"/>
      <c r="AF287" s="107"/>
      <c r="AG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63"/>
      <c r="B288" s="107"/>
      <c r="L288" s="107"/>
      <c r="V288" s="107"/>
      <c r="AF288" s="107"/>
      <c r="AG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63"/>
      <c r="B289" s="107"/>
      <c r="L289" s="107"/>
      <c r="V289" s="107"/>
      <c r="AF289" s="107"/>
      <c r="AG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63"/>
      <c r="B290" s="107"/>
      <c r="L290" s="107"/>
      <c r="V290" s="107"/>
      <c r="AF290" s="107"/>
      <c r="AG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63"/>
      <c r="B291" s="107"/>
      <c r="L291" s="107"/>
      <c r="V291" s="107"/>
      <c r="AF291" s="107"/>
      <c r="AG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63"/>
      <c r="B292" s="107"/>
      <c r="L292" s="107"/>
      <c r="V292" s="107"/>
      <c r="AF292" s="107"/>
      <c r="AG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63"/>
      <c r="B293" s="107"/>
      <c r="L293" s="107"/>
      <c r="V293" s="107"/>
      <c r="AF293" s="107"/>
      <c r="AG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63"/>
      <c r="B294" s="107"/>
      <c r="L294" s="107"/>
      <c r="V294" s="107"/>
      <c r="AF294" s="107"/>
      <c r="AG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63"/>
      <c r="B295" s="107"/>
      <c r="L295" s="107"/>
      <c r="V295" s="107"/>
      <c r="AF295" s="107"/>
      <c r="AG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63"/>
      <c r="B296" s="107"/>
      <c r="L296" s="107"/>
      <c r="V296" s="107"/>
      <c r="AF296" s="107"/>
      <c r="AG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63"/>
      <c r="B297" s="107"/>
      <c r="L297" s="107"/>
      <c r="V297" s="107"/>
      <c r="AF297" s="107"/>
      <c r="AG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63"/>
      <c r="B298" s="107"/>
      <c r="L298" s="107"/>
      <c r="V298" s="107"/>
      <c r="AF298" s="107"/>
      <c r="AG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63"/>
      <c r="B299" s="107"/>
      <c r="L299" s="107"/>
      <c r="V299" s="107"/>
      <c r="AF299" s="107"/>
      <c r="AG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63"/>
      <c r="B300" s="107"/>
      <c r="L300" s="107"/>
      <c r="V300" s="107"/>
      <c r="AF300" s="107"/>
      <c r="AG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63"/>
      <c r="B301" s="107"/>
      <c r="L301" s="107"/>
      <c r="V301" s="107"/>
      <c r="AF301" s="107"/>
      <c r="AG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63"/>
      <c r="B302" s="107"/>
      <c r="L302" s="107"/>
      <c r="V302" s="107"/>
      <c r="AF302" s="107"/>
      <c r="AG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63"/>
      <c r="B303" s="107"/>
      <c r="L303" s="107"/>
      <c r="V303" s="107"/>
      <c r="AF303" s="107"/>
      <c r="AG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63"/>
      <c r="B304" s="107"/>
      <c r="L304" s="107"/>
      <c r="V304" s="107"/>
      <c r="AF304" s="107"/>
      <c r="AG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63"/>
      <c r="B305" s="107"/>
      <c r="L305" s="107"/>
      <c r="V305" s="107"/>
      <c r="AF305" s="107"/>
      <c r="AG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63"/>
      <c r="B306" s="107"/>
      <c r="L306" s="107"/>
      <c r="V306" s="107"/>
      <c r="AF306" s="107"/>
      <c r="AG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63"/>
      <c r="B307" s="107"/>
      <c r="L307" s="107"/>
      <c r="V307" s="107"/>
      <c r="AF307" s="107"/>
      <c r="AG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63"/>
      <c r="B308" s="107"/>
      <c r="L308" s="107"/>
      <c r="V308" s="107"/>
      <c r="AF308" s="107"/>
      <c r="AG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63"/>
      <c r="B309" s="107"/>
      <c r="L309" s="107"/>
      <c r="V309" s="107"/>
      <c r="AF309" s="107"/>
      <c r="AG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63"/>
      <c r="B310" s="107"/>
      <c r="L310" s="107"/>
      <c r="V310" s="107"/>
      <c r="AF310" s="107"/>
      <c r="AG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63"/>
      <c r="B311" s="107"/>
      <c r="L311" s="107"/>
      <c r="V311" s="107"/>
      <c r="AF311" s="107"/>
      <c r="AG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63"/>
      <c r="B312" s="107"/>
      <c r="L312" s="107"/>
      <c r="V312" s="107"/>
      <c r="AF312" s="107"/>
      <c r="AG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63"/>
      <c r="B313" s="107"/>
      <c r="L313" s="107"/>
      <c r="V313" s="107"/>
      <c r="AF313" s="107"/>
      <c r="AG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63"/>
      <c r="B314" s="107"/>
      <c r="L314" s="107"/>
      <c r="V314" s="107"/>
      <c r="AF314" s="107"/>
      <c r="AG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63"/>
      <c r="B315" s="107"/>
      <c r="L315" s="107"/>
      <c r="V315" s="107"/>
      <c r="AF315" s="107"/>
      <c r="AG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63"/>
      <c r="B316" s="107"/>
      <c r="L316" s="107"/>
      <c r="V316" s="107"/>
      <c r="AF316" s="107"/>
      <c r="AG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63"/>
      <c r="B317" s="107"/>
      <c r="L317" s="107"/>
      <c r="V317" s="107"/>
      <c r="AF317" s="107"/>
      <c r="AG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63"/>
      <c r="B318" s="107"/>
      <c r="L318" s="107"/>
      <c r="V318" s="107"/>
      <c r="AF318" s="107"/>
      <c r="AG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63"/>
      <c r="B319" s="107"/>
      <c r="L319" s="107"/>
      <c r="V319" s="107"/>
      <c r="AF319" s="107"/>
      <c r="AG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63"/>
      <c r="B320" s="107"/>
      <c r="L320" s="107"/>
      <c r="V320" s="107"/>
      <c r="AF320" s="107"/>
      <c r="AG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63"/>
      <c r="B321" s="107"/>
      <c r="L321" s="107"/>
      <c r="V321" s="107"/>
      <c r="AF321" s="107"/>
      <c r="AG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63"/>
      <c r="B322" s="107"/>
      <c r="L322" s="107"/>
      <c r="V322" s="107"/>
      <c r="AF322" s="107"/>
      <c r="AG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63"/>
      <c r="B323" s="107"/>
      <c r="L323" s="107"/>
      <c r="V323" s="107"/>
      <c r="AF323" s="107"/>
      <c r="AG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63"/>
      <c r="B324" s="107"/>
      <c r="L324" s="107"/>
      <c r="V324" s="107"/>
      <c r="AF324" s="107"/>
      <c r="AG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63"/>
      <c r="B325" s="107"/>
      <c r="L325" s="107"/>
      <c r="V325" s="107"/>
      <c r="AF325" s="107"/>
      <c r="AG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63"/>
      <c r="B326" s="107"/>
      <c r="L326" s="107"/>
      <c r="V326" s="107"/>
      <c r="AF326" s="107"/>
      <c r="AG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63"/>
      <c r="B327" s="107"/>
      <c r="L327" s="107"/>
      <c r="V327" s="107"/>
      <c r="AF327" s="107"/>
      <c r="AG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63"/>
      <c r="B328" s="107"/>
      <c r="L328" s="107"/>
      <c r="V328" s="107"/>
      <c r="AF328" s="107"/>
      <c r="AG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63"/>
      <c r="B329" s="107"/>
      <c r="L329" s="107"/>
      <c r="V329" s="107"/>
      <c r="AF329" s="107"/>
      <c r="AG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63"/>
      <c r="B330" s="107"/>
      <c r="L330" s="107"/>
      <c r="V330" s="107"/>
      <c r="AF330" s="107"/>
      <c r="AG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63"/>
      <c r="B331" s="107"/>
      <c r="L331" s="107"/>
      <c r="V331" s="107"/>
      <c r="AF331" s="107"/>
      <c r="AG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63"/>
      <c r="B332" s="107"/>
      <c r="L332" s="107"/>
      <c r="V332" s="107"/>
      <c r="AF332" s="107"/>
      <c r="AG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63"/>
      <c r="B333" s="107"/>
      <c r="L333" s="107"/>
      <c r="V333" s="107"/>
      <c r="AF333" s="107"/>
      <c r="AG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63"/>
      <c r="B334" s="107"/>
      <c r="L334" s="107"/>
      <c r="V334" s="107"/>
      <c r="AF334" s="107"/>
      <c r="AG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63"/>
      <c r="B335" s="107"/>
      <c r="L335" s="107"/>
      <c r="V335" s="107"/>
      <c r="AF335" s="107"/>
      <c r="AG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63"/>
      <c r="B336" s="107"/>
      <c r="L336" s="107"/>
      <c r="V336" s="107"/>
      <c r="AF336" s="107"/>
      <c r="AG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63"/>
      <c r="B337" s="107"/>
      <c r="L337" s="107"/>
      <c r="V337" s="107"/>
      <c r="AF337" s="107"/>
      <c r="AG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63"/>
      <c r="B338" s="107"/>
      <c r="L338" s="107"/>
      <c r="V338" s="107"/>
      <c r="AF338" s="107"/>
      <c r="AG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63"/>
      <c r="B339" s="107"/>
      <c r="L339" s="107"/>
      <c r="V339" s="107"/>
      <c r="AF339" s="107"/>
      <c r="AG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63"/>
      <c r="B340" s="107"/>
      <c r="L340" s="107"/>
      <c r="V340" s="107"/>
      <c r="AF340" s="107"/>
      <c r="AG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63"/>
      <c r="B341" s="107"/>
      <c r="L341" s="107"/>
      <c r="V341" s="107"/>
      <c r="AF341" s="107"/>
      <c r="AG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63"/>
      <c r="B342" s="107"/>
      <c r="L342" s="107"/>
      <c r="V342" s="107"/>
      <c r="AF342" s="107"/>
      <c r="AG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63"/>
      <c r="B343" s="107"/>
      <c r="L343" s="107"/>
      <c r="V343" s="107"/>
      <c r="AF343" s="107"/>
      <c r="AG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63"/>
      <c r="B344" s="107"/>
      <c r="L344" s="107"/>
      <c r="V344" s="107"/>
      <c r="AF344" s="107"/>
      <c r="AG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63"/>
      <c r="B345" s="107"/>
      <c r="L345" s="107"/>
      <c r="V345" s="107"/>
      <c r="AF345" s="107"/>
      <c r="AG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63"/>
      <c r="B346" s="107"/>
      <c r="L346" s="107"/>
      <c r="V346" s="107"/>
      <c r="AF346" s="107"/>
      <c r="AG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63"/>
      <c r="B347" s="107"/>
      <c r="L347" s="107"/>
      <c r="V347" s="107"/>
      <c r="AF347" s="107"/>
      <c r="AG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63"/>
      <c r="B348" s="107"/>
      <c r="L348" s="107"/>
      <c r="V348" s="107"/>
      <c r="AF348" s="107"/>
      <c r="AG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63"/>
      <c r="B349" s="107"/>
      <c r="L349" s="107"/>
      <c r="V349" s="107"/>
      <c r="AF349" s="107"/>
      <c r="AG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63"/>
      <c r="B350" s="107"/>
      <c r="L350" s="107"/>
      <c r="V350" s="107"/>
      <c r="AF350" s="107"/>
      <c r="AG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63"/>
      <c r="B351" s="107"/>
      <c r="L351" s="107"/>
      <c r="V351" s="107"/>
      <c r="AF351" s="107"/>
      <c r="AG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63"/>
      <c r="B352" s="107"/>
      <c r="L352" s="107"/>
      <c r="V352" s="107"/>
      <c r="AF352" s="107"/>
      <c r="AG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63"/>
      <c r="B353" s="107"/>
      <c r="L353" s="107"/>
      <c r="V353" s="107"/>
      <c r="AF353" s="107"/>
      <c r="AG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63"/>
      <c r="B354" s="107"/>
      <c r="L354" s="107"/>
      <c r="V354" s="107"/>
      <c r="AF354" s="107"/>
      <c r="AG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63"/>
      <c r="B355" s="107"/>
      <c r="L355" s="107"/>
      <c r="V355" s="107"/>
      <c r="AF355" s="107"/>
      <c r="AG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63"/>
      <c r="B356" s="107"/>
      <c r="L356" s="107"/>
      <c r="V356" s="107"/>
      <c r="AF356" s="107"/>
      <c r="AG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63"/>
      <c r="B357" s="107"/>
      <c r="L357" s="107"/>
      <c r="V357" s="107"/>
      <c r="AF357" s="107"/>
      <c r="AG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63"/>
      <c r="B358" s="107"/>
      <c r="L358" s="107"/>
      <c r="V358" s="107"/>
      <c r="AF358" s="107"/>
      <c r="AG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63"/>
      <c r="B359" s="107"/>
      <c r="L359" s="107"/>
      <c r="V359" s="107"/>
      <c r="AF359" s="107"/>
      <c r="AG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63"/>
      <c r="B360" s="107"/>
      <c r="L360" s="107"/>
      <c r="V360" s="107"/>
      <c r="AF360" s="107"/>
      <c r="AG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63"/>
      <c r="B361" s="107"/>
      <c r="L361" s="107"/>
      <c r="V361" s="107"/>
      <c r="AF361" s="107"/>
      <c r="AG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63"/>
      <c r="B362" s="107"/>
      <c r="L362" s="107"/>
      <c r="V362" s="107"/>
      <c r="AF362" s="107"/>
      <c r="AG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63"/>
      <c r="B363" s="107"/>
      <c r="L363" s="107"/>
      <c r="V363" s="107"/>
      <c r="AF363" s="107"/>
      <c r="AG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63"/>
      <c r="B364" s="107"/>
      <c r="L364" s="107"/>
      <c r="V364" s="107"/>
      <c r="AF364" s="107"/>
      <c r="AG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63"/>
      <c r="B365" s="107"/>
      <c r="L365" s="107"/>
      <c r="V365" s="107"/>
      <c r="AF365" s="107"/>
      <c r="AG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63"/>
      <c r="B366" s="107"/>
      <c r="L366" s="107"/>
      <c r="V366" s="107"/>
      <c r="AF366" s="107"/>
      <c r="AG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63"/>
      <c r="B367" s="107"/>
      <c r="L367" s="107"/>
      <c r="V367" s="107"/>
      <c r="AF367" s="107"/>
      <c r="AG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63"/>
      <c r="B368" s="107"/>
      <c r="L368" s="107"/>
      <c r="V368" s="107"/>
      <c r="AF368" s="107"/>
      <c r="AG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63"/>
      <c r="B369" s="107"/>
      <c r="L369" s="107"/>
      <c r="V369" s="107"/>
      <c r="AF369" s="107"/>
      <c r="AG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63"/>
      <c r="B370" s="107"/>
      <c r="L370" s="107"/>
      <c r="V370" s="107"/>
      <c r="AF370" s="107"/>
      <c r="AG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63"/>
      <c r="B371" s="107"/>
      <c r="L371" s="107"/>
      <c r="V371" s="107"/>
      <c r="AF371" s="107"/>
      <c r="AG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63"/>
      <c r="B372" s="107"/>
      <c r="L372" s="107"/>
      <c r="V372" s="107"/>
      <c r="AF372" s="107"/>
      <c r="AG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63"/>
      <c r="B373" s="107"/>
      <c r="L373" s="107"/>
      <c r="V373" s="107"/>
      <c r="AF373" s="107"/>
      <c r="AG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63"/>
      <c r="B374" s="107"/>
      <c r="L374" s="107"/>
      <c r="V374" s="107"/>
      <c r="AF374" s="107"/>
      <c r="AG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63"/>
      <c r="B375" s="107"/>
      <c r="L375" s="107"/>
      <c r="V375" s="107"/>
      <c r="AF375" s="107"/>
      <c r="AG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63"/>
      <c r="B376" s="107"/>
      <c r="L376" s="107"/>
      <c r="V376" s="107"/>
      <c r="AF376" s="107"/>
      <c r="AG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63"/>
      <c r="B377" s="107"/>
      <c r="L377" s="107"/>
      <c r="V377" s="107"/>
      <c r="AF377" s="107"/>
      <c r="AG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63"/>
      <c r="B378" s="107"/>
      <c r="L378" s="107"/>
      <c r="V378" s="107"/>
      <c r="AF378" s="107"/>
      <c r="AG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63"/>
      <c r="B379" s="107"/>
      <c r="L379" s="107"/>
      <c r="V379" s="107"/>
      <c r="AF379" s="107"/>
      <c r="AG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63"/>
      <c r="B380" s="107"/>
      <c r="L380" s="107"/>
      <c r="V380" s="107"/>
      <c r="AF380" s="107"/>
      <c r="AG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63"/>
      <c r="B381" s="107"/>
      <c r="L381" s="107"/>
      <c r="V381" s="107"/>
      <c r="AF381" s="107"/>
      <c r="AG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63"/>
      <c r="B382" s="107"/>
      <c r="L382" s="107"/>
      <c r="V382" s="107"/>
      <c r="AF382" s="107"/>
      <c r="AG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63"/>
      <c r="B383" s="107"/>
      <c r="L383" s="107"/>
      <c r="V383" s="107"/>
      <c r="AF383" s="107"/>
      <c r="AG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63"/>
      <c r="B384" s="107"/>
      <c r="L384" s="107"/>
      <c r="V384" s="107"/>
      <c r="AF384" s="107"/>
      <c r="AG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63"/>
      <c r="B385" s="107"/>
      <c r="L385" s="107"/>
      <c r="V385" s="107"/>
      <c r="AF385" s="107"/>
      <c r="AG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63"/>
      <c r="B386" s="107"/>
      <c r="L386" s="107"/>
      <c r="V386" s="107"/>
      <c r="AF386" s="107"/>
      <c r="AG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63"/>
      <c r="B387" s="107"/>
      <c r="L387" s="107"/>
      <c r="V387" s="107"/>
      <c r="AF387" s="107"/>
      <c r="AG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63"/>
      <c r="B388" s="107"/>
      <c r="L388" s="107"/>
      <c r="V388" s="107"/>
      <c r="AF388" s="107"/>
      <c r="AG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63"/>
      <c r="B389" s="107"/>
      <c r="L389" s="107"/>
      <c r="V389" s="107"/>
      <c r="AF389" s="107"/>
      <c r="AG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63"/>
      <c r="B390" s="107"/>
      <c r="L390" s="107"/>
      <c r="V390" s="107"/>
      <c r="AF390" s="107"/>
      <c r="AG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63"/>
      <c r="B391" s="107"/>
      <c r="L391" s="107"/>
      <c r="V391" s="107"/>
      <c r="AF391" s="107"/>
      <c r="AG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63"/>
      <c r="B392" s="107"/>
      <c r="L392" s="107"/>
      <c r="V392" s="107"/>
      <c r="AF392" s="107"/>
      <c r="AG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63"/>
      <c r="B393" s="107"/>
      <c r="L393" s="107"/>
      <c r="V393" s="107"/>
      <c r="AF393" s="107"/>
      <c r="AG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63"/>
      <c r="B394" s="107"/>
      <c r="L394" s="107"/>
      <c r="V394" s="107"/>
      <c r="AF394" s="107"/>
      <c r="AG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63"/>
      <c r="B395" s="107"/>
      <c r="L395" s="107"/>
      <c r="V395" s="107"/>
      <c r="AF395" s="107"/>
      <c r="AG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63"/>
      <c r="B396" s="107"/>
      <c r="L396" s="107"/>
      <c r="V396" s="107"/>
      <c r="AF396" s="107"/>
      <c r="AG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63"/>
      <c r="B397" s="107"/>
      <c r="L397" s="107"/>
      <c r="V397" s="107"/>
      <c r="AF397" s="107"/>
      <c r="AG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63"/>
      <c r="B398" s="107"/>
      <c r="L398" s="107"/>
      <c r="V398" s="107"/>
      <c r="AF398" s="107"/>
      <c r="AG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63"/>
      <c r="B399" s="107"/>
      <c r="L399" s="107"/>
      <c r="V399" s="107"/>
      <c r="AF399" s="107"/>
      <c r="AG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63"/>
      <c r="B400" s="107"/>
      <c r="L400" s="107"/>
      <c r="V400" s="107"/>
      <c r="AF400" s="107"/>
      <c r="AG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63"/>
      <c r="B401" s="107"/>
      <c r="L401" s="107"/>
      <c r="V401" s="107"/>
      <c r="AF401" s="107"/>
      <c r="AG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63"/>
      <c r="B402" s="107"/>
      <c r="L402" s="107"/>
      <c r="V402" s="107"/>
      <c r="AF402" s="107"/>
      <c r="AG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63"/>
      <c r="B403" s="107"/>
      <c r="L403" s="107"/>
      <c r="V403" s="107"/>
      <c r="AF403" s="107"/>
      <c r="AG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63"/>
      <c r="B404" s="107"/>
      <c r="L404" s="107"/>
      <c r="V404" s="107"/>
      <c r="AF404" s="107"/>
      <c r="AG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63"/>
      <c r="B405" s="107"/>
      <c r="L405" s="107"/>
      <c r="V405" s="107"/>
      <c r="AF405" s="107"/>
      <c r="AG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63"/>
      <c r="B406" s="107"/>
      <c r="L406" s="107"/>
      <c r="V406" s="107"/>
      <c r="AF406" s="107"/>
      <c r="AG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63"/>
      <c r="B407" s="107"/>
      <c r="L407" s="107"/>
      <c r="V407" s="107"/>
      <c r="AF407" s="107"/>
      <c r="AG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63"/>
      <c r="B408" s="107"/>
      <c r="L408" s="107"/>
      <c r="V408" s="107"/>
      <c r="AF408" s="107"/>
      <c r="AG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63"/>
      <c r="B409" s="107"/>
      <c r="L409" s="107"/>
      <c r="V409" s="107"/>
      <c r="AF409" s="107"/>
      <c r="AG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63"/>
      <c r="B410" s="107"/>
      <c r="L410" s="107"/>
      <c r="V410" s="107"/>
      <c r="AF410" s="107"/>
      <c r="AG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63"/>
      <c r="B411" s="107"/>
      <c r="L411" s="107"/>
      <c r="V411" s="107"/>
      <c r="AF411" s="107"/>
      <c r="AG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63"/>
      <c r="B412" s="107"/>
      <c r="L412" s="107"/>
      <c r="V412" s="107"/>
      <c r="AF412" s="107"/>
      <c r="AG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63"/>
      <c r="B413" s="107"/>
      <c r="L413" s="107"/>
      <c r="V413" s="107"/>
      <c r="AF413" s="107"/>
      <c r="AG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63"/>
      <c r="B414" s="107"/>
      <c r="L414" s="107"/>
      <c r="V414" s="107"/>
      <c r="AF414" s="107"/>
      <c r="AG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63"/>
      <c r="B415" s="107"/>
      <c r="L415" s="107"/>
      <c r="V415" s="107"/>
      <c r="AF415" s="107"/>
      <c r="AG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63"/>
      <c r="B416" s="107"/>
      <c r="L416" s="107"/>
      <c r="V416" s="107"/>
      <c r="AF416" s="107"/>
      <c r="AG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63"/>
      <c r="B417" s="107"/>
      <c r="L417" s="107"/>
      <c r="V417" s="107"/>
      <c r="AF417" s="107"/>
      <c r="AG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63"/>
      <c r="B418" s="107"/>
      <c r="L418" s="107"/>
      <c r="V418" s="107"/>
      <c r="AF418" s="107"/>
      <c r="AG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63"/>
      <c r="B419" s="107"/>
      <c r="L419" s="107"/>
      <c r="V419" s="107"/>
      <c r="AF419" s="107"/>
      <c r="AG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63"/>
      <c r="B420" s="107"/>
      <c r="L420" s="107"/>
      <c r="V420" s="107"/>
      <c r="AF420" s="107"/>
      <c r="AG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63"/>
      <c r="B421" s="107"/>
      <c r="L421" s="107"/>
      <c r="V421" s="107"/>
      <c r="AF421" s="107"/>
      <c r="AG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63"/>
      <c r="B422" s="107"/>
      <c r="L422" s="107"/>
      <c r="V422" s="107"/>
      <c r="AF422" s="107"/>
      <c r="AG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63"/>
      <c r="B423" s="107"/>
      <c r="L423" s="107"/>
      <c r="V423" s="107"/>
      <c r="AF423" s="107"/>
      <c r="AG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63"/>
      <c r="B424" s="107"/>
      <c r="L424" s="107"/>
      <c r="V424" s="107"/>
      <c r="AF424" s="107"/>
      <c r="AG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63"/>
      <c r="B425" s="107"/>
      <c r="L425" s="107"/>
      <c r="V425" s="107"/>
      <c r="AF425" s="107"/>
      <c r="AG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63"/>
      <c r="B426" s="107"/>
      <c r="L426" s="107"/>
      <c r="V426" s="107"/>
      <c r="AF426" s="107"/>
      <c r="AG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63"/>
      <c r="B427" s="107"/>
      <c r="L427" s="107"/>
      <c r="V427" s="107"/>
      <c r="AF427" s="107"/>
      <c r="AG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63"/>
      <c r="B428" s="107"/>
      <c r="L428" s="107"/>
      <c r="V428" s="107"/>
      <c r="AF428" s="107"/>
      <c r="AG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63"/>
      <c r="B429" s="107"/>
      <c r="L429" s="107"/>
      <c r="V429" s="107"/>
      <c r="AF429" s="107"/>
      <c r="AG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63"/>
      <c r="B430" s="107"/>
      <c r="L430" s="107"/>
      <c r="V430" s="107"/>
      <c r="AF430" s="107"/>
      <c r="AG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63"/>
      <c r="B431" s="107"/>
      <c r="L431" s="107"/>
      <c r="V431" s="107"/>
      <c r="AF431" s="107"/>
      <c r="AG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63"/>
      <c r="B432" s="107"/>
      <c r="L432" s="107"/>
      <c r="V432" s="107"/>
      <c r="AF432" s="107"/>
      <c r="AG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63"/>
      <c r="B433" s="107"/>
      <c r="L433" s="107"/>
      <c r="V433" s="107"/>
      <c r="AF433" s="107"/>
      <c r="AG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63"/>
      <c r="B434" s="107"/>
      <c r="L434" s="107"/>
      <c r="V434" s="107"/>
      <c r="AF434" s="107"/>
      <c r="AG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63"/>
      <c r="B435" s="107"/>
      <c r="L435" s="107"/>
      <c r="V435" s="107"/>
      <c r="AF435" s="107"/>
      <c r="AG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63"/>
      <c r="B436" s="107"/>
      <c r="L436" s="107"/>
      <c r="V436" s="107"/>
      <c r="AF436" s="107"/>
      <c r="AG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63"/>
      <c r="B437" s="107"/>
      <c r="L437" s="107"/>
      <c r="V437" s="107"/>
      <c r="AF437" s="107"/>
      <c r="AG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63"/>
      <c r="B438" s="107"/>
      <c r="L438" s="107"/>
      <c r="V438" s="107"/>
      <c r="AF438" s="107"/>
      <c r="AG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63"/>
      <c r="B439" s="107"/>
      <c r="L439" s="107"/>
      <c r="V439" s="107"/>
      <c r="AF439" s="107"/>
      <c r="AG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63"/>
      <c r="B440" s="107"/>
      <c r="L440" s="107"/>
      <c r="V440" s="107"/>
      <c r="AF440" s="107"/>
      <c r="AG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63"/>
      <c r="B441" s="107"/>
      <c r="L441" s="107"/>
      <c r="V441" s="107"/>
      <c r="AF441" s="107"/>
      <c r="AG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63"/>
      <c r="B442" s="107"/>
      <c r="L442" s="107"/>
      <c r="V442" s="107"/>
      <c r="AF442" s="107"/>
      <c r="AG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63"/>
      <c r="B443" s="107"/>
      <c r="L443" s="107"/>
      <c r="V443" s="107"/>
      <c r="AF443" s="107"/>
      <c r="AG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63"/>
      <c r="B444" s="107"/>
      <c r="L444" s="107"/>
      <c r="V444" s="107"/>
      <c r="AF444" s="107"/>
      <c r="AG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63"/>
      <c r="B445" s="107"/>
      <c r="L445" s="107"/>
      <c r="V445" s="107"/>
      <c r="AF445" s="107"/>
      <c r="AG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63"/>
      <c r="B446" s="107"/>
      <c r="L446" s="107"/>
      <c r="V446" s="107"/>
      <c r="AF446" s="107"/>
      <c r="AG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63"/>
      <c r="B447" s="107"/>
      <c r="L447" s="107"/>
      <c r="V447" s="107"/>
      <c r="AF447" s="107"/>
      <c r="AG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63"/>
      <c r="B448" s="107"/>
      <c r="L448" s="107"/>
      <c r="V448" s="107"/>
      <c r="AF448" s="107"/>
      <c r="AG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63"/>
      <c r="B449" s="107"/>
      <c r="L449" s="107"/>
      <c r="V449" s="107"/>
      <c r="AF449" s="107"/>
      <c r="AG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63"/>
      <c r="B450" s="107"/>
      <c r="L450" s="107"/>
      <c r="V450" s="107"/>
      <c r="AF450" s="107"/>
      <c r="AG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63"/>
      <c r="B451" s="107"/>
      <c r="L451" s="107"/>
      <c r="V451" s="107"/>
      <c r="AF451" s="107"/>
      <c r="AG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63"/>
      <c r="B452" s="107"/>
      <c r="L452" s="107"/>
      <c r="V452" s="107"/>
      <c r="AF452" s="107"/>
      <c r="AG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63"/>
      <c r="B453" s="107"/>
      <c r="L453" s="107"/>
      <c r="V453" s="107"/>
      <c r="AF453" s="107"/>
      <c r="AG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63"/>
      <c r="B454" s="107"/>
      <c r="L454" s="107"/>
      <c r="V454" s="107"/>
      <c r="AF454" s="107"/>
      <c r="AG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63"/>
      <c r="B455" s="107"/>
      <c r="L455" s="107"/>
      <c r="V455" s="107"/>
      <c r="AF455" s="107"/>
      <c r="AG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63"/>
      <c r="B456" s="107"/>
      <c r="L456" s="107"/>
      <c r="V456" s="107"/>
      <c r="AF456" s="107"/>
      <c r="AG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63"/>
      <c r="B457" s="107"/>
      <c r="L457" s="107"/>
      <c r="V457" s="107"/>
      <c r="AF457" s="107"/>
      <c r="AG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63"/>
      <c r="B458" s="107"/>
      <c r="L458" s="107"/>
      <c r="V458" s="107"/>
      <c r="AF458" s="107"/>
      <c r="AG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63"/>
      <c r="B459" s="107"/>
      <c r="L459" s="107"/>
      <c r="V459" s="107"/>
      <c r="AF459" s="107"/>
      <c r="AG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63"/>
      <c r="B460" s="107"/>
      <c r="L460" s="107"/>
      <c r="V460" s="107"/>
      <c r="AF460" s="107"/>
      <c r="AG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63"/>
      <c r="B461" s="107"/>
      <c r="L461" s="107"/>
      <c r="V461" s="107"/>
      <c r="AF461" s="107"/>
      <c r="AG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63"/>
      <c r="B462" s="107"/>
      <c r="L462" s="107"/>
      <c r="V462" s="107"/>
      <c r="AF462" s="107"/>
      <c r="AG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63"/>
      <c r="B463" s="107"/>
      <c r="L463" s="107"/>
      <c r="V463" s="107"/>
      <c r="AF463" s="107"/>
      <c r="AG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63"/>
      <c r="B464" s="107"/>
      <c r="L464" s="107"/>
      <c r="V464" s="107"/>
      <c r="AF464" s="107"/>
      <c r="AG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63"/>
      <c r="B465" s="107"/>
      <c r="L465" s="107"/>
      <c r="V465" s="107"/>
      <c r="AF465" s="107"/>
      <c r="AG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63"/>
      <c r="B466" s="107"/>
      <c r="L466" s="107"/>
      <c r="V466" s="107"/>
      <c r="AF466" s="107"/>
      <c r="AG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63"/>
      <c r="B467" s="107"/>
      <c r="L467" s="107"/>
      <c r="V467" s="107"/>
      <c r="AF467" s="107"/>
      <c r="AG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63"/>
      <c r="B468" s="107"/>
      <c r="L468" s="107"/>
      <c r="V468" s="107"/>
      <c r="AF468" s="107"/>
      <c r="AG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63"/>
      <c r="B469" s="107"/>
      <c r="L469" s="107"/>
      <c r="V469" s="107"/>
      <c r="AF469" s="107"/>
      <c r="AG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63"/>
      <c r="B470" s="107"/>
      <c r="L470" s="107"/>
      <c r="V470" s="107"/>
      <c r="AF470" s="107"/>
      <c r="AG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63"/>
      <c r="B471" s="107"/>
      <c r="L471" s="107"/>
      <c r="V471" s="107"/>
      <c r="AF471" s="107"/>
      <c r="AG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63"/>
      <c r="B472" s="107"/>
      <c r="L472" s="107"/>
      <c r="V472" s="107"/>
      <c r="AF472" s="107"/>
      <c r="AG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63"/>
      <c r="B473" s="107"/>
      <c r="L473" s="107"/>
      <c r="V473" s="107"/>
      <c r="AF473" s="107"/>
      <c r="AG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63"/>
      <c r="B474" s="107"/>
      <c r="L474" s="107"/>
      <c r="V474" s="107"/>
      <c r="AF474" s="107"/>
      <c r="AG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63"/>
      <c r="B475" s="107"/>
      <c r="L475" s="107"/>
      <c r="V475" s="107"/>
      <c r="AF475" s="107"/>
      <c r="AG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63"/>
      <c r="B476" s="107"/>
      <c r="L476" s="107"/>
      <c r="V476" s="107"/>
      <c r="AF476" s="107"/>
      <c r="AG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63"/>
      <c r="B477" s="107"/>
      <c r="L477" s="107"/>
      <c r="V477" s="107"/>
      <c r="AF477" s="107"/>
      <c r="AG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63"/>
      <c r="B478" s="107"/>
      <c r="L478" s="107"/>
      <c r="V478" s="107"/>
      <c r="AF478" s="107"/>
      <c r="AG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63"/>
      <c r="B479" s="107"/>
      <c r="L479" s="107"/>
      <c r="V479" s="107"/>
      <c r="AF479" s="107"/>
      <c r="AG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63"/>
      <c r="B480" s="107"/>
      <c r="L480" s="107"/>
      <c r="V480" s="107"/>
      <c r="AF480" s="107"/>
      <c r="AG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63"/>
      <c r="B481" s="107"/>
      <c r="L481" s="107"/>
      <c r="V481" s="107"/>
      <c r="AF481" s="107"/>
      <c r="AG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63"/>
      <c r="B482" s="107"/>
      <c r="L482" s="107"/>
      <c r="V482" s="107"/>
      <c r="AF482" s="107"/>
      <c r="AG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63"/>
      <c r="B483" s="107"/>
      <c r="L483" s="107"/>
      <c r="V483" s="107"/>
      <c r="AF483" s="107"/>
      <c r="AG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63"/>
      <c r="B484" s="107"/>
      <c r="L484" s="107"/>
      <c r="V484" s="107"/>
      <c r="AF484" s="107"/>
      <c r="AG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63"/>
      <c r="B485" s="107"/>
      <c r="L485" s="107"/>
      <c r="V485" s="107"/>
      <c r="AF485" s="107"/>
      <c r="AG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63"/>
      <c r="B486" s="107"/>
      <c r="L486" s="107"/>
      <c r="V486" s="107"/>
      <c r="AF486" s="107"/>
      <c r="AG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63"/>
      <c r="B487" s="107"/>
      <c r="L487" s="107"/>
      <c r="V487" s="107"/>
      <c r="AF487" s="107"/>
      <c r="AG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63"/>
      <c r="B488" s="107"/>
      <c r="L488" s="107"/>
      <c r="V488" s="107"/>
      <c r="AF488" s="107"/>
      <c r="AG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63"/>
      <c r="B489" s="107"/>
      <c r="L489" s="107"/>
      <c r="V489" s="107"/>
      <c r="AF489" s="107"/>
      <c r="AG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63"/>
      <c r="B490" s="107"/>
      <c r="L490" s="107"/>
      <c r="V490" s="107"/>
      <c r="AF490" s="107"/>
      <c r="AG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63"/>
      <c r="B491" s="107"/>
      <c r="L491" s="107"/>
      <c r="V491" s="107"/>
      <c r="AF491" s="107"/>
      <c r="AG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63"/>
      <c r="B492" s="107"/>
      <c r="L492" s="107"/>
      <c r="V492" s="107"/>
      <c r="AF492" s="107"/>
      <c r="AG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63"/>
      <c r="B493" s="107"/>
      <c r="L493" s="107"/>
      <c r="V493" s="107"/>
      <c r="AF493" s="107"/>
      <c r="AG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63"/>
      <c r="B494" s="107"/>
      <c r="L494" s="107"/>
      <c r="V494" s="107"/>
      <c r="AF494" s="107"/>
      <c r="AG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63"/>
      <c r="B495" s="107"/>
      <c r="L495" s="107"/>
      <c r="V495" s="107"/>
      <c r="AF495" s="107"/>
      <c r="AG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63"/>
      <c r="B496" s="107"/>
      <c r="L496" s="107"/>
      <c r="V496" s="107"/>
      <c r="AF496" s="107"/>
      <c r="AG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63"/>
      <c r="B497" s="107"/>
      <c r="L497" s="107"/>
      <c r="V497" s="107"/>
      <c r="AF497" s="107"/>
      <c r="AG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63"/>
      <c r="B498" s="107"/>
      <c r="L498" s="107"/>
      <c r="V498" s="107"/>
      <c r="AF498" s="107"/>
      <c r="AG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63"/>
      <c r="B499" s="107"/>
      <c r="L499" s="107"/>
      <c r="V499" s="107"/>
      <c r="AF499" s="107"/>
      <c r="AG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63"/>
      <c r="B500" s="107"/>
      <c r="L500" s="107"/>
      <c r="V500" s="107"/>
      <c r="AF500" s="107"/>
      <c r="AG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63"/>
      <c r="B501" s="107"/>
      <c r="L501" s="107"/>
      <c r="V501" s="107"/>
      <c r="AF501" s="107"/>
      <c r="AG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63"/>
      <c r="B502" s="107"/>
      <c r="L502" s="107"/>
      <c r="V502" s="107"/>
      <c r="AF502" s="107"/>
      <c r="AG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63"/>
      <c r="B503" s="107"/>
      <c r="L503" s="107"/>
      <c r="V503" s="107"/>
      <c r="AF503" s="107"/>
      <c r="AG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63"/>
      <c r="B504" s="107"/>
      <c r="L504" s="107"/>
      <c r="V504" s="107"/>
      <c r="AF504" s="107"/>
      <c r="AG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63"/>
      <c r="B505" s="107"/>
      <c r="L505" s="107"/>
      <c r="V505" s="107"/>
      <c r="AF505" s="107"/>
      <c r="AG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63"/>
      <c r="B506" s="107"/>
      <c r="L506" s="107"/>
      <c r="V506" s="107"/>
      <c r="AF506" s="107"/>
      <c r="AG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63"/>
      <c r="B507" s="107"/>
      <c r="L507" s="107"/>
      <c r="V507" s="107"/>
      <c r="AF507" s="107"/>
      <c r="AG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63"/>
      <c r="B508" s="107"/>
      <c r="L508" s="107"/>
      <c r="V508" s="107"/>
      <c r="AF508" s="107"/>
      <c r="AG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63"/>
      <c r="B509" s="107"/>
      <c r="L509" s="107"/>
      <c r="V509" s="107"/>
      <c r="AF509" s="107"/>
      <c r="AG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63"/>
      <c r="B510" s="107"/>
      <c r="L510" s="107"/>
      <c r="V510" s="107"/>
      <c r="AF510" s="107"/>
      <c r="AG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63"/>
      <c r="B511" s="107"/>
      <c r="L511" s="107"/>
      <c r="V511" s="107"/>
      <c r="AF511" s="107"/>
      <c r="AG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63"/>
      <c r="B512" s="107"/>
      <c r="L512" s="107"/>
      <c r="V512" s="107"/>
      <c r="AF512" s="107"/>
      <c r="AG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63"/>
      <c r="B513" s="107"/>
      <c r="L513" s="107"/>
      <c r="V513" s="107"/>
      <c r="AF513" s="107"/>
      <c r="AG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63"/>
      <c r="B514" s="107"/>
      <c r="L514" s="107"/>
      <c r="V514" s="107"/>
      <c r="AF514" s="107"/>
      <c r="AG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63"/>
      <c r="B515" s="107"/>
      <c r="L515" s="107"/>
      <c r="V515" s="107"/>
      <c r="AF515" s="107"/>
      <c r="AG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63"/>
      <c r="B516" s="107"/>
      <c r="L516" s="107"/>
      <c r="V516" s="107"/>
      <c r="AF516" s="107"/>
      <c r="AG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63"/>
      <c r="B517" s="107"/>
      <c r="L517" s="107"/>
      <c r="V517" s="107"/>
      <c r="AF517" s="107"/>
      <c r="AG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63"/>
      <c r="B518" s="107"/>
      <c r="L518" s="107"/>
      <c r="V518" s="107"/>
      <c r="AF518" s="107"/>
      <c r="AG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63"/>
      <c r="B519" s="107"/>
      <c r="L519" s="107"/>
      <c r="V519" s="107"/>
      <c r="AF519" s="107"/>
      <c r="AG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63"/>
      <c r="B520" s="107"/>
      <c r="L520" s="107"/>
      <c r="V520" s="107"/>
      <c r="AF520" s="107"/>
      <c r="AG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63"/>
      <c r="B521" s="107"/>
      <c r="L521" s="107"/>
      <c r="V521" s="107"/>
      <c r="AF521" s="107"/>
      <c r="AG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63"/>
      <c r="B522" s="107"/>
      <c r="L522" s="107"/>
      <c r="V522" s="107"/>
      <c r="AF522" s="107"/>
      <c r="AG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63"/>
      <c r="B523" s="107"/>
      <c r="L523" s="107"/>
      <c r="V523" s="107"/>
      <c r="AF523" s="107"/>
      <c r="AG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63"/>
      <c r="B524" s="107"/>
      <c r="L524" s="107"/>
      <c r="V524" s="107"/>
      <c r="AF524" s="107"/>
      <c r="AG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63"/>
      <c r="B525" s="107"/>
      <c r="L525" s="107"/>
      <c r="V525" s="107"/>
      <c r="AF525" s="107"/>
      <c r="AG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63"/>
      <c r="B526" s="107"/>
      <c r="L526" s="107"/>
      <c r="V526" s="107"/>
      <c r="AF526" s="107"/>
      <c r="AG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63"/>
      <c r="B527" s="107"/>
      <c r="L527" s="107"/>
      <c r="V527" s="107"/>
      <c r="AF527" s="107"/>
      <c r="AG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63"/>
      <c r="B528" s="107"/>
      <c r="L528" s="107"/>
      <c r="V528" s="107"/>
      <c r="AF528" s="107"/>
      <c r="AG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63"/>
      <c r="B529" s="107"/>
      <c r="L529" s="107"/>
      <c r="V529" s="107"/>
      <c r="AF529" s="107"/>
      <c r="AG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63"/>
      <c r="B530" s="107"/>
      <c r="L530" s="107"/>
      <c r="V530" s="107"/>
      <c r="AF530" s="107"/>
      <c r="AG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63"/>
      <c r="B531" s="107"/>
      <c r="L531" s="107"/>
      <c r="V531" s="107"/>
      <c r="AF531" s="107"/>
      <c r="AG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63"/>
      <c r="B532" s="107"/>
      <c r="L532" s="107"/>
      <c r="V532" s="107"/>
      <c r="AF532" s="107"/>
      <c r="AG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63"/>
      <c r="B533" s="107"/>
      <c r="L533" s="107"/>
      <c r="V533" s="107"/>
      <c r="AF533" s="107"/>
      <c r="AG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63"/>
      <c r="B534" s="107"/>
      <c r="L534" s="107"/>
      <c r="V534" s="107"/>
      <c r="AF534" s="107"/>
      <c r="AG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63"/>
      <c r="B535" s="107"/>
      <c r="L535" s="107"/>
      <c r="V535" s="107"/>
      <c r="AF535" s="107"/>
      <c r="AG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63"/>
      <c r="B536" s="107"/>
      <c r="L536" s="107"/>
      <c r="V536" s="107"/>
      <c r="AF536" s="107"/>
      <c r="AG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63"/>
      <c r="B537" s="107"/>
      <c r="L537" s="107"/>
      <c r="V537" s="107"/>
      <c r="AF537" s="107"/>
      <c r="AG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63"/>
      <c r="B538" s="107"/>
      <c r="L538" s="107"/>
      <c r="V538" s="107"/>
      <c r="AF538" s="107"/>
      <c r="AG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63"/>
      <c r="B539" s="107"/>
      <c r="L539" s="107"/>
      <c r="V539" s="107"/>
      <c r="AF539" s="107"/>
      <c r="AG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63"/>
      <c r="B540" s="107"/>
      <c r="L540" s="107"/>
      <c r="V540" s="107"/>
      <c r="AF540" s="107"/>
      <c r="AG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63"/>
      <c r="B541" s="107"/>
      <c r="L541" s="107"/>
      <c r="V541" s="107"/>
      <c r="AF541" s="107"/>
      <c r="AG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63"/>
      <c r="B542" s="107"/>
      <c r="L542" s="107"/>
      <c r="V542" s="107"/>
      <c r="AF542" s="107"/>
      <c r="AG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63"/>
      <c r="B543" s="107"/>
      <c r="L543" s="107"/>
      <c r="V543" s="107"/>
      <c r="AF543" s="107"/>
      <c r="AG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63"/>
      <c r="B544" s="107"/>
      <c r="L544" s="107"/>
      <c r="V544" s="107"/>
      <c r="AF544" s="107"/>
      <c r="AG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63"/>
      <c r="B545" s="107"/>
      <c r="L545" s="107"/>
      <c r="V545" s="107"/>
      <c r="AF545" s="107"/>
      <c r="AG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63"/>
      <c r="B546" s="107"/>
      <c r="L546" s="107"/>
      <c r="V546" s="107"/>
      <c r="AF546" s="107"/>
      <c r="AG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63"/>
      <c r="B547" s="107"/>
      <c r="L547" s="107"/>
      <c r="V547" s="107"/>
      <c r="AF547" s="107"/>
      <c r="AG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63"/>
      <c r="B548" s="107"/>
      <c r="L548" s="107"/>
      <c r="V548" s="107"/>
      <c r="AF548" s="107"/>
      <c r="AG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63"/>
      <c r="B549" s="107"/>
      <c r="L549" s="107"/>
      <c r="V549" s="107"/>
      <c r="AF549" s="107"/>
      <c r="AG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63"/>
      <c r="B550" s="107"/>
      <c r="L550" s="107"/>
      <c r="V550" s="107"/>
      <c r="AF550" s="107"/>
      <c r="AG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63"/>
      <c r="B551" s="107"/>
      <c r="L551" s="107"/>
      <c r="V551" s="107"/>
      <c r="AF551" s="107"/>
      <c r="AG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63"/>
      <c r="B552" s="107"/>
      <c r="L552" s="107"/>
      <c r="V552" s="107"/>
      <c r="AF552" s="107"/>
      <c r="AG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63"/>
      <c r="B553" s="107"/>
      <c r="L553" s="107"/>
      <c r="V553" s="107"/>
      <c r="AF553" s="107"/>
      <c r="AG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63"/>
      <c r="B554" s="107"/>
      <c r="L554" s="107"/>
      <c r="V554" s="107"/>
      <c r="AF554" s="107"/>
      <c r="AG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63"/>
      <c r="B555" s="107"/>
      <c r="L555" s="107"/>
      <c r="V555" s="107"/>
      <c r="AF555" s="107"/>
      <c r="AG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63"/>
      <c r="B556" s="107"/>
      <c r="L556" s="107"/>
      <c r="V556" s="107"/>
      <c r="AF556" s="107"/>
      <c r="AG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63"/>
      <c r="B557" s="107"/>
      <c r="L557" s="107"/>
      <c r="V557" s="107"/>
      <c r="AF557" s="107"/>
      <c r="AG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63"/>
      <c r="B558" s="107"/>
      <c r="L558" s="107"/>
      <c r="V558" s="107"/>
      <c r="AF558" s="107"/>
      <c r="AG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63"/>
      <c r="B559" s="107"/>
      <c r="L559" s="107"/>
      <c r="V559" s="107"/>
      <c r="AF559" s="107"/>
      <c r="AG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63"/>
      <c r="B560" s="107"/>
      <c r="L560" s="107"/>
      <c r="V560" s="107"/>
      <c r="AF560" s="107"/>
      <c r="AG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63"/>
      <c r="B561" s="107"/>
      <c r="L561" s="107"/>
      <c r="V561" s="107"/>
      <c r="AF561" s="107"/>
      <c r="AG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63"/>
      <c r="B562" s="107"/>
      <c r="L562" s="107"/>
      <c r="V562" s="107"/>
      <c r="AF562" s="107"/>
      <c r="AG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63"/>
      <c r="B563" s="107"/>
      <c r="L563" s="107"/>
      <c r="V563" s="107"/>
      <c r="AF563" s="107"/>
      <c r="AG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63"/>
      <c r="B564" s="107"/>
      <c r="L564" s="107"/>
      <c r="V564" s="107"/>
      <c r="AF564" s="107"/>
      <c r="AG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63"/>
      <c r="B565" s="107"/>
      <c r="L565" s="107"/>
      <c r="V565" s="107"/>
      <c r="AF565" s="107"/>
      <c r="AG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63"/>
      <c r="B566" s="107"/>
      <c r="L566" s="107"/>
      <c r="V566" s="107"/>
      <c r="AF566" s="107"/>
      <c r="AG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63"/>
      <c r="B567" s="107"/>
      <c r="L567" s="107"/>
      <c r="V567" s="107"/>
      <c r="AF567" s="107"/>
      <c r="AG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63"/>
      <c r="B568" s="107"/>
      <c r="L568" s="107"/>
      <c r="V568" s="107"/>
      <c r="AF568" s="107"/>
      <c r="AG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63"/>
      <c r="B569" s="107"/>
      <c r="L569" s="107"/>
      <c r="V569" s="107"/>
      <c r="AF569" s="107"/>
      <c r="AG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63"/>
      <c r="B570" s="107"/>
      <c r="L570" s="107"/>
      <c r="V570" s="107"/>
      <c r="AF570" s="107"/>
      <c r="AG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63"/>
      <c r="B571" s="107"/>
      <c r="L571" s="107"/>
      <c r="V571" s="107"/>
      <c r="AF571" s="107"/>
      <c r="AG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63"/>
      <c r="B572" s="107"/>
      <c r="L572" s="107"/>
      <c r="V572" s="107"/>
      <c r="AF572" s="107"/>
      <c r="AG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63"/>
      <c r="B573" s="107"/>
      <c r="L573" s="107"/>
      <c r="V573" s="107"/>
      <c r="AF573" s="107"/>
      <c r="AG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63"/>
      <c r="B574" s="107"/>
      <c r="L574" s="107"/>
      <c r="V574" s="107"/>
      <c r="AF574" s="107"/>
      <c r="AG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63"/>
      <c r="B575" s="107"/>
      <c r="L575" s="107"/>
      <c r="V575" s="107"/>
      <c r="AF575" s="107"/>
      <c r="AG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63"/>
      <c r="B576" s="107"/>
      <c r="L576" s="107"/>
      <c r="V576" s="107"/>
      <c r="AF576" s="107"/>
      <c r="AG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63"/>
      <c r="B577" s="107"/>
      <c r="L577" s="107"/>
      <c r="V577" s="107"/>
      <c r="AF577" s="107"/>
      <c r="AG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63"/>
      <c r="B578" s="107"/>
      <c r="L578" s="107"/>
      <c r="V578" s="107"/>
      <c r="AF578" s="107"/>
      <c r="AG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63"/>
      <c r="B579" s="107"/>
      <c r="L579" s="107"/>
      <c r="V579" s="107"/>
      <c r="AF579" s="107"/>
      <c r="AG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63"/>
      <c r="B580" s="107"/>
      <c r="L580" s="107"/>
      <c r="V580" s="107"/>
      <c r="AF580" s="107"/>
      <c r="AG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63"/>
      <c r="B581" s="107"/>
      <c r="L581" s="107"/>
      <c r="V581" s="107"/>
      <c r="AF581" s="107"/>
      <c r="AG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63"/>
      <c r="B582" s="107"/>
      <c r="L582" s="107"/>
      <c r="V582" s="107"/>
      <c r="AF582" s="107"/>
      <c r="AG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63"/>
      <c r="B583" s="107"/>
      <c r="L583" s="107"/>
      <c r="V583" s="107"/>
      <c r="AF583" s="107"/>
      <c r="AG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63"/>
      <c r="B584" s="107"/>
      <c r="L584" s="107"/>
      <c r="V584" s="107"/>
      <c r="AF584" s="107"/>
      <c r="AG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63"/>
      <c r="B585" s="107"/>
      <c r="L585" s="107"/>
      <c r="V585" s="107"/>
      <c r="AF585" s="107"/>
      <c r="AG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63"/>
      <c r="B586" s="107"/>
      <c r="L586" s="107"/>
      <c r="V586" s="107"/>
      <c r="AF586" s="107"/>
      <c r="AG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63"/>
      <c r="B587" s="107"/>
      <c r="L587" s="107"/>
      <c r="V587" s="107"/>
      <c r="AF587" s="107"/>
      <c r="AG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63"/>
      <c r="B588" s="107"/>
      <c r="L588" s="107"/>
      <c r="V588" s="107"/>
      <c r="AF588" s="107"/>
      <c r="AG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63"/>
      <c r="B589" s="107"/>
      <c r="L589" s="107"/>
      <c r="V589" s="107"/>
      <c r="AF589" s="107"/>
      <c r="AG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63"/>
      <c r="B590" s="107"/>
      <c r="L590" s="107"/>
      <c r="V590" s="107"/>
      <c r="AF590" s="107"/>
      <c r="AG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63"/>
      <c r="B591" s="107"/>
      <c r="L591" s="107"/>
      <c r="V591" s="107"/>
      <c r="AF591" s="107"/>
      <c r="AG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63"/>
      <c r="B592" s="107"/>
      <c r="L592" s="107"/>
      <c r="V592" s="107"/>
      <c r="AF592" s="107"/>
      <c r="AG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63"/>
      <c r="B593" s="107"/>
      <c r="L593" s="107"/>
      <c r="V593" s="107"/>
      <c r="AF593" s="107"/>
      <c r="AG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63"/>
      <c r="B594" s="107"/>
      <c r="L594" s="107"/>
      <c r="V594" s="107"/>
      <c r="AF594" s="107"/>
      <c r="AG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63"/>
      <c r="B595" s="107"/>
      <c r="L595" s="107"/>
      <c r="V595" s="107"/>
      <c r="AF595" s="107"/>
      <c r="AG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63"/>
      <c r="B596" s="107"/>
      <c r="L596" s="107"/>
      <c r="V596" s="107"/>
      <c r="AF596" s="107"/>
      <c r="AG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63"/>
      <c r="B597" s="107"/>
      <c r="L597" s="107"/>
      <c r="V597" s="107"/>
      <c r="AF597" s="107"/>
      <c r="AG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63"/>
      <c r="B598" s="107"/>
      <c r="L598" s="107"/>
      <c r="V598" s="107"/>
      <c r="AF598" s="107"/>
      <c r="AG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63"/>
      <c r="B599" s="107"/>
      <c r="L599" s="107"/>
      <c r="V599" s="107"/>
      <c r="AF599" s="107"/>
      <c r="AG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63"/>
      <c r="B600" s="107"/>
      <c r="L600" s="107"/>
      <c r="V600" s="107"/>
      <c r="AF600" s="107"/>
      <c r="AG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63"/>
      <c r="B601" s="107"/>
      <c r="L601" s="107"/>
      <c r="V601" s="107"/>
      <c r="AF601" s="107"/>
      <c r="AG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63"/>
      <c r="B602" s="107"/>
      <c r="L602" s="107"/>
      <c r="V602" s="107"/>
      <c r="AF602" s="107"/>
      <c r="AG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63"/>
      <c r="B603" s="107"/>
      <c r="L603" s="107"/>
      <c r="V603" s="107"/>
      <c r="AF603" s="107"/>
      <c r="AG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63"/>
      <c r="B604" s="107"/>
      <c r="L604" s="107"/>
      <c r="V604" s="107"/>
      <c r="AF604" s="107"/>
      <c r="AG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63"/>
      <c r="B605" s="107"/>
      <c r="L605" s="107"/>
      <c r="V605" s="107"/>
      <c r="AF605" s="107"/>
      <c r="AG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63"/>
      <c r="B606" s="107"/>
      <c r="L606" s="107"/>
      <c r="V606" s="107"/>
      <c r="AF606" s="107"/>
      <c r="AG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63"/>
      <c r="B607" s="107"/>
      <c r="L607" s="107"/>
      <c r="V607" s="107"/>
      <c r="AF607" s="107"/>
      <c r="AG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63"/>
      <c r="B608" s="107"/>
      <c r="L608" s="107"/>
      <c r="V608" s="107"/>
      <c r="AF608" s="107"/>
      <c r="AG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63"/>
      <c r="B609" s="107"/>
      <c r="L609" s="107"/>
      <c r="V609" s="107"/>
      <c r="AF609" s="107"/>
      <c r="AG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63"/>
      <c r="B610" s="107"/>
      <c r="L610" s="107"/>
      <c r="V610" s="107"/>
      <c r="AF610" s="107"/>
      <c r="AG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63"/>
      <c r="B611" s="107"/>
      <c r="L611" s="107"/>
      <c r="V611" s="107"/>
      <c r="AF611" s="107"/>
      <c r="AG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63"/>
      <c r="B612" s="107"/>
      <c r="L612" s="107"/>
      <c r="V612" s="107"/>
      <c r="AF612" s="107"/>
      <c r="AG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63"/>
      <c r="B613" s="107"/>
      <c r="L613" s="107"/>
      <c r="V613" s="107"/>
      <c r="AF613" s="107"/>
      <c r="AG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63"/>
      <c r="B614" s="107"/>
      <c r="L614" s="107"/>
      <c r="V614" s="107"/>
      <c r="AF614" s="107"/>
      <c r="AG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63"/>
      <c r="B615" s="107"/>
      <c r="L615" s="107"/>
      <c r="V615" s="107"/>
      <c r="AF615" s="107"/>
      <c r="AG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63"/>
      <c r="B616" s="107"/>
      <c r="L616" s="107"/>
      <c r="V616" s="107"/>
      <c r="AF616" s="107"/>
      <c r="AG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63"/>
      <c r="B617" s="107"/>
      <c r="L617" s="107"/>
      <c r="V617" s="107"/>
      <c r="AF617" s="107"/>
      <c r="AG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63"/>
      <c r="B618" s="107"/>
      <c r="L618" s="107"/>
      <c r="V618" s="107"/>
      <c r="AF618" s="107"/>
      <c r="AG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63"/>
      <c r="B619" s="107"/>
      <c r="L619" s="107"/>
      <c r="V619" s="107"/>
      <c r="AF619" s="107"/>
      <c r="AG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63"/>
      <c r="B620" s="107"/>
      <c r="L620" s="107"/>
      <c r="V620" s="107"/>
      <c r="AF620" s="107"/>
      <c r="AG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63"/>
      <c r="B621" s="107"/>
      <c r="L621" s="107"/>
      <c r="V621" s="107"/>
      <c r="AF621" s="107"/>
      <c r="AG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63"/>
      <c r="B622" s="107"/>
      <c r="L622" s="107"/>
      <c r="V622" s="107"/>
      <c r="AF622" s="107"/>
      <c r="AG622" s="107"/>
      <c r="AP622" s="107"/>
      <c r="AZ622" s="107"/>
      <c r="BJ622" s="107"/>
      <c r="BT622" s="107"/>
      <c r="CD622" s="107"/>
      <c r="CN622" s="107"/>
      <c r="CX622" s="107"/>
      <c r="DH622" s="107"/>
      <c r="DR622" s="107"/>
      <c r="EB622" s="107"/>
      <c r="EL622" s="107"/>
      <c r="EV622" s="107"/>
      <c r="FF622" s="107"/>
      <c r="FP622" s="107"/>
      <c r="FZ622" s="107"/>
      <c r="GJ622" s="107"/>
      <c r="GT622" s="107"/>
      <c r="HD622" s="107"/>
    </row>
  </sheetData>
  <mergeCells count="6">
    <mergeCell ref="AQ10:AW10"/>
    <mergeCell ref="A2:A3"/>
    <mergeCell ref="C10:I10"/>
    <mergeCell ref="AG10:AM10"/>
    <mergeCell ref="M10:S10"/>
    <mergeCell ref="W10:AC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Brunei Darussalam</v>
      </c>
      <c r="C2" s="92"/>
      <c r="D2" s="93"/>
      <c r="E2" s="93"/>
      <c r="F2" s="93"/>
      <c r="G2" s="94"/>
    </row>
    <row xmlns:x14ac="http://schemas.microsoft.com/office/spreadsheetml/2009/9/ac" r="3" x14ac:dyDescent="0.2">
      <c r="B3" s="583" t="s">
        <v>178</v>
      </c>
      <c r="C3" s="583"/>
      <c r="D3" s="583"/>
      <c r="E3" s="583"/>
      <c r="F3" s="583"/>
      <c r="G3" s="584"/>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90">
        <v>2000</v>
      </c>
      <c r="C5" s="934">
        <v>118181</v>
      </c>
      <c r="D5" s="935">
        <v>71.16400146484375</v>
      </c>
      <c r="E5" s="936">
        <v>21734</v>
      </c>
      <c r="F5" s="937">
        <v>44567</v>
      </c>
      <c r="G5" s="938">
        <v>51880</v>
      </c>
    </row>
    <row xmlns:x14ac="http://schemas.microsoft.com/office/spreadsheetml/2009/9/ac" r="6" x14ac:dyDescent="0.2">
      <c r="B6" s="796">
        <v>2001</v>
      </c>
      <c r="C6" s="939">
        <v>118853</v>
      </c>
      <c r="D6" s="940">
        <v>71.652000427246094</v>
      </c>
      <c r="E6" s="941">
        <v>21601</v>
      </c>
      <c r="F6" s="942">
        <v>44148</v>
      </c>
      <c r="G6" s="943">
        <v>53104</v>
      </c>
    </row>
    <row xmlns:x14ac="http://schemas.microsoft.com/office/spreadsheetml/2009/9/ac" r="7" x14ac:dyDescent="0.2">
      <c r="B7" s="802">
        <v>2002</v>
      </c>
      <c r="C7" s="944">
        <v>118987</v>
      </c>
      <c r="D7" s="945">
        <v>72.045997619628906</v>
      </c>
      <c r="E7" s="946">
        <v>21433</v>
      </c>
      <c r="F7" s="947">
        <v>43749</v>
      </c>
      <c r="G7" s="948">
        <v>53805</v>
      </c>
    </row>
    <row xmlns:x14ac="http://schemas.microsoft.com/office/spreadsheetml/2009/9/ac" r="8" x14ac:dyDescent="0.2">
      <c r="B8" s="808">
        <v>2003</v>
      </c>
      <c r="C8" s="949">
        <v>118785</v>
      </c>
      <c r="D8" s="950">
        <v>72.421005249023438</v>
      </c>
      <c r="E8" s="951">
        <v>21373</v>
      </c>
      <c r="F8" s="952">
        <v>43406</v>
      </c>
      <c r="G8" s="953">
        <v>54006</v>
      </c>
    </row>
    <row xmlns:x14ac="http://schemas.microsoft.com/office/spreadsheetml/2009/9/ac" r="9" x14ac:dyDescent="0.2">
      <c r="B9" s="814">
        <v>2004</v>
      </c>
      <c r="C9" s="954">
        <v>118345</v>
      </c>
      <c r="D9" s="955">
        <v>72.793998718261719</v>
      </c>
      <c r="E9" s="956">
        <v>21426</v>
      </c>
      <c r="F9" s="957">
        <v>43086</v>
      </c>
      <c r="G9" s="958">
        <v>53833</v>
      </c>
    </row>
    <row xmlns:x14ac="http://schemas.microsoft.com/office/spreadsheetml/2009/9/ac" r="10" x14ac:dyDescent="0.2">
      <c r="B10" s="820">
        <v>2005</v>
      </c>
      <c r="C10" s="959">
        <v>117609</v>
      </c>
      <c r="D10" s="960">
        <v>73.163002014160156</v>
      </c>
      <c r="E10" s="961">
        <v>21449</v>
      </c>
      <c r="F10" s="962">
        <v>42788</v>
      </c>
      <c r="G10" s="963">
        <v>53372</v>
      </c>
    </row>
    <row xmlns:x14ac="http://schemas.microsoft.com/office/spreadsheetml/2009/9/ac" r="11" x14ac:dyDescent="0.2">
      <c r="B11" s="826">
        <v>2006</v>
      </c>
      <c r="C11" s="964">
        <v>116661</v>
      </c>
      <c r="D11" s="965">
        <v>73.528999328613281</v>
      </c>
      <c r="E11" s="966">
        <v>21314</v>
      </c>
      <c r="F11" s="967">
        <v>42660</v>
      </c>
      <c r="G11" s="968">
        <v>52687</v>
      </c>
    </row>
    <row xmlns:x14ac="http://schemas.microsoft.com/office/spreadsheetml/2009/9/ac" r="12" x14ac:dyDescent="0.2">
      <c r="B12" s="832">
        <v>2007</v>
      </c>
      <c r="C12" s="969">
        <v>115517</v>
      </c>
      <c r="D12" s="970">
        <v>73.891998291015625</v>
      </c>
      <c r="E12" s="971">
        <v>21014</v>
      </c>
      <c r="F12" s="972">
        <v>42619</v>
      </c>
      <c r="G12" s="973">
        <v>51884</v>
      </c>
    </row>
    <row xmlns:x14ac="http://schemas.microsoft.com/office/spreadsheetml/2009/9/ac" r="13" x14ac:dyDescent="0.2">
      <c r="B13" s="838">
        <v>2008</v>
      </c>
      <c r="C13" s="974">
        <v>114261</v>
      </c>
      <c r="D13" s="975">
        <v>74.251998901367188</v>
      </c>
      <c r="E13" s="976">
        <v>20681</v>
      </c>
      <c r="F13" s="977">
        <v>42479</v>
      </c>
      <c r="G13" s="978">
        <v>51101</v>
      </c>
    </row>
    <row xmlns:x14ac="http://schemas.microsoft.com/office/spreadsheetml/2009/9/ac" r="14" x14ac:dyDescent="0.2">
      <c r="B14" s="844">
        <v>2009</v>
      </c>
      <c r="C14" s="979">
        <v>113026</v>
      </c>
      <c r="D14" s="980">
        <v>74.608001708984375</v>
      </c>
      <c r="E14" s="981">
        <v>20317</v>
      </c>
      <c r="F14" s="982">
        <v>42318</v>
      </c>
      <c r="G14" s="983">
        <v>50391</v>
      </c>
    </row>
    <row xmlns:x14ac="http://schemas.microsoft.com/office/spreadsheetml/2009/9/ac" r="15" x14ac:dyDescent="0.2">
      <c r="B15" s="850">
        <v>2010</v>
      </c>
      <c r="C15" s="984">
        <v>111860</v>
      </c>
      <c r="D15" s="985">
        <v>74.96099853515625</v>
      </c>
      <c r="E15" s="986">
        <v>19977</v>
      </c>
      <c r="F15" s="987">
        <v>42122</v>
      </c>
      <c r="G15" s="988">
        <v>49761</v>
      </c>
    </row>
    <row xmlns:x14ac="http://schemas.microsoft.com/office/spreadsheetml/2009/9/ac" r="16" x14ac:dyDescent="0.2">
      <c r="B16" s="856">
        <v>2011</v>
      </c>
      <c r="C16" s="989">
        <v>110826</v>
      </c>
      <c r="D16" s="990">
        <v>75.30999755859375</v>
      </c>
      <c r="E16" s="991">
        <v>19720</v>
      </c>
      <c r="F16" s="992">
        <v>41832</v>
      </c>
      <c r="G16" s="993">
        <v>49274</v>
      </c>
    </row>
    <row xmlns:x14ac="http://schemas.microsoft.com/office/spreadsheetml/2009/9/ac" r="17" x14ac:dyDescent="0.2">
      <c r="B17" s="862">
        <v>2012</v>
      </c>
      <c r="C17" s="994">
        <v>110163</v>
      </c>
      <c r="D17" s="995">
        <v>75.656005859375</v>
      </c>
      <c r="E17" s="996">
        <v>19628</v>
      </c>
      <c r="F17" s="997">
        <v>41346</v>
      </c>
      <c r="G17" s="998">
        <v>49189</v>
      </c>
    </row>
    <row xmlns:x14ac="http://schemas.microsoft.com/office/spreadsheetml/2009/9/ac" r="18" x14ac:dyDescent="0.2">
      <c r="B18" s="868">
        <v>2013</v>
      </c>
      <c r="C18" s="999">
        <v>109662</v>
      </c>
      <c r="D18" s="1000">
        <v>75.997001647949219</v>
      </c>
      <c r="E18" s="1001">
        <v>19696</v>
      </c>
      <c r="F18" s="1002">
        <v>40722</v>
      </c>
      <c r="G18" s="1003">
        <v>49244</v>
      </c>
    </row>
    <row xmlns:x14ac="http://schemas.microsoft.com/office/spreadsheetml/2009/9/ac" r="19" x14ac:dyDescent="0.2">
      <c r="B19" s="874">
        <v>2014</v>
      </c>
      <c r="C19" s="1004">
        <v>109329</v>
      </c>
      <c r="D19" s="1005">
        <v>76.332000732421875</v>
      </c>
      <c r="E19" s="1006">
        <v>19955</v>
      </c>
      <c r="F19" s="1007">
        <v>40182</v>
      </c>
      <c r="G19" s="1008">
        <v>49192</v>
      </c>
    </row>
    <row xmlns:x14ac="http://schemas.microsoft.com/office/spreadsheetml/2009/9/ac" r="20" x14ac:dyDescent="0.2">
      <c r="B20" s="880">
        <v>2015</v>
      </c>
      <c r="C20" s="1009">
        <v>109072</v>
      </c>
      <c r="D20" s="1010">
        <v>76.663002014160156</v>
      </c>
      <c r="E20" s="1011">
        <v>20291</v>
      </c>
      <c r="F20" s="1012">
        <v>39735</v>
      </c>
      <c r="G20" s="1013">
        <v>49046</v>
      </c>
    </row>
    <row xmlns:x14ac="http://schemas.microsoft.com/office/spreadsheetml/2009/9/ac" r="21" x14ac:dyDescent="0.2">
      <c r="B21" s="886">
        <v>2016</v>
      </c>
      <c r="C21" s="1014">
        <v>108932</v>
      </c>
      <c r="D21" s="1015">
        <v>76.990005493164063</v>
      </c>
      <c r="E21" s="1016">
        <v>20623</v>
      </c>
      <c r="F21" s="1017">
        <v>39503</v>
      </c>
      <c r="G21" s="1018">
        <v>48806</v>
      </c>
    </row>
    <row xmlns:x14ac="http://schemas.microsoft.com/office/spreadsheetml/2009/9/ac" r="22" x14ac:dyDescent="0.2">
      <c r="B22" s="892">
        <v>2017</v>
      </c>
      <c r="C22" s="1019">
        <v>108903</v>
      </c>
      <c r="D22" s="1020">
        <v>77.311996459960938</v>
      </c>
      <c r="E22" s="1021">
        <v>20830</v>
      </c>
      <c r="F22" s="1022">
        <v>39565</v>
      </c>
      <c r="G22" s="1023">
        <v>48508</v>
      </c>
    </row>
    <row xmlns:x14ac="http://schemas.microsoft.com/office/spreadsheetml/2009/9/ac" r="23" x14ac:dyDescent="0.2">
      <c r="B23" s="898">
        <v>2018</v>
      </c>
      <c r="C23" s="1024">
        <v>108888</v>
      </c>
      <c r="D23" s="1025">
        <v>77.628997802734375</v>
      </c>
      <c r="E23" s="1026">
        <v>20910</v>
      </c>
      <c r="F23" s="1027">
        <v>39802</v>
      </c>
      <c r="G23" s="1028">
        <v>48176</v>
      </c>
    </row>
    <row xmlns:x14ac="http://schemas.microsoft.com/office/spreadsheetml/2009/9/ac" r="24" x14ac:dyDescent="0.2">
      <c r="B24" s="904">
        <v>2019</v>
      </c>
      <c r="C24" s="1029">
        <v>108626</v>
      </c>
      <c r="D24" s="1030">
        <v>77.942001342773438</v>
      </c>
      <c r="E24" s="1031">
        <v>20824</v>
      </c>
      <c r="F24" s="1032">
        <v>40195</v>
      </c>
      <c r="G24" s="1033">
        <v>47607</v>
      </c>
    </row>
    <row xmlns:x14ac="http://schemas.microsoft.com/office/spreadsheetml/2009/9/ac" r="25" x14ac:dyDescent="0.2">
      <c r="B25" s="910">
        <v>2020</v>
      </c>
      <c r="C25" s="1034">
        <v>108162</v>
      </c>
      <c r="D25" s="1035">
        <v>78.25</v>
      </c>
      <c r="E25" s="1036">
        <v>20571</v>
      </c>
      <c r="F25" s="1037">
        <v>40653</v>
      </c>
      <c r="G25" s="1038">
        <v>46938</v>
      </c>
    </row>
    <row xmlns:x14ac="http://schemas.microsoft.com/office/spreadsheetml/2009/9/ac" r="26" x14ac:dyDescent="0.2">
      <c r="B26" s="916">
        <v>2021</v>
      </c>
      <c r="C26" s="1039">
        <v>107706</v>
      </c>
      <c r="D26" s="1040">
        <v>78.554000854492188</v>
      </c>
      <c r="E26" s="1041">
        <v>20203</v>
      </c>
      <c r="F26" s="1042">
        <v>41066</v>
      </c>
      <c r="G26" s="1043">
        <v>46437</v>
      </c>
    </row>
    <row xmlns:x14ac="http://schemas.microsoft.com/office/spreadsheetml/2009/9/ac" r="27" x14ac:dyDescent="0.2">
      <c r="B27" s="922">
        <v>2022</v>
      </c>
      <c r="C27" s="923">
        <v>107197</v>
      </c>
      <c r="D27" s="924">
        <v>78.85400390625</v>
      </c>
      <c r="E27" s="925">
        <v>19772</v>
      </c>
      <c r="F27" s="926">
        <v>41324</v>
      </c>
      <c r="G27" s="927">
        <v>46101</v>
      </c>
    </row>
    <row xmlns:x14ac="http://schemas.microsoft.com/office/spreadsheetml/2009/9/ac" r="28" x14ac:dyDescent="0.2">
      <c r="B28" s="928">
        <v>2023</v>
      </c>
      <c r="C28" s="929">
        <v>106708</v>
      </c>
      <c r="D28" s="930">
        <v>79.149002075195313</v>
      </c>
      <c r="E28" s="931">
        <v>19343</v>
      </c>
      <c r="F28" s="932">
        <v>41294</v>
      </c>
      <c r="G28" s="933">
        <v>46071</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180</v>
      </c>
      <c r="G36" s="97"/>
    </row>
    <row xmlns:x14ac="http://schemas.microsoft.com/office/spreadsheetml/2009/9/ac" r="37" ht="14.25" x14ac:dyDescent="0.2">
      <c r="B37" s="99" t="s">
        <v>205</v>
      </c>
    </row>
    <row xmlns:x14ac="http://schemas.microsoft.com/office/spreadsheetml/2009/9/ac" r="38" ht="14.25" x14ac:dyDescent="0.2">
      <c r="B38" s="99" t="s">
        <v>244</v>
      </c>
    </row>
    <row xmlns:x14ac="http://schemas.microsoft.com/office/spreadsheetml/2009/9/ac" r="39" x14ac:dyDescent="0.2">
      <c r="B39" s="389" t="s">
        <v>210</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66F3D-05BA-4810-A565-201251A78710}">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85" t="s">
        <v>218</v>
      </c>
      <c r="C2" s="585"/>
    </row>
    <row xmlns:x14ac="http://schemas.microsoft.com/office/spreadsheetml/2009/9/ac" r="3" ht="6" customHeight="true" x14ac:dyDescent="0.25">
      <c r="B3" s="353"/>
    </row>
    <row xmlns:x14ac="http://schemas.microsoft.com/office/spreadsheetml/2009/9/ac" r="4" ht="30" customHeight="true" x14ac:dyDescent="0.25">
      <c r="B4" s="355" t="s">
        <v>219</v>
      </c>
      <c r="C4" s="356" t="s">
        <v>220</v>
      </c>
    </row>
    <row xmlns:x14ac="http://schemas.microsoft.com/office/spreadsheetml/2009/9/ac" r="5" ht="30" customHeight="true" x14ac:dyDescent="0.25">
      <c r="B5" s="355" t="s">
        <v>48</v>
      </c>
      <c r="C5" s="356" t="s">
        <v>221</v>
      </c>
    </row>
    <row xmlns:x14ac="http://schemas.microsoft.com/office/spreadsheetml/2009/9/ac" r="6" ht="30" customHeight="true" x14ac:dyDescent="0.25">
      <c r="B6" s="355" t="s">
        <v>222</v>
      </c>
      <c r="C6" s="356" t="s">
        <v>223</v>
      </c>
    </row>
    <row xmlns:x14ac="http://schemas.microsoft.com/office/spreadsheetml/2009/9/ac" r="7" ht="30" customHeight="true" x14ac:dyDescent="0.25">
      <c r="B7" s="355" t="s">
        <v>224</v>
      </c>
      <c r="C7" s="356" t="s">
        <v>225</v>
      </c>
    </row>
    <row xmlns:x14ac="http://schemas.microsoft.com/office/spreadsheetml/2009/9/ac" r="8" ht="30" customHeight="true" x14ac:dyDescent="0.25">
      <c r="B8" s="355" t="s">
        <v>145</v>
      </c>
      <c r="C8" s="356" t="s">
        <v>226</v>
      </c>
    </row>
    <row xmlns:x14ac="http://schemas.microsoft.com/office/spreadsheetml/2009/9/ac" r="9" ht="30" customHeight="true" x14ac:dyDescent="0.25">
      <c r="B9" s="355" t="s">
        <v>227</v>
      </c>
      <c r="C9" s="356" t="s">
        <v>228</v>
      </c>
    </row>
    <row xmlns:x14ac="http://schemas.microsoft.com/office/spreadsheetml/2009/9/ac" r="10" ht="30" customHeight="true" x14ac:dyDescent="0.25">
      <c r="B10" s="355" t="s">
        <v>149</v>
      </c>
      <c r="C10" s="356" t="s">
        <v>229</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230</v>
      </c>
    </row>
    <row xmlns:x14ac="http://schemas.microsoft.com/office/spreadsheetml/2009/9/ac" r="13" x14ac:dyDescent="0.25">
      <c r="B13" s="360" t="s">
        <v>239</v>
      </c>
    </row>
    <row xmlns:x14ac="http://schemas.microsoft.com/office/spreadsheetml/2009/9/ac" r="14" x14ac:dyDescent="0.25">
      <c r="B14" s="362" t="s">
        <v>231</v>
      </c>
    </row>
    <row xmlns:x14ac="http://schemas.microsoft.com/office/spreadsheetml/2009/9/ac" r="15" ht="76.5" customHeight="true" x14ac:dyDescent="0.25">
      <c r="B15" s="586" t="s">
        <v>232</v>
      </c>
      <c r="C15" s="58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517A2-A295-4320-BCFC-EB02A9AA885B}">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8" customWidth="true"/>
    <col min="2" max="2" width="12.375" style="588" customWidth="true"/>
    <col min="3" max="8" width="9" style="588" customWidth="true"/>
    <col min="9" max="9" width="12.375" style="588" customWidth="true"/>
    <col min="10" max="15" width="9" style="588" customWidth="true"/>
    <col min="16" max="16" width="12.375" style="588" customWidth="true"/>
    <col min="17" max="22" width="9" style="588" customWidth="true"/>
    <col min="23" max="38" width="9" style="588"/>
    <col min="39" max="16384" width="9" style="596"/>
  </cols>
  <sheetData>
    <row xmlns:x14ac="http://schemas.microsoft.com/office/spreadsheetml/2009/9/ac" r="1" s="588" customFormat="true" x14ac:dyDescent="0.2">
      <c r="A1" s="587" t="s">
        <v>151</v>
      </c>
      <c r="B1" s="587"/>
      <c r="C1" s="587"/>
      <c r="D1" s="587"/>
      <c r="E1" s="587"/>
      <c r="F1" s="587"/>
      <c r="G1" s="587"/>
      <c r="H1" s="587"/>
      <c r="I1" s="587"/>
      <c r="J1" s="587"/>
      <c r="K1" s="587"/>
      <c r="L1" s="587"/>
      <c r="M1" s="587"/>
      <c r="N1" s="587"/>
      <c r="O1" s="587"/>
      <c r="P1" s="587"/>
      <c r="Q1" s="587"/>
      <c r="R1" s="587"/>
      <c r="S1" s="587"/>
      <c r="T1" s="587"/>
      <c r="U1" s="587"/>
      <c r="V1" s="587"/>
    </row>
    <row xmlns:x14ac="http://schemas.microsoft.com/office/spreadsheetml/2009/9/ac" r="2" s="588" customFormat="true" x14ac:dyDescent="0.2">
      <c r="A2" s="587"/>
      <c r="B2" s="587"/>
      <c r="C2" s="587"/>
      <c r="D2" s="587"/>
      <c r="E2" s="587"/>
      <c r="F2" s="587"/>
      <c r="G2" s="587"/>
      <c r="H2" s="587"/>
      <c r="I2" s="587"/>
      <c r="J2" s="587"/>
      <c r="K2" s="587"/>
      <c r="L2" s="587"/>
      <c r="M2" s="587"/>
      <c r="N2" s="587"/>
      <c r="O2" s="587"/>
      <c r="P2" s="587"/>
      <c r="Q2" s="587"/>
      <c r="R2" s="587"/>
      <c r="S2" s="587"/>
      <c r="T2" s="587"/>
      <c r="U2" s="587"/>
      <c r="V2" s="587"/>
    </row>
    <row xmlns:x14ac="http://schemas.microsoft.com/office/spreadsheetml/2009/9/ac" r="3" s="588" customFormat="true" ht="18" x14ac:dyDescent="0.2">
      <c r="A3" s="589"/>
      <c r="B3" s="589"/>
      <c r="C3" s="589"/>
      <c r="D3" s="589"/>
      <c r="E3" s="589"/>
      <c r="F3" s="589"/>
      <c r="G3" s="589"/>
      <c r="H3" s="589"/>
      <c r="I3" s="589"/>
      <c r="J3" s="589"/>
      <c r="K3" s="589"/>
      <c r="L3" s="589"/>
      <c r="M3" s="589"/>
      <c r="N3" s="589"/>
      <c r="O3" s="589"/>
      <c r="P3" s="589"/>
      <c r="Q3" s="589"/>
      <c r="R3" s="589"/>
      <c r="S3" s="589"/>
      <c r="T3" s="589"/>
      <c r="U3" s="589"/>
      <c r="V3" s="589"/>
    </row>
    <row xmlns:x14ac="http://schemas.microsoft.com/office/spreadsheetml/2009/9/ac" r="4" ht="15.75" x14ac:dyDescent="0.25">
      <c r="B4" s="590" t="s">
        <v>13</v>
      </c>
      <c r="E4" s="591"/>
      <c r="I4" s="592" t="s">
        <v>14</v>
      </c>
      <c r="P4" s="593" t="s">
        <v>15</v>
      </c>
    </row>
    <row xmlns:x14ac="http://schemas.microsoft.com/office/spreadsheetml/2009/9/ac" r="6" x14ac:dyDescent="0.2">
      <c r="G6" s="594"/>
      <c r="H6" s="594"/>
      <c r="I6" s="594"/>
      <c r="K6" s="594"/>
      <c r="L6" s="594"/>
    </row>
    <row xmlns:x14ac="http://schemas.microsoft.com/office/spreadsheetml/2009/9/ac" r="7" ht="15.75" x14ac:dyDescent="0.2">
      <c r="G7" s="594"/>
      <c r="H7" s="594"/>
      <c r="I7" s="594"/>
      <c r="K7" s="595"/>
      <c r="L7" s="594"/>
    </row>
    <row xmlns:x14ac="http://schemas.microsoft.com/office/spreadsheetml/2009/9/ac" r="8" x14ac:dyDescent="0.2">
      <c r="G8" s="594"/>
      <c r="H8" s="594"/>
      <c r="I8" s="594"/>
      <c r="K8" s="594"/>
      <c r="L8" s="594"/>
    </row>
    <row xmlns:x14ac="http://schemas.microsoft.com/office/spreadsheetml/2009/9/ac" r="9" x14ac:dyDescent="0.2">
      <c r="G9" s="594"/>
      <c r="H9" s="594"/>
      <c r="I9" s="594"/>
      <c r="K9" s="594"/>
      <c r="L9" s="594"/>
    </row>
    <row xmlns:x14ac="http://schemas.microsoft.com/office/spreadsheetml/2009/9/ac" r="10" x14ac:dyDescent="0.2">
      <c r="G10" s="594"/>
      <c r="H10" s="594"/>
      <c r="I10" s="594"/>
      <c r="K10" s="594"/>
      <c r="L10" s="594"/>
    </row>
    <row xmlns:x14ac="http://schemas.microsoft.com/office/spreadsheetml/2009/9/ac" r="11" x14ac:dyDescent="0.2">
      <c r="G11" s="594"/>
      <c r="H11" s="594"/>
      <c r="I11" s="594"/>
      <c r="K11" s="594"/>
      <c r="L11" s="594"/>
    </row>
    <row xmlns:x14ac="http://schemas.microsoft.com/office/spreadsheetml/2009/9/ac" r="12" x14ac:dyDescent="0.2">
      <c r="G12" s="594"/>
      <c r="H12" s="594"/>
      <c r="I12" s="594"/>
      <c r="K12" s="594"/>
      <c r="L12" s="594"/>
    </row>
    <row xmlns:x14ac="http://schemas.microsoft.com/office/spreadsheetml/2009/9/ac" r="13" x14ac:dyDescent="0.2">
      <c r="G13" s="594"/>
      <c r="H13" s="594"/>
      <c r="I13" s="594"/>
      <c r="K13" s="594"/>
      <c r="L13" s="594"/>
    </row>
    <row xmlns:x14ac="http://schemas.microsoft.com/office/spreadsheetml/2009/9/ac" r="14" x14ac:dyDescent="0.2">
      <c r="G14" s="594"/>
      <c r="H14" s="594"/>
      <c r="I14" s="594"/>
      <c r="K14" s="594"/>
      <c r="L14" s="594"/>
    </row>
    <row xmlns:x14ac="http://schemas.microsoft.com/office/spreadsheetml/2009/9/ac" r="15" x14ac:dyDescent="0.2">
      <c r="G15" s="594"/>
      <c r="H15" s="594"/>
      <c r="I15" s="594"/>
      <c r="K15" s="594"/>
      <c r="L15" s="594"/>
    </row>
    <row xmlns:x14ac="http://schemas.microsoft.com/office/spreadsheetml/2009/9/ac" r="16" x14ac:dyDescent="0.2">
      <c r="G16" s="594"/>
      <c r="H16" s="594"/>
      <c r="I16" s="594"/>
      <c r="K16" s="594"/>
      <c r="L16" s="594"/>
    </row>
    <row xmlns:x14ac="http://schemas.microsoft.com/office/spreadsheetml/2009/9/ac" r="17" x14ac:dyDescent="0.2">
      <c r="G17" s="594"/>
      <c r="H17" s="594"/>
      <c r="I17" s="594"/>
      <c r="K17" s="594"/>
      <c r="L17" s="594"/>
    </row>
    <row xmlns:x14ac="http://schemas.microsoft.com/office/spreadsheetml/2009/9/ac" r="18" x14ac:dyDescent="0.2">
      <c r="G18" s="594"/>
      <c r="H18" s="594"/>
      <c r="I18" s="594"/>
      <c r="K18" s="594"/>
      <c r="L18" s="594"/>
    </row>
    <row xmlns:x14ac="http://schemas.microsoft.com/office/spreadsheetml/2009/9/ac" r="19" x14ac:dyDescent="0.2">
      <c r="G19" s="594"/>
      <c r="H19" s="594"/>
      <c r="I19" s="594"/>
      <c r="K19" s="594"/>
      <c r="L19" s="594"/>
    </row>
    <row xmlns:x14ac="http://schemas.microsoft.com/office/spreadsheetml/2009/9/ac" r="20" x14ac:dyDescent="0.2">
      <c r="G20" s="594"/>
      <c r="H20" s="594"/>
      <c r="I20" s="594"/>
      <c r="K20" s="594"/>
      <c r="L20" s="594"/>
    </row>
    <row xmlns:x14ac="http://schemas.microsoft.com/office/spreadsheetml/2009/9/ac" r="21" x14ac:dyDescent="0.2">
      <c r="G21" s="594"/>
      <c r="H21" s="594"/>
      <c r="I21" s="594"/>
      <c r="K21" s="594"/>
      <c r="L21" s="594"/>
    </row>
    <row xmlns:x14ac="http://schemas.microsoft.com/office/spreadsheetml/2009/9/ac" r="23" x14ac:dyDescent="0.2">
      <c r="B23" s="597"/>
    </row>
    <row xmlns:x14ac="http://schemas.microsoft.com/office/spreadsheetml/2009/9/ac" r="25" x14ac:dyDescent="0.2">
      <c r="B25" s="598"/>
      <c r="C25" s="598" t="str">
        <f>+IF(OR((C28="National*"),(D28="Urban*"),(E28="Rural*"),(F28="Pre-primary*"),(G28="Primary*"),(H28="Secondary^"),(C28="National*^"),(D28="Urban*^"),(E28="Rural*^"),(F28="Pre-primary*^"),(G28="Primary*^"),(H28="Secondary*^")),"*No basic service estimate available","")</f>
        <v>*No basic service estimate available</v>
      </c>
      <c r="J25" s="598" t="str">
        <f>+IF(OR((J28="National*"),(K28="Urban*"),(L28="Rural*"),(M28="Pre-primary*"),(N28="Primary*"),(O28="Secondary^"),(J28="National*^"),(K28="Urban*^"),(L28="Rural*^"),(M28="Pre-primary*^"),(N28="Primary*^"),(O28="Secondary*^")),"*No basic service estimate available","")</f>
        <v>*No basic service estimate available</v>
      </c>
      <c r="Q25" s="59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7"/>
      <c r="C26" s="598" t="str">
        <f>+IF(OR((C28="National*^"),(D28="Urban*^"),(E28="Rural*^"),(F28="Pre-primary*^"),(G28="Primary*^"),(H28="Secondary*^")),"^Facilities that cannot be classified as improved or unimproved are treated as limited","")</f>
        <v/>
      </c>
      <c r="J26" s="598" t="str">
        <f>+IF(OR((J28="National*^"),(K28="Urban*^"),(L28="Rural*^"),(M28="Pre-primary*^"),(N28="Primary*^"),(O28="Secondary*^")),"^Facilities that cannot be classified as improved or unimproved are treated as limited","")</f>
        <v/>
      </c>
      <c r="Q26" s="598" t="str">
        <f>+IF(OR((Q28="National*^"),(R28="Urban*^"),(S28="Rural*^"),(T28="Pre-primary*^"),(U28="Primary*^"),(V28="Secondary*^")),"^Facilities that cannot be classified as having water or not are treated as limited","")</f>
        <v/>
      </c>
    </row>
    <row xmlns:x14ac="http://schemas.microsoft.com/office/spreadsheetml/2009/9/ac" r="27" x14ac:dyDescent="0.2">
      <c r="B27" s="599" t="str">
        <f>+Introduction!C7</f>
        <v>Brunei Darussalam</v>
      </c>
      <c r="C27" s="600" t="s">
        <v>199</v>
      </c>
      <c r="D27" s="600"/>
      <c r="E27" s="600"/>
      <c r="F27" s="600"/>
      <c r="G27" s="600"/>
      <c r="H27" s="600"/>
      <c r="I27" s="601" t="str">
        <f>+B27</f>
        <v>Brunei Darussalam</v>
      </c>
      <c r="J27" s="602" t="s">
        <v>14</v>
      </c>
      <c r="K27" s="603"/>
      <c r="L27" s="603"/>
      <c r="M27" s="603"/>
      <c r="N27" s="603"/>
      <c r="O27" s="603"/>
      <c r="P27" s="604" t="str">
        <f>+B27</f>
        <v>Brunei Darussalam</v>
      </c>
      <c r="Q27" s="605" t="s">
        <v>15</v>
      </c>
      <c r="R27" s="605"/>
      <c r="S27" s="605"/>
      <c r="T27" s="605"/>
      <c r="U27" s="605"/>
      <c r="V27" s="606"/>
      <c r="AM27" s="588"/>
      <c r="AN27" s="588"/>
      <c r="AO27" s="588"/>
      <c r="AP27" s="588"/>
      <c r="AQ27" s="588"/>
      <c r="AR27" s="588"/>
      <c r="AS27" s="588"/>
      <c r="AT27" s="588"/>
      <c r="AU27" s="588"/>
    </row>
    <row xmlns:x14ac="http://schemas.microsoft.com/office/spreadsheetml/2009/9/ac" r="28" x14ac:dyDescent="0.2">
      <c r="B28" s="607"/>
      <c r="C28" s="608" t="str">
        <f>IF(AND(C30=0.0000000001,C31=0.0000000001,C32=0.0000000001), "National*",IF(AND(C30=0.0000000001,ISNUMBER(C32)),"National*", "National"))</f>
        <v>National*</v>
      </c>
      <c r="D28" s="609" t="str">
        <f>IF(AND(D30=0.0000000001,D31=0.0000000001,D32=0.0000000001), "Urban*",IF(AND(D30=0.0000000001,ISNUMBER(D32)),"Urban*", "Urban"))</f>
        <v>Urban*</v>
      </c>
      <c r="E28" s="609" t="str">
        <f>IF(AND(E30=0.0000000001,E31=0.0000000001,E32=0.0000000001), "Rural*",IF(AND(E30=0.0000000001,ISNUMBER(E32)),"Rural*", "Rural"))</f>
        <v>Rural*</v>
      </c>
      <c r="F28" s="609" t="str">
        <f>IF(AND(F30=0.0000000001,F31=0.0000000001,F32=0.0000000001), "Pre-primary*",IF(AND(F30=0.0000000001,ISNUMBER(F32)),"Pre-primary*", "Pre-primary"))</f>
        <v>Pre-primary*</v>
      </c>
      <c r="G28" s="609" t="str">
        <f>IF(AND(G30=0.0000000001,G31=0.0000000001,G32=0.0000000001), "Primary*",IF(AND(G30=0.0000000001,ISNUMBER(G32)),"Primary*", "Primary"))</f>
        <v>Primary*</v>
      </c>
      <c r="H28" s="609" t="str">
        <f>IF(AND(H30=0.0000000001,H31=0.0000000001,H32=0.0000000001), "Secondary*",IF(AND(H30=0.0000000001,ISNUMBER(H32)),"Secondary*", "Secondary"))</f>
        <v>Secondary*</v>
      </c>
      <c r="I28" s="607"/>
      <c r="J28" s="610" t="str">
        <f>IF(AND(J30=0.0000000001,J31=0.0000000001,J32=0.0000000001), "National*",IF(AND(J30=0.0000000001,ISNUMBER(J32)),"National*", "National"))</f>
        <v>National</v>
      </c>
      <c r="K28" s="609" t="str">
        <f>IF(AND(K30=0.0000000001,K31=0.0000000001,K32=0.0000000001), "Urban*",IF(AND(K30=0.0000000001,ISNUMBER(K32)),"Urban*", "Urban"))</f>
        <v>Urban*</v>
      </c>
      <c r="L28" s="609" t="str">
        <f>IF(AND(L30=0.0000000001,L31=0.0000000001,L32=0.0000000001), "Rural*",IF(AND(L30=0.0000000001,ISNUMBER(L32)),"Rural*", "Rural"))</f>
        <v>Rural*</v>
      </c>
      <c r="M28" s="609" t="str">
        <f>IF(AND(M30=0.0000000001,M31=0.0000000001,M32=0.0000000001), "Pre-primary*",IF(AND(M30=0.0000000001,ISNUMBER(M32)),"Pre-primary*", "Pre-primary"))</f>
        <v>Pre-primary*</v>
      </c>
      <c r="N28" s="609" t="str">
        <f>IF(AND(N30=0.0000000001,N31=0.0000000001,N32=0.0000000001), "Primary*",IF(AND(N30=0.0000000001,ISNUMBER(N32)),"Primary*", "Primary"))</f>
        <v>Primary</v>
      </c>
      <c r="O28" s="609" t="str">
        <f>IF(AND(O30=0.0000000001,O31=0.0000000001,O32=0.0000000001), "Secondary*",IF(AND(O30=0.0000000001,ISNUMBER(O32)),"Secondary*", "Secondary"))</f>
        <v>Secondary</v>
      </c>
      <c r="P28" s="611"/>
      <c r="Q28" s="612" t="str">
        <f>IF(AND(Q30=0.0000000001,Q31=0.0000000001,Q32=0.0000000001), "National*",IF(AND(Q30=0.0000000001,ISNUMBER(Q32)),"National*", "National"))</f>
        <v>National</v>
      </c>
      <c r="R28" s="609" t="str">
        <f>IF(AND(R30=0.0000000001,R31=0.0000000001,R32=0.0000000001), "Urban*",IF(AND(R30=0.0000000001,ISNUMBER(R32)),"Urban*", "Urban"))</f>
        <v>Urban*</v>
      </c>
      <c r="S28" s="609" t="str">
        <f>IF(AND(S30=0.0000000001,S31=0.0000000001,S32=0.0000000001), "Rural*",IF(AND(S30=0.0000000001,ISNUMBER(S32)),"Rural*", "Rural"))</f>
        <v>Rural*</v>
      </c>
      <c r="T28" s="609" t="str">
        <f>IF(AND(T30=0.0000000001,T31=0.0000000001,T32=0.0000000001), "Pre-primary*",IF(AND(T30=0.0000000001,ISNUMBER(T32)),"Pre-primary*", "Pre-primary"))</f>
        <v>Pre-primary*</v>
      </c>
      <c r="U28" s="609" t="str">
        <f>IF(AND(U30=0.0000000001,U31=0.0000000001,U32=0.0000000001), "Primary*",IF(AND(U30=0.0000000001,ISNUMBER(U32)),"Primary*", "Primary"))</f>
        <v>Primary</v>
      </c>
      <c r="V28" s="613" t="str">
        <f>IF(AND(V30=0.0000000001,V31=0.0000000001,V32=0.0000000001), "Secondary*",IF(AND(V30=0.0000000001,ISNUMBER(V32)),"Secondary*", "Secondary"))</f>
        <v>Secondary</v>
      </c>
      <c r="AM28" s="588"/>
      <c r="AN28" s="588"/>
      <c r="AO28" s="588"/>
      <c r="AP28" s="588"/>
      <c r="AQ28" s="588"/>
      <c r="AR28" s="588"/>
      <c r="AS28" s="588"/>
      <c r="AT28" s="588"/>
      <c r="AU28" s="588"/>
    </row>
    <row xmlns:x14ac="http://schemas.microsoft.com/office/spreadsheetml/2009/9/ac" r="29" ht="15.75" thickBot="true" x14ac:dyDescent="0.25">
      <c r="B29" s="607"/>
      <c r="C29" s="614">
        <f>IF(ISNUMBER(Regressions!B4), Regressions!B4, "-")</f>
        <v>2023</v>
      </c>
      <c r="D29" s="615">
        <f>C29</f>
        <v>2023</v>
      </c>
      <c r="E29" s="615">
        <f>D29</f>
        <v>2023</v>
      </c>
      <c r="F29" s="615">
        <f>E29</f>
        <v>2023</v>
      </c>
      <c r="G29" s="615">
        <f>F29</f>
        <v>2023</v>
      </c>
      <c r="H29" s="615">
        <f>F29</f>
        <v>2023</v>
      </c>
      <c r="I29" s="607"/>
      <c r="J29" s="616">
        <f>IF(ISNUMBER(Regressions!K4), Regressions!K4, "-")</f>
        <v>2023</v>
      </c>
      <c r="K29" s="617">
        <f>J29</f>
        <v>2023</v>
      </c>
      <c r="L29" s="617">
        <f>K29</f>
        <v>2023</v>
      </c>
      <c r="M29" s="617">
        <f>L29</f>
        <v>2023</v>
      </c>
      <c r="N29" s="617">
        <f>M29</f>
        <v>2023</v>
      </c>
      <c r="O29" s="617">
        <f>M29</f>
        <v>2023</v>
      </c>
      <c r="P29" s="611"/>
      <c r="Q29" s="618">
        <f>IF(ISNUMBER(Regressions!T4), Regressions!T4, "-")</f>
        <v>2023</v>
      </c>
      <c r="R29" s="619">
        <f>Q29</f>
        <v>2023</v>
      </c>
      <c r="S29" s="619">
        <f>R29</f>
        <v>2023</v>
      </c>
      <c r="T29" s="619">
        <f>S29</f>
        <v>2023</v>
      </c>
      <c r="U29" s="619">
        <f>T29</f>
        <v>2023</v>
      </c>
      <c r="V29" s="620">
        <f>T29</f>
        <v>2023</v>
      </c>
      <c r="AM29" s="588"/>
      <c r="AN29" s="588"/>
      <c r="AO29" s="588"/>
      <c r="AP29" s="588"/>
      <c r="AQ29" s="588"/>
      <c r="AR29" s="588"/>
      <c r="AS29" s="588"/>
      <c r="AT29" s="588"/>
      <c r="AU29" s="588"/>
    </row>
    <row xmlns:x14ac="http://schemas.microsoft.com/office/spreadsheetml/2009/9/ac" r="30" x14ac:dyDescent="0.2">
      <c r="B30" s="621" t="s">
        <v>154</v>
      </c>
      <c r="C30" s="622">
        <f>IF(ISNUMBER(Regressions!C4), Regressions!C4, 0.0000000001)</f>
        <v>1E-10</v>
      </c>
      <c r="D30" s="622">
        <f>IF(ISNUMBER(Regressions!D4), Regressions!D4, 0.0000000001)</f>
        <v>1E-10</v>
      </c>
      <c r="E30" s="622">
        <f>IF(ISNUMBER(Regressions!E4), Regressions!E4, 0.0000000001)</f>
        <v>1E-10</v>
      </c>
      <c r="F30" s="622">
        <f>IF(ISNUMBER(Regressions!F4), Regressions!F4, 0.0000000001)</f>
        <v>1E-10</v>
      </c>
      <c r="G30" s="622">
        <f>IF(ISNUMBER(Regressions!G4), Regressions!G4, 0.0000000001)</f>
        <v>1E-10</v>
      </c>
      <c r="H30" s="622">
        <f>IF(ISNUMBER(Regressions!H4), Regressions!H4, 0.0000000001)</f>
        <v>1E-10</v>
      </c>
      <c r="I30" s="623" t="s">
        <v>154</v>
      </c>
      <c r="J30" s="622">
        <f>IF(ISNUMBER(Regressions!L4), Regressions!L4,0.0000000001)</f>
        <v>100</v>
      </c>
      <c r="K30" s="622">
        <f>IF(ISNUMBER(Regressions!M4), Regressions!M4,0.0000000001)</f>
        <v>1E-10</v>
      </c>
      <c r="L30" s="622">
        <f>IF(ISNUMBER(Regressions!N4), Regressions!N4,0.0000000001)</f>
        <v>1E-10</v>
      </c>
      <c r="M30" s="622">
        <f>IF(ISNUMBER(Regressions!O4), Regressions!O4,0.0000000001)</f>
        <v>1E-10</v>
      </c>
      <c r="N30" s="622">
        <f>IF(ISNUMBER(Regressions!P4), Regressions!P4,0.0000000001)</f>
        <v>100</v>
      </c>
      <c r="O30" s="622">
        <f>IF(ISNUMBER(Regressions!Q4), Regressions!Q4,0.0000000001)</f>
        <v>100</v>
      </c>
      <c r="P30" s="624" t="s">
        <v>154</v>
      </c>
      <c r="Q30" s="622">
        <f>IF(ISNUMBER(Regressions!U4), Regressions!U4,0.0000000001)</f>
        <v>100</v>
      </c>
      <c r="R30" s="622">
        <f>IF(ISNUMBER(Regressions!V4), Regressions!V4,0.0000000001)</f>
        <v>1E-10</v>
      </c>
      <c r="S30" s="622">
        <f>IF(ISNUMBER(Regressions!W4), Regressions!W4,0.0000000001)</f>
        <v>1E-10</v>
      </c>
      <c r="T30" s="622">
        <f>IF(ISNUMBER(Regressions!X4), Regressions!X4,0.0000000001)</f>
        <v>1E-10</v>
      </c>
      <c r="U30" s="622">
        <f>IF(ISNUMBER(Regressions!Y4), Regressions!Y4,0.0000000001)</f>
        <v>100</v>
      </c>
      <c r="V30" s="625">
        <f>IF(ISNUMBER(Regressions!Z4), Regressions!Z4,0.0000000001)</f>
        <v>100</v>
      </c>
      <c r="AM30" s="588"/>
      <c r="AN30" s="588"/>
      <c r="AO30" s="588"/>
      <c r="AP30" s="588"/>
      <c r="AQ30" s="588"/>
      <c r="AR30" s="588"/>
      <c r="AS30" s="588"/>
      <c r="AT30" s="588"/>
      <c r="AU30" s="588"/>
    </row>
    <row xmlns:x14ac="http://schemas.microsoft.com/office/spreadsheetml/2009/9/ac" r="31" x14ac:dyDescent="0.2">
      <c r="B31" s="626" t="s">
        <v>155</v>
      </c>
      <c r="C31" s="622">
        <f>IF(ISNUMBER(Regressions!C5), Regressions!C5, 0.0000000001)</f>
        <v>1E-10</v>
      </c>
      <c r="D31" s="622">
        <f>IF(ISNUMBER(Regressions!D5), Regressions!D5, 0.0000000001)</f>
        <v>1E-10</v>
      </c>
      <c r="E31" s="622">
        <f>IF(ISNUMBER(Regressions!E5), Regressions!E5, 0.0000000001)</f>
        <v>1E-10</v>
      </c>
      <c r="F31" s="622">
        <f>IF(ISNUMBER(Regressions!F5), Regressions!F5, 0.0000000001)</f>
        <v>1E-10</v>
      </c>
      <c r="G31" s="622">
        <f>IF(ISNUMBER(Regressions!G5), Regressions!G5, 0.0000000001)</f>
        <v>1E-10</v>
      </c>
      <c r="H31" s="622">
        <f>IF(ISNUMBER(Regressions!H5), Regressions!H5, 0.0000000001)</f>
        <v>1E-10</v>
      </c>
      <c r="I31" s="627" t="s">
        <v>155</v>
      </c>
      <c r="J31" s="622">
        <f>IF(ISNUMBER(Regressions!L5), Regressions!L5,0.0000000001)</f>
        <v>0</v>
      </c>
      <c r="K31" s="622">
        <f>IF(ISNUMBER(Regressions!M5), Regressions!M5,0.0000000001)</f>
        <v>1E-10</v>
      </c>
      <c r="L31" s="622">
        <f>IF(ISNUMBER(Regressions!N5), Regressions!N5,0.0000000001)</f>
        <v>1E-10</v>
      </c>
      <c r="M31" s="622">
        <f>IF(ISNUMBER(Regressions!O5), Regressions!O5,0.0000000001)</f>
        <v>1E-10</v>
      </c>
      <c r="N31" s="622">
        <f>IF(ISNUMBER(Regressions!P5), Regressions!P5,0.0000000001)</f>
        <v>0</v>
      </c>
      <c r="O31" s="622">
        <f>IF(ISNUMBER(Regressions!Q5), Regressions!Q5,0.0000000001)</f>
        <v>0</v>
      </c>
      <c r="P31" s="628" t="s">
        <v>155</v>
      </c>
      <c r="Q31" s="622">
        <f>IF(ISNUMBER(Regressions!U5), Regressions!U5,0.0000000001)</f>
        <v>0</v>
      </c>
      <c r="R31" s="622">
        <f>IF(ISNUMBER(Regressions!V5), Regressions!V5,0.0000000001)</f>
        <v>1E-10</v>
      </c>
      <c r="S31" s="622">
        <f>IF(ISNUMBER(Regressions!W5), Regressions!W5,0.0000000001)</f>
        <v>1E-10</v>
      </c>
      <c r="T31" s="622">
        <f>IF(ISNUMBER(Regressions!X5), Regressions!X5,0.0000000001)</f>
        <v>1E-10</v>
      </c>
      <c r="U31" s="622">
        <f>IF(ISNUMBER(Regressions!Y5), Regressions!Y5,0.0000000001)</f>
        <v>0</v>
      </c>
      <c r="V31" s="625">
        <f>IF(ISNUMBER(Regressions!Z5), Regressions!Z5,0.0000000001)</f>
        <v>0</v>
      </c>
      <c r="AM31" s="588"/>
      <c r="AN31" s="588"/>
      <c r="AO31" s="588"/>
      <c r="AP31" s="588"/>
      <c r="AQ31" s="588"/>
      <c r="AR31" s="588"/>
      <c r="AS31" s="588"/>
      <c r="AT31" s="588"/>
      <c r="AU31" s="588"/>
    </row>
    <row xmlns:x14ac="http://schemas.microsoft.com/office/spreadsheetml/2009/9/ac" r="32" x14ac:dyDescent="0.2">
      <c r="B32" s="626" t="s">
        <v>153</v>
      </c>
      <c r="C32" s="622">
        <f>IF(ISNUMBER(Regressions!C6), Regressions!C6, 0.0000000001)</f>
        <v>1E-10</v>
      </c>
      <c r="D32" s="622">
        <f>IF(ISNUMBER(Regressions!D6), Regressions!D6, 0.0000000001)</f>
        <v>1E-10</v>
      </c>
      <c r="E32" s="622">
        <f>IF(ISNUMBER(Regressions!E6), Regressions!E6, 0.0000000001)</f>
        <v>1E-10</v>
      </c>
      <c r="F32" s="622">
        <f>IF(ISNUMBER(Regressions!F6), Regressions!F6, 0.0000000001)</f>
        <v>1E-10</v>
      </c>
      <c r="G32" s="622">
        <f>IF(ISNUMBER(Regressions!G6), Regressions!G6, 0.0000000001)</f>
        <v>1E-10</v>
      </c>
      <c r="H32" s="622">
        <f>IF(ISNUMBER(Regressions!H6), Regressions!H6, 0.0000000001)</f>
        <v>1E-10</v>
      </c>
      <c r="I32" s="629" t="s">
        <v>153</v>
      </c>
      <c r="J32" s="622">
        <f>IF(ISNUMBER(Regressions!L6), Regressions!L6,0.0000000001)</f>
        <v>0</v>
      </c>
      <c r="K32" s="622">
        <f>IF(ISNUMBER(Regressions!M6), Regressions!M6,0.0000000001)</f>
        <v>1E-10</v>
      </c>
      <c r="L32" s="622">
        <f>IF(ISNUMBER(Regressions!N6), Regressions!N6,0.0000000001)</f>
        <v>1E-10</v>
      </c>
      <c r="M32" s="622">
        <f>IF(ISNUMBER(Regressions!O6), Regressions!O6,0.0000000001)</f>
        <v>1E-10</v>
      </c>
      <c r="N32" s="622">
        <f>IF(ISNUMBER(Regressions!P6), Regressions!P6,0.0000000001)</f>
        <v>0</v>
      </c>
      <c r="O32" s="622">
        <f>IF(ISNUMBER(Regressions!Q6), Regressions!Q6,0.0000000001)</f>
        <v>0</v>
      </c>
      <c r="P32" s="630" t="s">
        <v>153</v>
      </c>
      <c r="Q32" s="622">
        <f>IF(ISNUMBER(Regressions!U6), Regressions!U6,0.0000000001)</f>
        <v>0</v>
      </c>
      <c r="R32" s="622">
        <f>IF(ISNUMBER(Regressions!V6), Regressions!V6,0.0000000001)</f>
        <v>1E-10</v>
      </c>
      <c r="S32" s="622">
        <f>IF(ISNUMBER(Regressions!W6), Regressions!W6,0.0000000001)</f>
        <v>1E-10</v>
      </c>
      <c r="T32" s="622">
        <f>IF(ISNUMBER(Regressions!X6), Regressions!X6,0.0000000001)</f>
        <v>1E-10</v>
      </c>
      <c r="U32" s="622">
        <f>IF(ISNUMBER(Regressions!Y6), Regressions!Y6,0.0000000001)</f>
        <v>0</v>
      </c>
      <c r="V32" s="625">
        <f>IF(ISNUMBER(Regressions!Z6), Regressions!Z6,0.0000000001)</f>
        <v>0</v>
      </c>
      <c r="AM32" s="588"/>
      <c r="AN32" s="588"/>
      <c r="AO32" s="588"/>
      <c r="AP32" s="588"/>
      <c r="AQ32" s="588"/>
      <c r="AR32" s="588"/>
      <c r="AS32" s="588"/>
      <c r="AT32" s="588"/>
      <c r="AU32" s="588"/>
    </row>
    <row xmlns:x14ac="http://schemas.microsoft.com/office/spreadsheetml/2009/9/ac" r="33" ht="15.75" thickBot="true" x14ac:dyDescent="0.25">
      <c r="B33" s="631" t="s">
        <v>200</v>
      </c>
      <c r="C33" s="632">
        <f>IF(ISNUMBER(Regressions!C7), Regressions!C7, 0.0000000001)</f>
        <v>100</v>
      </c>
      <c r="D33" s="632">
        <f>IF(ISNUMBER(Regressions!D7), Regressions!D7, 0.0000000001)</f>
        <v>100</v>
      </c>
      <c r="E33" s="632">
        <f>IF(ISNUMBER(Regressions!E7), Regressions!E7, 0.0000000001)</f>
        <v>100</v>
      </c>
      <c r="F33" s="632">
        <f>IF(ISNUMBER(Regressions!F7), Regressions!F7, 0.0000000001)</f>
        <v>100</v>
      </c>
      <c r="G33" s="632">
        <f>IF(ISNUMBER(Regressions!G7), Regressions!G7, 0.0000000001)</f>
        <v>100</v>
      </c>
      <c r="H33" s="632">
        <f>IF(ISNUMBER(Regressions!H7), Regressions!H7, 0.0000000001)</f>
        <v>100</v>
      </c>
      <c r="I33" s="633" t="s">
        <v>200</v>
      </c>
      <c r="J33" s="634">
        <f>IF(ISNUMBER(Regressions!L7), Regressions!L7,0.0000000001)</f>
        <v>0</v>
      </c>
      <c r="K33" s="632">
        <f>IF(ISNUMBER(Regressions!M7), Regressions!M7,0.0000000001)</f>
        <v>100</v>
      </c>
      <c r="L33" s="632">
        <f>IF(ISNUMBER(Regressions!N7), Regressions!N7,0.0000000001)</f>
        <v>100</v>
      </c>
      <c r="M33" s="632">
        <f>IF(ISNUMBER(Regressions!O7), Regressions!O7,0.0000000001)</f>
        <v>100</v>
      </c>
      <c r="N33" s="632">
        <f>IF(ISNUMBER(Regressions!P7), Regressions!P7,0.0000000001)</f>
        <v>0</v>
      </c>
      <c r="O33" s="632">
        <f>IF(ISNUMBER(Regressions!Q7), Regressions!Q7,0.0000000001)</f>
        <v>0</v>
      </c>
      <c r="P33" s="635" t="s">
        <v>200</v>
      </c>
      <c r="Q33" s="634">
        <f>IF(ISNUMBER(Regressions!U7), Regressions!U7,0.0000000001)</f>
        <v>0</v>
      </c>
      <c r="R33" s="634">
        <f>IF(ISNUMBER(Regressions!V7), Regressions!V7,0.0000000001)</f>
        <v>100</v>
      </c>
      <c r="S33" s="632">
        <f>IF(ISNUMBER(Regressions!W7), Regressions!W7,0.0000000001)</f>
        <v>100</v>
      </c>
      <c r="T33" s="632">
        <f>IF(ISNUMBER(Regressions!X7), Regressions!X7,0.0000000001)</f>
        <v>100</v>
      </c>
      <c r="U33" s="632">
        <f>IF(ISNUMBER(Regressions!Y7), Regressions!Y7,0.0000000001)</f>
        <v>0</v>
      </c>
      <c r="V33" s="636">
        <f>IF(ISNUMBER(Regressions!Z7), Regressions!Z7,0.0000000001)</f>
        <v>0</v>
      </c>
    </row>
    <row xmlns:x14ac="http://schemas.microsoft.com/office/spreadsheetml/2009/9/ac" r="34" x14ac:dyDescent="0.2">
      <c r="B34" s="637" t="s">
        <v>242</v>
      </c>
    </row>
    <row xmlns:x14ac="http://schemas.microsoft.com/office/spreadsheetml/2009/9/ac" r="35" ht="6" customHeight="true" x14ac:dyDescent="0.2"/>
    <row xmlns:x14ac="http://schemas.microsoft.com/office/spreadsheetml/2009/9/ac" r="36" s="588" customFormat="true" ht="50.1" customHeight="true" x14ac:dyDescent="0.2">
      <c r="B36" s="638" t="s">
        <v>34</v>
      </c>
      <c r="C36" s="639" t="s">
        <v>246</v>
      </c>
      <c r="D36" s="639"/>
      <c r="E36" s="639"/>
      <c r="F36" s="639"/>
      <c r="G36" s="639"/>
      <c r="H36" s="639"/>
      <c r="I36" s="638" t="s">
        <v>34</v>
      </c>
      <c r="J36" s="640" t="s">
        <v>247</v>
      </c>
      <c r="K36" s="641"/>
      <c r="L36" s="641"/>
      <c r="M36" s="641"/>
      <c r="N36" s="641"/>
      <c r="O36" s="641"/>
      <c r="P36" s="638" t="s">
        <v>34</v>
      </c>
      <c r="Q36" s="642" t="s">
        <v>248</v>
      </c>
      <c r="R36" s="642"/>
      <c r="S36" s="642"/>
      <c r="T36" s="642"/>
      <c r="U36" s="642"/>
      <c r="V36" s="642"/>
    </row>
    <row xmlns:x14ac="http://schemas.microsoft.com/office/spreadsheetml/2009/9/ac" r="37" ht="50.1" customHeight="true" x14ac:dyDescent="0.2">
      <c r="B37" s="638" t="s">
        <v>35</v>
      </c>
      <c r="C37" s="643" t="s">
        <v>249</v>
      </c>
      <c r="D37" s="643"/>
      <c r="E37" s="643"/>
      <c r="F37" s="643"/>
      <c r="G37" s="643"/>
      <c r="H37" s="643"/>
      <c r="I37" s="638" t="s">
        <v>35</v>
      </c>
      <c r="J37" s="643" t="s">
        <v>250</v>
      </c>
      <c r="K37" s="643"/>
      <c r="L37" s="643"/>
      <c r="M37" s="643"/>
      <c r="N37" s="643"/>
      <c r="O37" s="643"/>
      <c r="P37" s="638" t="s">
        <v>35</v>
      </c>
      <c r="Q37" s="643" t="s">
        <v>251</v>
      </c>
      <c r="R37" s="643"/>
      <c r="S37" s="643"/>
      <c r="T37" s="643"/>
      <c r="U37" s="643"/>
      <c r="V37" s="643"/>
    </row>
    <row xmlns:x14ac="http://schemas.microsoft.com/office/spreadsheetml/2009/9/ac" r="38" ht="50.1" customHeight="true" x14ac:dyDescent="0.2">
      <c r="B38" s="638" t="s">
        <v>36</v>
      </c>
      <c r="C38" s="644" t="s">
        <v>252</v>
      </c>
      <c r="D38" s="644"/>
      <c r="E38" s="644"/>
      <c r="F38" s="644"/>
      <c r="G38" s="644"/>
      <c r="H38" s="644"/>
      <c r="I38" s="638" t="s">
        <v>36</v>
      </c>
      <c r="J38" s="644" t="s">
        <v>253</v>
      </c>
      <c r="K38" s="644"/>
      <c r="L38" s="644"/>
      <c r="M38" s="644"/>
      <c r="N38" s="644"/>
      <c r="O38" s="644"/>
      <c r="P38" s="638" t="s">
        <v>36</v>
      </c>
      <c r="Q38" s="644" t="s">
        <v>254</v>
      </c>
      <c r="R38" s="644"/>
      <c r="S38" s="644"/>
      <c r="T38" s="644"/>
      <c r="U38" s="644"/>
      <c r="V38" s="644"/>
    </row>
    <row xmlns:x14ac="http://schemas.microsoft.com/office/spreadsheetml/2009/9/ac" r="39" ht="50.1" customHeight="true" x14ac:dyDescent="0.2">
      <c r="B39" s="638" t="s">
        <v>200</v>
      </c>
      <c r="C39" s="645" t="s">
        <v>255</v>
      </c>
      <c r="D39" s="645"/>
      <c r="E39" s="645"/>
      <c r="F39" s="645"/>
      <c r="G39" s="645"/>
      <c r="H39" s="645"/>
      <c r="I39" s="638" t="s">
        <v>200</v>
      </c>
      <c r="J39" s="645" t="s">
        <v>255</v>
      </c>
      <c r="K39" s="645"/>
      <c r="L39" s="645"/>
      <c r="M39" s="645"/>
      <c r="N39" s="645"/>
      <c r="O39" s="645"/>
      <c r="P39" s="638" t="s">
        <v>200</v>
      </c>
      <c r="Q39" s="645" t="s">
        <v>255</v>
      </c>
      <c r="R39" s="645"/>
      <c r="S39" s="645"/>
      <c r="T39" s="645"/>
      <c r="U39" s="645"/>
      <c r="V39" s="64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242</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242</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242</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181</v>
      </c>
      <c r="G5" s="114" t="s">
        <v>136</v>
      </c>
      <c r="H5" s="115" t="s">
        <v>43</v>
      </c>
      <c r="I5" s="116" t="s">
        <v>182</v>
      </c>
      <c r="J5" s="114" t="s">
        <v>137</v>
      </c>
      <c r="K5" s="115" t="s">
        <v>44</v>
      </c>
      <c r="L5" s="116" t="s">
        <v>183</v>
      </c>
      <c r="M5" s="114" t="s">
        <v>138</v>
      </c>
      <c r="N5" s="115" t="s">
        <v>86</v>
      </c>
      <c r="O5" s="116" t="s">
        <v>184</v>
      </c>
      <c r="P5" s="114" t="s">
        <v>139</v>
      </c>
      <c r="Q5" s="115" t="s">
        <v>87</v>
      </c>
      <c r="R5" s="116" t="s">
        <v>185</v>
      </c>
      <c r="S5" s="114" t="s">
        <v>140</v>
      </c>
      <c r="T5" s="115" t="s">
        <v>88</v>
      </c>
      <c r="U5" s="117" t="s">
        <v>186</v>
      </c>
      <c r="V5" s="118" t="s">
        <v>129</v>
      </c>
      <c r="W5" s="119" t="s">
        <v>45</v>
      </c>
      <c r="X5" s="120" t="s">
        <v>65</v>
      </c>
      <c r="Y5" s="120" t="s">
        <v>66</v>
      </c>
      <c r="Z5" s="121" t="s">
        <v>187</v>
      </c>
      <c r="AA5" s="118" t="s">
        <v>130</v>
      </c>
      <c r="AB5" s="119" t="s">
        <v>46</v>
      </c>
      <c r="AC5" s="120" t="s">
        <v>67</v>
      </c>
      <c r="AD5" s="120" t="s">
        <v>68</v>
      </c>
      <c r="AE5" s="121" t="s">
        <v>188</v>
      </c>
      <c r="AF5" s="118" t="s">
        <v>131</v>
      </c>
      <c r="AG5" s="119" t="s">
        <v>47</v>
      </c>
      <c r="AH5" s="120" t="s">
        <v>69</v>
      </c>
      <c r="AI5" s="120" t="s">
        <v>70</v>
      </c>
      <c r="AJ5" s="121" t="s">
        <v>189</v>
      </c>
      <c r="AK5" s="118" t="s">
        <v>132</v>
      </c>
      <c r="AL5" s="119" t="s">
        <v>71</v>
      </c>
      <c r="AM5" s="120" t="s">
        <v>72</v>
      </c>
      <c r="AN5" s="120" t="s">
        <v>73</v>
      </c>
      <c r="AO5" s="121" t="s">
        <v>190</v>
      </c>
      <c r="AP5" s="118" t="s">
        <v>133</v>
      </c>
      <c r="AQ5" s="119" t="s">
        <v>74</v>
      </c>
      <c r="AR5" s="120" t="s">
        <v>75</v>
      </c>
      <c r="AS5" s="120" t="s">
        <v>76</v>
      </c>
      <c r="AT5" s="121" t="s">
        <v>191</v>
      </c>
      <c r="AU5" s="118" t="s">
        <v>134</v>
      </c>
      <c r="AV5" s="119" t="s">
        <v>77</v>
      </c>
      <c r="AW5" s="120" t="s">
        <v>78</v>
      </c>
      <c r="AX5" s="120" t="s">
        <v>79</v>
      </c>
      <c r="AY5" s="122" t="s">
        <v>192</v>
      </c>
      <c r="AZ5" s="123" t="s">
        <v>80</v>
      </c>
      <c r="BA5" s="124" t="s">
        <v>114</v>
      </c>
      <c r="BB5" s="125" t="s">
        <v>193</v>
      </c>
      <c r="BC5" s="123" t="s">
        <v>85</v>
      </c>
      <c r="BD5" s="124" t="s">
        <v>115</v>
      </c>
      <c r="BE5" s="125" t="s">
        <v>194</v>
      </c>
      <c r="BF5" s="123" t="s">
        <v>84</v>
      </c>
      <c r="BG5" s="124" t="s">
        <v>116</v>
      </c>
      <c r="BH5" s="125" t="s">
        <v>195</v>
      </c>
      <c r="BI5" s="123" t="s">
        <v>83</v>
      </c>
      <c r="BJ5" s="124" t="s">
        <v>117</v>
      </c>
      <c r="BK5" s="125" t="s">
        <v>196</v>
      </c>
      <c r="BL5" s="123" t="s">
        <v>82</v>
      </c>
      <c r="BM5" s="124" t="s">
        <v>118</v>
      </c>
      <c r="BN5" s="125" t="s">
        <v>197</v>
      </c>
      <c r="BO5" s="123" t="s">
        <v>81</v>
      </c>
      <c r="BP5" s="124" t="s">
        <v>119</v>
      </c>
      <c r="BQ5" s="125" t="s">
        <v>198</v>
      </c>
    </row>
    <row xmlns:x14ac="http://schemas.microsoft.com/office/spreadsheetml/2009/9/ac" r="6" x14ac:dyDescent="0.2">
      <c r="A6" s="319" t="str">
        <f>+RIGHT('Data Summary'!A6,LEN('Data Summary'!A6)-9)</f>
        <v>UIS</v>
      </c>
      <c r="B6" s="32" t="str">
        <f>+IF(ISTEXT('Data Summary'!B6),'Data Summary'!B6,"")</f>
        <v>Other</v>
      </c>
      <c r="C6" s="318">
        <f>+VALUE('Data Summary'!C6)</f>
        <v>2016</v>
      </c>
      <c r="D6" s="85" t="e">
        <f>+IF(AND(ISNUMBER('Water Data'!D4),'Data Summary'!BS6="Yes"),100-'Water Data'!D4,NA())</f>
        <v>#N/A</v>
      </c>
      <c r="E6" s="85" t="e">
        <f>+IF(AND(ISNUMBER('Water Data'!D6),'Data Summary'!BT6="Yes"),'Water Data'!D6,NA())</f>
        <v>#N/A</v>
      </c>
      <c r="F6" s="85" t="e">
        <f>+IF(AND(ISNUMBER('Water Data'!D9),'Data Summary'!BU6="Yes"),'Water Data'!D9,NA())</f>
        <v>#N/A</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t="e">
        <f>+IF(AND(ISNUMBER('Water Data'!H4),'Data Summary'!CE6="Yes"),100-'Water Data'!H4,NA())</f>
        <v>#N/A</v>
      </c>
      <c r="Q6" s="85" t="e">
        <f>+IF(AND(ISNUMBER('Water Data'!H6),'Data Summary'!CF6="Yes"),'Water Data'!H6,NA())</f>
        <v>#N/A</v>
      </c>
      <c r="R6" s="85" t="e">
        <f>+IF(AND(ISNUMBER('Water Data'!H9),'Data Summary'!CG6="Yes"),'Water Data'!H9,NA())</f>
        <v>#N/A</v>
      </c>
      <c r="S6" s="85" t="e">
        <f>+IF(AND(ISNUMBER('Water Data'!I4),'Data Summary'!CH6="Yes"),100-'Water Data'!I4,NA())</f>
        <v>#N/A</v>
      </c>
      <c r="T6" s="85" t="e">
        <f>+IF(AND(ISNUMBER('Water Data'!I6),'Data Summary'!CI6="Yes"),'Water Data'!I6,NA())</f>
        <v>#N/A</v>
      </c>
      <c r="U6" s="85" t="e">
        <f>+IF(AND(ISNUMBER('Water Data'!I9),'Data Summary'!CJ6="Yes"),'Water Data'!I9,NA())</f>
        <v>#N/A</v>
      </c>
      <c r="V6" s="86" t="e">
        <f>+IF(AND(ISNUMBER('Sanitation Data'!D4),'Data Summary'!CK6="Yes"),100-'Sanitation Data'!D4,NA())</f>
        <v>#N/A</v>
      </c>
      <c r="W6" s="86" t="e">
        <f>+IF(AND(ISNUMBER('Sanitation Data'!D6),'Data Summary'!CL6="Yes"),'Sanitation Data'!D6,NA())</f>
        <v>#N/A</v>
      </c>
      <c r="X6" s="86" t="e">
        <f>+IF(AND(ISNUMBER('Sanitation Data'!D10),'Data Summary'!CM6="Yes"),'Sanitation Data'!D10,NA())</f>
        <v>#N/A</v>
      </c>
      <c r="Y6" s="86" t="e">
        <f>+IF(AND(ISNUMBER('Sanitation Data'!D11),'Data Summary'!CN6="Yes"),'Sanitation Data'!D11,NA())</f>
        <v>#N/A</v>
      </c>
      <c r="Z6" s="86" t="e">
        <f>+IF(AND(ISNUMBER('Sanitation Data'!D12),'Data Summary'!CO6="Yes"),'Sanitation Data'!D12,NA())</f>
        <v>#N/A</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t="e">
        <f>+IF(AND(ISNUMBER('Sanitation Data'!H4),'Data Summary'!DE6="Yes"),100-'Sanitation Data'!H4,NA())</f>
        <v>#N/A</v>
      </c>
      <c r="AQ6" s="86" t="e">
        <f>+IF(AND(ISNUMBER('Sanitation Data'!H6),'Data Summary'!DF6="Yes"),'Sanitation Data'!H6,NA())</f>
        <v>#N/A</v>
      </c>
      <c r="AR6" s="86" t="e">
        <f>+IF(AND(ISNUMBER('Sanitation Data'!H10),'Data Summary'!DG6="Yes"),'Sanitation Data'!H10,NA())</f>
        <v>#N/A</v>
      </c>
      <c r="AS6" s="86" t="e">
        <f>+IF(AND(ISNUMBER('Sanitation Data'!H11),'Data Summary'!DH6="Yes"),'Sanitation Data'!H11,NA())</f>
        <v>#N/A</v>
      </c>
      <c r="AT6" s="86" t="e">
        <f>+IF(AND(ISNUMBER('Sanitation Data'!H12),'Data Summary'!DI6="Yes"),'Sanitation Data'!H12,NA())</f>
        <v>#N/A</v>
      </c>
      <c r="AU6" s="86" t="e">
        <f>+IF(AND(ISNUMBER('Sanitation Data'!I4),'Data Summary'!DJ6="Yes"),100-'Sanitation Data'!I4,NA())</f>
        <v>#N/A</v>
      </c>
      <c r="AV6" s="86" t="e">
        <f>+IF(AND(ISNUMBER('Sanitation Data'!I6),'Data Summary'!DK6="Yes"),'Sanitation Data'!I6,NA())</f>
        <v>#N/A</v>
      </c>
      <c r="AW6" s="86" t="e">
        <f>+IF(AND(ISNUMBER('Sanitation Data'!I10),'Data Summary'!DL6="Yes"),'Sanitation Data'!I10,NA())</f>
        <v>#N/A</v>
      </c>
      <c r="AX6" s="86" t="e">
        <f>+IF(AND(ISNUMBER('Sanitation Data'!I11),'Data Summary'!DM6="Yes"),'Sanitation Data'!I11,NA())</f>
        <v>#N/A</v>
      </c>
      <c r="AY6" s="86" t="e">
        <f>+IF(AND(ISNUMBER('Sanitation Data'!I12),'Data Summary'!DN6="Yes"),'Sanitation Data'!I12,NA())</f>
        <v>#N/A</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2017</v>
      </c>
      <c r="D7" s="85" t="e">
        <f ca="true">+IF(AND(ISNUMBER(OFFSET('Water Data'!$D$4,0,10*ROW('Water Data'!D1))),'Data Summary'!BS7="Yes"),100-OFFSET('Water Data'!$D$4,0,10*ROW('Water Data'!D1)),NA())</f>
        <v>#N/A</v>
      </c>
      <c r="E7" s="85" t="e">
        <f ca="true">+IF(AND(ISNUMBER(OFFSET('Water Data'!$D$6,0,10*ROW('Water Data'!D1))),'Data Summary'!BT7="Yes"),OFFSET('Water Data'!$D$6,0,10*ROW('Water Data'!D1)),NA())</f>
        <v>#N/A</v>
      </c>
      <c r="F7" s="85" t="e">
        <f ca="true">+IF(AND(ISNUMBER(OFFSET('Water Data'!$D$9,0,10*ROW('Water Data'!D1))),'Data Summary'!BU7="Yes"),OFFSET('Water Data'!$D$9,0,10*ROW('Water Data'!D1)),NA())</f>
        <v>#N/A</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t="e">
        <f ca="true">+IF(AND(ISNUMBER(OFFSET('Water Data'!$H$4,0,10*ROW('Water Data'!H1))),'Data Summary'!CE7="Yes"),100-OFFSET('Water Data'!$H$4,0,10*ROW('Water Data'!H1)),NA())</f>
        <v>#N/A</v>
      </c>
      <c r="Q7" s="85" t="e">
        <f ca="true">+IF(AND(ISNUMBER(OFFSET('Water Data'!$H$6,0,10*ROW('Water Data'!H1))),'Data Summary'!CF7="Yes"),OFFSET('Water Data'!$H$6,0,10*ROW('Water Data'!H1)),NA())</f>
        <v>#N/A</v>
      </c>
      <c r="R7" s="85" t="e">
        <f ca="true">+IF(AND(ISNUMBER(OFFSET('Water Data'!$H$9,0,10*ROW('Water Data'!H1))),'Data Summary'!CG7="Yes"),OFFSET('Water Data'!$H$9,0,10*ROW('Water Data'!H1)),NA())</f>
        <v>#N/A</v>
      </c>
      <c r="S7" s="85" t="e">
        <f ca="true">+IF(AND(ISNUMBER(OFFSET('Water Data'!$I$4,0,10*ROW('Water Data'!I1))),'Data Summary'!CH7="Yes"),100-OFFSET('Water Data'!$I$4,0,10*ROW('Water Data'!I1)),NA())</f>
        <v>#N/A</v>
      </c>
      <c r="T7" s="85" t="e">
        <f ca="true">+IF(AND(ISNUMBER(OFFSET('Water Data'!$I$6,0,10*ROW('Water Data'!I1))),'Data Summary'!CI7="Yes"),OFFSET('Water Data'!$I$6,0,10*ROW('Water Data'!I1)),NA())</f>
        <v>#N/A</v>
      </c>
      <c r="U7" s="85" t="e">
        <f ca="true">+IF(AND(ISNUMBER(OFFSET('Water Data'!$I$9,0,10*ROW('Water Data'!I1))),'Data Summary'!CJ7="Yes"),OFFSET('Water Data'!$I$9,0,10*ROW('Water Data'!I1)),NA())</f>
        <v>#N/A</v>
      </c>
      <c r="V7" s="86" t="e">
        <f ca="true">+IF(AND(ISNUMBER(OFFSET('Sanitation Data'!$D$4,0,10*ROW('Sanitation Data'!D1))),'Data Summary'!CK7="Yes"),100-OFFSET('Sanitation Data'!$D$4,0,10*ROW('Sanitation Data'!D1)),NA())</f>
        <v>#N/A</v>
      </c>
      <c r="W7" s="86" t="e">
        <f ca="true">+IF(AND(ISNUMBER(OFFSET('Sanitation Data'!$D$6,0,10*ROW('Sanitation Data'!D1))),'Data Summary'!CL7="Yes"),OFFSET('Sanitation Data'!$D$6,0,10*ROW('Sanitation Data'!D1)),NA())</f>
        <v>#N/A</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t="e">
        <f ca="true">+IF(AND(ISNUMBER(OFFSET('Sanitation Data'!$D$12,0,10*ROW('Sanitation Data'!D1))),'Data Summary'!CO7="Yes"),OFFSET('Sanitation Data'!$D$12,0,10*ROW('Sanitation Data'!D1)),NA())</f>
        <v>#N/A</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t="e">
        <f ca="true">+IF(AND(ISNUMBER(OFFSET('Sanitation Data'!$H$4,0,10*ROW('Sanitation Data'!H1))),'Data Summary'!DE7="Yes"),100-OFFSET('Sanitation Data'!$H$4,0,10*ROW('Sanitation Data'!H1)),NA())</f>
        <v>#N/A</v>
      </c>
      <c r="AQ7" s="86" t="e">
        <f ca="true">+IF(AND(ISNUMBER(OFFSET('Sanitation Data'!$H$6,0,10*ROW('Sanitation Data'!H1))),'Data Summary'!DF7="Yes"),OFFSET('Sanitation Data'!$H$6,0,10*ROW('Sanitation Data'!H1)),NA())</f>
        <v>#N/A</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t="e">
        <f ca="true">+IF(AND(ISNUMBER(OFFSET('Sanitation Data'!$H$12,0,10*ROW('Sanitation Data'!H1))),'Data Summary'!DI7="Yes"),OFFSET('Sanitation Data'!$H$12,0,10*ROW('Sanitation Data'!H1)),NA())</f>
        <v>#N/A</v>
      </c>
      <c r="AU7" s="86" t="e">
        <f ca="true">+IF(AND(ISNUMBER(OFFSET('Sanitation Data'!$I$4,0,10*ROW('Sanitation Data'!I1))),'Data Summary'!DJ7="Yes"),100-OFFSET('Sanitation Data'!$I$4,0,10*ROW('Sanitation Data'!I1)),NA())</f>
        <v>#N/A</v>
      </c>
      <c r="AV7" s="86" t="e">
        <f ca="true">+IF(AND(ISNUMBER(OFFSET('Sanitation Data'!$I$6,0,10*ROW('Sanitation Data'!I1))),'Data Summary'!DK7="Yes"),OFFSET('Sanitation Data'!$I$6,0,10*ROW('Sanitation Data'!I1)),NA())</f>
        <v>#N/A</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t="e">
        <f ca="true">+IF(AND(ISNUMBER(OFFSET('Sanitation Data'!$I$12,0,10*ROW('Sanitation Data'!I1))),'Data Summary'!DN7="Yes"),OFFSET('Sanitation Data'!$I$12,0,10*ROW('Sanitation Data'!I1)),NA())</f>
        <v>#N/A</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2018</v>
      </c>
      <c r="D8" s="85" t="e">
        <f ca="true">+IF(AND(ISNUMBER(OFFSET('Water Data'!$D$4,0,10*ROW('Water Data'!D2))),'Data Summary'!BS8="Yes"),100-OFFSET('Water Data'!$D$4,0,10*ROW('Water Data'!D2)),NA())</f>
        <v>#N/A</v>
      </c>
      <c r="E8" s="85" t="e">
        <f ca="true">+IF(AND(ISNUMBER(OFFSET('Water Data'!$D$6,0,10*ROW('Water Data'!D2))),'Data Summary'!BT8="Yes"),OFFSET('Water Data'!$D$6,0,10*ROW('Water Data'!D2)),NA())</f>
        <v>#N/A</v>
      </c>
      <c r="F8" s="85" t="e">
        <f ca="true">+IF(AND(ISNUMBER(OFFSET('Water Data'!$D$9,0,10*ROW('Water Data'!D2))),'Data Summary'!BU8="Yes"),OFFSET('Water Data'!$D$9,0,10*ROW('Water Data'!D2)),NA())</f>
        <v>#N/A</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t="e">
        <f ca="true">+IF(AND(ISNUMBER(OFFSET('Water Data'!$H$4,0,10*ROW('Water Data'!H2))),'Data Summary'!CE8="Yes"),100-OFFSET('Water Data'!$H$4,0,10*ROW('Water Data'!H2)),NA())</f>
        <v>#N/A</v>
      </c>
      <c r="Q8" s="85" t="e">
        <f ca="true">+IF(AND(ISNUMBER(OFFSET('Water Data'!$H$6,0,10*ROW('Water Data'!H2))),'Data Summary'!CF8="Yes"),OFFSET('Water Data'!$H$6,0,10*ROW('Water Data'!H2)),NA())</f>
        <v>#N/A</v>
      </c>
      <c r="R8" s="85" t="e">
        <f ca="true">+IF(AND(ISNUMBER(OFFSET('Water Data'!$H$9,0,10*ROW('Water Data'!H2))),'Data Summary'!CG8="Yes"),OFFSET('Water Data'!$H$9,0,10*ROW('Water Data'!H2)),NA())</f>
        <v>#N/A</v>
      </c>
      <c r="S8" s="85" t="e">
        <f ca="true">+IF(AND(ISNUMBER(OFFSET('Water Data'!$I$4,0,10*ROW('Water Data'!I2))),'Data Summary'!CH8="Yes"),100-OFFSET('Water Data'!$I$4,0,10*ROW('Water Data'!I2)),NA())</f>
        <v>#N/A</v>
      </c>
      <c r="T8" s="85" t="e">
        <f ca="true">+IF(AND(ISNUMBER(OFFSET('Water Data'!$I$6,0,10*ROW('Water Data'!I2))),'Data Summary'!CI8="Yes"),OFFSET('Water Data'!$I$6,0,10*ROW('Water Data'!I2)),NA())</f>
        <v>#N/A</v>
      </c>
      <c r="U8" s="85" t="e">
        <f ca="true">+IF(AND(ISNUMBER(OFFSET('Water Data'!$I$9,0,10*ROW('Water Data'!I2))),'Data Summary'!CJ8="Yes"),OFFSET('Water Data'!$I$9,0,10*ROW('Water Data'!I2)),NA())</f>
        <v>#N/A</v>
      </c>
      <c r="V8" s="86" t="e">
        <f ca="true">+IF(AND(ISNUMBER(OFFSET('Sanitation Data'!$D$4,0,10*ROW('Sanitation Data'!D2))),'Data Summary'!CK8="Yes"),100-OFFSET('Sanitation Data'!$D$4,0,10*ROW('Sanitation Data'!D2)),NA())</f>
        <v>#N/A</v>
      </c>
      <c r="W8" s="86" t="e">
        <f ca="true">+IF(AND(ISNUMBER(OFFSET('Sanitation Data'!$D$6,0,10*ROW('Sanitation Data'!D2))),'Data Summary'!CL8="Yes"),OFFSET('Sanitation Data'!$D$6,0,10*ROW('Sanitation Data'!D2)),NA())</f>
        <v>#N/A</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t="e">
        <f ca="true">+IF(AND(ISNUMBER(OFFSET('Sanitation Data'!$D$12,0,10*ROW('Sanitation Data'!D2))),'Data Summary'!CO8="Yes"),OFFSET('Sanitation Data'!$D$12,0,10*ROW('Sanitation Data'!D2)),NA())</f>
        <v>#N/A</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t="e">
        <f ca="true">+IF(AND(ISNUMBER(OFFSET('Sanitation Data'!$H$4,0,10*ROW('Sanitation Data'!H2))),'Data Summary'!DE8="Yes"),100-OFFSET('Sanitation Data'!$H$4,0,10*ROW('Sanitation Data'!H2)),NA())</f>
        <v>#N/A</v>
      </c>
      <c r="AQ8" s="86" t="e">
        <f ca="true">+IF(AND(ISNUMBER(OFFSET('Sanitation Data'!$H$6,0,10*ROW('Sanitation Data'!H2))),'Data Summary'!DF8="Yes"),OFFSET('Sanitation Data'!$H$6,0,10*ROW('Sanitation Data'!H2)),NA())</f>
        <v>#N/A</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t="e">
        <f ca="true">+IF(AND(ISNUMBER(OFFSET('Sanitation Data'!$H$12,0,10*ROW('Sanitation Data'!H2))),'Data Summary'!DI8="Yes"),OFFSET('Sanitation Data'!$H$12,0,10*ROW('Sanitation Data'!H2)),NA())</f>
        <v>#N/A</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t="e">
        <f ca="true">+IF(AND(ISNUMBER(OFFSET('Sanitation Data'!$I$12,0,10*ROW('Sanitation Data'!I2))),'Data Summary'!DN8="Yes"),OFFSET('Sanitation Data'!$I$12,0,10*ROW('Sanitation Data'!I2)),NA())</f>
        <v>#N/A</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2019</v>
      </c>
      <c r="D9" s="85" t="e">
        <f ca="true">+IF(AND(ISNUMBER(OFFSET('Water Data'!$D$4,0,10*ROW('Water Data'!D3))),'Data Summary'!BS9="Yes"),100-OFFSET('Water Data'!$D$4,0,10*ROW('Water Data'!D3)),NA())</f>
        <v>#N/A</v>
      </c>
      <c r="E9" s="85" t="e">
        <f ca="true">+IF(AND(ISNUMBER(OFFSET('Water Data'!$D$6,0,10*ROW('Water Data'!D3))),'Data Summary'!BT9="Yes"),OFFSET('Water Data'!$D$6,0,10*ROW('Water Data'!D3)),NA())</f>
        <v>#N/A</v>
      </c>
      <c r="F9" s="85" t="e">
        <f ca="true">+IF(AND(ISNUMBER(OFFSET('Water Data'!$D$9,0,10*ROW('Water Data'!D3))),'Data Summary'!BU9="Yes"),OFFSET('Water Data'!$D$9,0,10*ROW('Water Data'!D3)),NA())</f>
        <v>#N/A</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t="e">
        <f ca="true">+IF(AND(ISNUMBER(OFFSET('Water Data'!$H$9,0,10*ROW('Water Data'!H3))),'Data Summary'!CG9="Yes"),OFFSET('Water Data'!$H$9,0,10*ROW('Water Data'!H3)),NA())</f>
        <v>#N/A</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t="e">
        <f ca="true">+IF(AND(ISNUMBER(OFFSET('Water Data'!$I$9,0,10*ROW('Water Data'!I3))),'Data Summary'!CJ9="Yes"),OFFSET('Water Data'!$I$9,0,10*ROW('Water Data'!I3)),NA())</f>
        <v>#N/A</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2020</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19" t="e">
        <f ca="true">+RIGHT('Data Summary'!A11,LEN('Data Summary'!A11)-9)</f>
        <v>#VALUE!</v>
      </c>
      <c r="B11" s="32" t="str">
        <f ca="true">+IF(ISTEXT('Data Summary'!B11),'Data Summary'!B11,"")</f>
        <v/>
      </c>
      <c r="C11" s="318"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19" t="e">
        <f ca="true">+RIGHT('Data Summary'!A12,LEN('Data Summary'!A12)-9)</f>
        <v>#VALUE!</v>
      </c>
      <c r="B12" s="32" t="str">
        <f ca="true">+IF(ISTEXT('Data Summary'!B12),'Data Summary'!B12,"")</f>
        <v/>
      </c>
      <c r="C12" s="318"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19" t="e">
        <f ca="true">+RIGHT('Data Summary'!A13,LEN('Data Summary'!A13)-9)</f>
        <v>#VALUE!</v>
      </c>
      <c r="B13" s="32" t="str">
        <f ca="true">+IF(ISTEXT('Data Summary'!B13),'Data Summary'!B13,"")</f>
        <v/>
      </c>
      <c r="C13" s="31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66"/>
      <c r="I1" s="566"/>
      <c r="J1" s="566"/>
      <c r="K1" s="566"/>
      <c r="L1" s="566"/>
      <c r="M1" s="566"/>
      <c r="N1" s="566"/>
      <c r="O1" s="566"/>
      <c r="P1" s="566"/>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c r="D4" s="9"/>
      <c r="E4" s="9"/>
      <c r="F4" s="9"/>
      <c r="G4" s="9"/>
      <c r="H4" s="9"/>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c r="D5" s="9"/>
      <c r="E5" s="9"/>
      <c r="F5" s="9"/>
      <c r="G5" s="9"/>
      <c r="H5" s="9"/>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c r="D6" s="9"/>
      <c r="E6" s="9"/>
      <c r="F6" s="9"/>
      <c r="G6" s="9"/>
      <c r="H6" s="9"/>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204</v>
      </c>
      <c r="B7" s="9">
        <v>2023</v>
      </c>
      <c r="C7" s="9">
        <v>100</v>
      </c>
      <c r="D7" s="9">
        <v>100</v>
      </c>
      <c r="E7" s="9">
        <v>100</v>
      </c>
      <c r="F7" s="9">
        <v>100</v>
      </c>
      <c r="G7" s="9">
        <v>100</v>
      </c>
      <c r="H7" s="9">
        <v>100</v>
      </c>
      <c r="I7" s="146"/>
      <c r="J7" s="151" t="s">
        <v>204</v>
      </c>
      <c r="K7" s="9">
        <v>2023</v>
      </c>
      <c r="L7" s="9">
        <v>0</v>
      </c>
      <c r="M7" s="9">
        <v>100</v>
      </c>
      <c r="N7" s="9">
        <v>100</v>
      </c>
      <c r="O7" s="9">
        <v>100</v>
      </c>
      <c r="P7" s="9">
        <v>0</v>
      </c>
      <c r="Q7" s="9">
        <v>0</v>
      </c>
      <c r="R7" s="146"/>
      <c r="S7" s="151" t="s">
        <v>204</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201</v>
      </c>
      <c r="K13" s="162" t="s">
        <v>166</v>
      </c>
      <c r="L13" s="162" t="s">
        <v>94</v>
      </c>
      <c r="M13" s="162" t="s">
        <v>95</v>
      </c>
      <c r="N13" s="162" t="s">
        <v>96</v>
      </c>
      <c r="O13" s="164" t="s">
        <v>97</v>
      </c>
      <c r="P13" s="164" t="s">
        <v>202</v>
      </c>
      <c r="Q13" s="162" t="s">
        <v>123</v>
      </c>
      <c r="R13" s="162" t="s">
        <v>157</v>
      </c>
      <c r="S13" s="165" t="s">
        <v>98</v>
      </c>
      <c r="T13" s="166" t="s">
        <v>99</v>
      </c>
      <c r="U13" s="166" t="s">
        <v>100</v>
      </c>
      <c r="V13" s="166" t="s">
        <v>203</v>
      </c>
    </row>
    <row xmlns:x14ac="http://schemas.microsoft.com/office/spreadsheetml/2009/9/ac" r="14" s="169" customFormat="true" ht="12" x14ac:dyDescent="0.2">
      <c r="A14" s="167" t="s">
        <v>209</v>
      </c>
      <c r="B14" s="9">
        <v>2000</v>
      </c>
      <c r="C14" s="168" t="s">
        <v>7</v>
      </c>
      <c r="D14" s="9">
        <v>118181</v>
      </c>
      <c r="E14" s="9"/>
      <c r="F14" s="9"/>
      <c r="G14" s="9"/>
      <c r="H14" s="9"/>
      <c r="I14" s="9"/>
      <c r="J14" s="9">
        <v>100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209</v>
      </c>
      <c r="B15" s="9">
        <v>2001</v>
      </c>
      <c r="C15" s="168" t="s">
        <v>7</v>
      </c>
      <c r="D15" s="9">
        <v>118853</v>
      </c>
      <c r="E15" s="9"/>
      <c r="F15" s="9"/>
      <c r="G15" s="9"/>
      <c r="H15" s="9"/>
      <c r="I15" s="9"/>
      <c r="J15" s="9">
        <v>100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209</v>
      </c>
      <c r="B16" s="9">
        <v>2002</v>
      </c>
      <c r="C16" s="168" t="s">
        <v>7</v>
      </c>
      <c r="D16" s="9">
        <v>118987</v>
      </c>
      <c r="E16" s="9"/>
      <c r="F16" s="9"/>
      <c r="G16" s="9"/>
      <c r="H16" s="9"/>
      <c r="I16" s="9"/>
      <c r="J16" s="9">
        <v>100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209</v>
      </c>
      <c r="B17" s="9">
        <v>2003</v>
      </c>
      <c r="C17" s="168" t="s">
        <v>7</v>
      </c>
      <c r="D17" s="9">
        <v>118785</v>
      </c>
      <c r="E17" s="9"/>
      <c r="F17" s="9"/>
      <c r="G17" s="9"/>
      <c r="H17" s="9"/>
      <c r="I17" s="9"/>
      <c r="J17" s="9">
        <v>100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209</v>
      </c>
      <c r="B18" s="9">
        <v>2004</v>
      </c>
      <c r="C18" s="168" t="s">
        <v>7</v>
      </c>
      <c r="D18" s="9">
        <v>118345</v>
      </c>
      <c r="E18" s="9"/>
      <c r="F18" s="9"/>
      <c r="G18" s="9"/>
      <c r="H18" s="9"/>
      <c r="I18" s="9"/>
      <c r="J18" s="9">
        <v>100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209</v>
      </c>
      <c r="B19" s="9">
        <v>2005</v>
      </c>
      <c r="C19" s="168" t="s">
        <v>7</v>
      </c>
      <c r="D19" s="9">
        <v>117609</v>
      </c>
      <c r="E19" s="9"/>
      <c r="F19" s="9"/>
      <c r="G19" s="9"/>
      <c r="H19" s="9"/>
      <c r="I19" s="9"/>
      <c r="J19" s="9">
        <v>100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209</v>
      </c>
      <c r="B20" s="9">
        <v>2006</v>
      </c>
      <c r="C20" s="168" t="s">
        <v>7</v>
      </c>
      <c r="D20" s="9">
        <v>116661</v>
      </c>
      <c r="E20" s="9"/>
      <c r="F20" s="9"/>
      <c r="G20" s="9"/>
      <c r="H20" s="9"/>
      <c r="I20" s="9"/>
      <c r="J20" s="9">
        <v>100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209</v>
      </c>
      <c r="B21" s="9">
        <v>2007</v>
      </c>
      <c r="C21" s="168" t="s">
        <v>7</v>
      </c>
      <c r="D21" s="9">
        <v>115517</v>
      </c>
      <c r="E21" s="9"/>
      <c r="F21" s="9"/>
      <c r="G21" s="9"/>
      <c r="H21" s="9"/>
      <c r="I21" s="9"/>
      <c r="J21" s="9">
        <v>100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209</v>
      </c>
      <c r="B22" s="9">
        <v>2008</v>
      </c>
      <c r="C22" s="168" t="s">
        <v>7</v>
      </c>
      <c r="D22" s="9">
        <v>114261</v>
      </c>
      <c r="E22" s="9"/>
      <c r="F22" s="9"/>
      <c r="G22" s="9"/>
      <c r="H22" s="9"/>
      <c r="I22" s="9"/>
      <c r="J22" s="9">
        <v>100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209</v>
      </c>
      <c r="B23" s="9">
        <v>2009</v>
      </c>
      <c r="C23" s="168" t="s">
        <v>7</v>
      </c>
      <c r="D23" s="9">
        <v>113026</v>
      </c>
      <c r="E23" s="9"/>
      <c r="F23" s="9"/>
      <c r="G23" s="9"/>
      <c r="H23" s="9"/>
      <c r="I23" s="9"/>
      <c r="J23" s="9">
        <v>100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209</v>
      </c>
      <c r="B24" s="9">
        <v>2010</v>
      </c>
      <c r="C24" s="168" t="s">
        <v>7</v>
      </c>
      <c r="D24" s="9">
        <v>111860</v>
      </c>
      <c r="E24" s="9"/>
      <c r="F24" s="9"/>
      <c r="G24" s="9"/>
      <c r="H24" s="9"/>
      <c r="I24" s="9"/>
      <c r="J24" s="9">
        <v>100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209</v>
      </c>
      <c r="B25" s="9">
        <v>2011</v>
      </c>
      <c r="C25" s="168" t="s">
        <v>7</v>
      </c>
      <c r="D25" s="9">
        <v>110826</v>
      </c>
      <c r="E25" s="9"/>
      <c r="F25" s="9"/>
      <c r="G25" s="9"/>
      <c r="H25" s="9"/>
      <c r="I25" s="9"/>
      <c r="J25" s="9">
        <v>100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209</v>
      </c>
      <c r="B26" s="9">
        <v>2012</v>
      </c>
      <c r="C26" s="168" t="s">
        <v>7</v>
      </c>
      <c r="D26" s="9">
        <v>110163</v>
      </c>
      <c r="E26" s="9"/>
      <c r="F26" s="9"/>
      <c r="G26" s="9"/>
      <c r="H26" s="9"/>
      <c r="I26" s="9"/>
      <c r="J26" s="9">
        <v>100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209</v>
      </c>
      <c r="B27" s="9">
        <v>2013</v>
      </c>
      <c r="C27" s="168" t="s">
        <v>7</v>
      </c>
      <c r="D27" s="9">
        <v>109662</v>
      </c>
      <c r="E27" s="9"/>
      <c r="F27" s="9"/>
      <c r="G27" s="9"/>
      <c r="H27" s="9"/>
      <c r="I27" s="9"/>
      <c r="J27" s="9">
        <v>100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209</v>
      </c>
      <c r="B28" s="9">
        <v>2014</v>
      </c>
      <c r="C28" s="168" t="s">
        <v>7</v>
      </c>
      <c r="D28" s="9">
        <v>109329</v>
      </c>
      <c r="E28" s="9"/>
      <c r="F28" s="9"/>
      <c r="G28" s="9"/>
      <c r="H28" s="9"/>
      <c r="I28" s="9"/>
      <c r="J28" s="9">
        <v>100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209</v>
      </c>
      <c r="B29" s="9">
        <v>2015</v>
      </c>
      <c r="C29" s="168" t="s">
        <v>7</v>
      </c>
      <c r="D29" s="9">
        <v>109072</v>
      </c>
      <c r="E29" s="9"/>
      <c r="F29" s="9"/>
      <c r="G29" s="9"/>
      <c r="H29" s="9"/>
      <c r="I29" s="9"/>
      <c r="J29" s="9">
        <v>100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209</v>
      </c>
      <c r="B30" s="9">
        <v>2016</v>
      </c>
      <c r="C30" s="168" t="s">
        <v>7</v>
      </c>
      <c r="D30" s="9">
        <v>108932</v>
      </c>
      <c r="E30" s="9"/>
      <c r="F30" s="9"/>
      <c r="G30" s="9"/>
      <c r="H30" s="9"/>
      <c r="I30" s="9"/>
      <c r="J30" s="9">
        <v>100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209</v>
      </c>
      <c r="B31" s="9">
        <v>2017</v>
      </c>
      <c r="C31" s="168" t="s">
        <v>7</v>
      </c>
      <c r="D31" s="9">
        <v>108903</v>
      </c>
      <c r="E31" s="9"/>
      <c r="F31" s="9"/>
      <c r="G31" s="9"/>
      <c r="H31" s="9"/>
      <c r="I31" s="9"/>
      <c r="J31" s="9">
        <v>100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209</v>
      </c>
      <c r="B32" s="9">
        <v>2018</v>
      </c>
      <c r="C32" s="168" t="s">
        <v>7</v>
      </c>
      <c r="D32" s="9">
        <v>108888</v>
      </c>
      <c r="E32" s="9"/>
      <c r="F32" s="9"/>
      <c r="G32" s="9"/>
      <c r="H32" s="9"/>
      <c r="I32" s="9"/>
      <c r="J32" s="9">
        <v>100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209</v>
      </c>
      <c r="B33" s="9">
        <v>2019</v>
      </c>
      <c r="C33" s="168" t="s">
        <v>7</v>
      </c>
      <c r="D33" s="9">
        <v>108626</v>
      </c>
      <c r="E33" s="9"/>
      <c r="F33" s="9"/>
      <c r="G33" s="9"/>
      <c r="H33" s="9"/>
      <c r="I33" s="9"/>
      <c r="J33" s="9">
        <v>100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209</v>
      </c>
      <c r="B34" s="9">
        <v>2020</v>
      </c>
      <c r="C34" s="168" t="s">
        <v>7</v>
      </c>
      <c r="D34" s="9">
        <v>108162</v>
      </c>
      <c r="E34" s="9"/>
      <c r="F34" s="9"/>
      <c r="G34" s="9"/>
      <c r="H34" s="9"/>
      <c r="I34" s="9"/>
      <c r="J34" s="9">
        <v>100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209</v>
      </c>
      <c r="B35" s="9">
        <v>2021</v>
      </c>
      <c r="C35" s="168" t="s">
        <v>7</v>
      </c>
      <c r="D35" s="9">
        <v>107706</v>
      </c>
      <c r="E35" s="9"/>
      <c r="F35" s="9"/>
      <c r="G35" s="9"/>
      <c r="H35" s="9"/>
      <c r="I35" s="9"/>
      <c r="J35" s="9">
        <v>100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209</v>
      </c>
      <c r="B36" s="9">
        <v>2022</v>
      </c>
      <c r="C36" s="168" t="s">
        <v>7</v>
      </c>
      <c r="D36" s="9">
        <v>107197</v>
      </c>
      <c r="E36" s="9"/>
      <c r="F36" s="9"/>
      <c r="G36" s="9"/>
      <c r="H36" s="9"/>
      <c r="I36" s="9"/>
      <c r="J36" s="9">
        <v>100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209</v>
      </c>
      <c r="B37" s="9">
        <v>2023</v>
      </c>
      <c r="C37" s="168" t="s">
        <v>7</v>
      </c>
      <c r="D37" s="9">
        <v>106708</v>
      </c>
      <c r="E37" s="9"/>
      <c r="F37" s="9"/>
      <c r="G37" s="9"/>
      <c r="H37" s="9"/>
      <c r="I37" s="9"/>
      <c r="J37" s="9">
        <v>100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209</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209</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209</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209</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209</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209</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209</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209</v>
      </c>
      <c r="B45" s="9">
        <v>2000</v>
      </c>
      <c r="C45" s="168" t="s">
        <v>1</v>
      </c>
      <c r="D45" s="9">
        <v>84102.328571166989</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209</v>
      </c>
      <c r="B46" s="9">
        <v>2001</v>
      </c>
      <c r="C46" s="168" t="s">
        <v>1</v>
      </c>
      <c r="D46" s="9">
        <v>85160.552067794808</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209</v>
      </c>
      <c r="B47" s="9">
        <v>2002</v>
      </c>
      <c r="C47" s="168" t="s">
        <v>1</v>
      </c>
      <c r="D47" s="9">
        <v>85725.371187667857</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209</v>
      </c>
      <c r="B48" s="9">
        <v>2003</v>
      </c>
      <c r="C48" s="168" t="s">
        <v>1</v>
      </c>
      <c r="D48" s="9">
        <v>86025.282022476196</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209</v>
      </c>
      <c r="B49" s="9">
        <v>2004</v>
      </c>
      <c r="C49" s="168" t="s">
        <v>1</v>
      </c>
      <c r="D49" s="9">
        <v>86148.057783126831</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209</v>
      </c>
      <c r="B50" s="9">
        <v>2005</v>
      </c>
      <c r="C50" s="168" t="s">
        <v>1</v>
      </c>
      <c r="D50" s="9">
        <v>86046.275038833628</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209</v>
      </c>
      <c r="B51" s="9">
        <v>2006</v>
      </c>
      <c r="C51" s="168" t="s">
        <v>1</v>
      </c>
      <c r="D51" s="9">
        <v>85779.665906753537</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209</v>
      </c>
      <c r="B52" s="9">
        <v>2007</v>
      </c>
      <c r="C52" s="168" t="s">
        <v>1</v>
      </c>
      <c r="D52" s="9">
        <v>85357.819665832518</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209</v>
      </c>
      <c r="B53" s="9">
        <v>2008</v>
      </c>
      <c r="C53" s="168" t="s">
        <v>1</v>
      </c>
      <c r="D53" s="9">
        <v>84841.07646469117</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209</v>
      </c>
      <c r="B54" s="9">
        <v>2009</v>
      </c>
      <c r="C54" s="168" t="s">
        <v>1</v>
      </c>
      <c r="D54" s="9">
        <v>84326.440011596671</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209</v>
      </c>
      <c r="B55" s="9">
        <v>2010</v>
      </c>
      <c r="C55" s="168" t="s">
        <v>1</v>
      </c>
      <c r="D55" s="9">
        <v>83851.37296142579</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209</v>
      </c>
      <c r="B56" s="9">
        <v>2011</v>
      </c>
      <c r="C56" s="168" t="s">
        <v>1</v>
      </c>
      <c r="D56" s="9">
        <v>83463.057894287122</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209</v>
      </c>
      <c r="B57" s="9">
        <v>2012</v>
      </c>
      <c r="C57" s="168" t="s">
        <v>1</v>
      </c>
      <c r="D57" s="9">
        <v>83344.917330093391</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209</v>
      </c>
      <c r="B58" s="9">
        <v>2013</v>
      </c>
      <c r="C58" s="168" t="s">
        <v>1</v>
      </c>
      <c r="D58" s="9">
        <v>83339.831947174069</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209</v>
      </c>
      <c r="B59" s="9">
        <v>2014</v>
      </c>
      <c r="C59" s="168" t="s">
        <v>1</v>
      </c>
      <c r="D59" s="9">
        <v>83453.013080749515</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209</v>
      </c>
      <c r="B60" s="9">
        <v>2015</v>
      </c>
      <c r="C60" s="168" t="s">
        <v>1</v>
      </c>
      <c r="D60" s="9">
        <v>83617.869556884762</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209</v>
      </c>
      <c r="B61" s="9">
        <v>2016</v>
      </c>
      <c r="C61" s="168" t="s">
        <v>1</v>
      </c>
      <c r="D61" s="9">
        <v>83866.744472961422</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209</v>
      </c>
      <c r="B62" s="9">
        <v>2017</v>
      </c>
      <c r="C62" s="168" t="s">
        <v>1</v>
      </c>
      <c r="D62" s="9">
        <v>84195.08350479127</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209</v>
      </c>
      <c r="B63" s="9">
        <v>2018</v>
      </c>
      <c r="C63" s="168" t="s">
        <v>1</v>
      </c>
      <c r="D63" s="9">
        <v>84528.66312744141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209</v>
      </c>
      <c r="B64" s="9">
        <v>2019</v>
      </c>
      <c r="C64" s="168" t="s">
        <v>1</v>
      </c>
      <c r="D64" s="9">
        <v>84665.27837860107</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209</v>
      </c>
      <c r="B65" s="9">
        <v>2020</v>
      </c>
      <c r="C65" s="168" t="s">
        <v>1</v>
      </c>
      <c r="D65" s="9">
        <v>84636.764999999999</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209</v>
      </c>
      <c r="B66" s="9">
        <v>2021</v>
      </c>
      <c r="C66" s="168" t="s">
        <v>1</v>
      </c>
      <c r="D66" s="9">
        <v>84607.372160339364</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209</v>
      </c>
      <c r="B67" s="9">
        <v>2022</v>
      </c>
      <c r="C67" s="168" t="s">
        <v>1</v>
      </c>
      <c r="D67" s="9">
        <v>84529.118388900752</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209</v>
      </c>
      <c r="B68" s="9">
        <v>2023</v>
      </c>
      <c r="C68" s="168" t="s">
        <v>1</v>
      </c>
      <c r="D68" s="9">
        <v>84458.317134399404</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209</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209</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209</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209</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209</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209</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209</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209</v>
      </c>
      <c r="B76" s="9">
        <v>2000</v>
      </c>
      <c r="C76" s="168" t="s">
        <v>2</v>
      </c>
      <c r="D76" s="9">
        <v>34078.671428832997</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209</v>
      </c>
      <c r="B77" s="9">
        <v>2001</v>
      </c>
      <c r="C77" s="168" t="s">
        <v>2</v>
      </c>
      <c r="D77" s="9">
        <v>33692.447932205199</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209</v>
      </c>
      <c r="B78" s="9">
        <v>2002</v>
      </c>
      <c r="C78" s="168" t="s">
        <v>2</v>
      </c>
      <c r="D78" s="9">
        <v>33261.628812332157</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209</v>
      </c>
      <c r="B79" s="9">
        <v>2003</v>
      </c>
      <c r="C79" s="168" t="s">
        <v>2</v>
      </c>
      <c r="D79" s="9">
        <v>32759.7179775238</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209</v>
      </c>
      <c r="B80" s="9">
        <v>2004</v>
      </c>
      <c r="C80" s="168" t="s">
        <v>2</v>
      </c>
      <c r="D80" s="9">
        <v>32196.942216873169</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209</v>
      </c>
      <c r="B81" s="9">
        <v>2005</v>
      </c>
      <c r="C81" s="168" t="s">
        <v>2</v>
      </c>
      <c r="D81" s="9">
        <v>31562.724961166379</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209</v>
      </c>
      <c r="B82" s="9">
        <v>2006</v>
      </c>
      <c r="C82" s="168" t="s">
        <v>2</v>
      </c>
      <c r="D82" s="9">
        <v>30881.33409324646</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209</v>
      </c>
      <c r="B83" s="9">
        <v>2007</v>
      </c>
      <c r="C83" s="168" t="s">
        <v>2</v>
      </c>
      <c r="D83" s="9">
        <v>30159.180334167479</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209</v>
      </c>
      <c r="B84" s="9">
        <v>2008</v>
      </c>
      <c r="C84" s="168" t="s">
        <v>2</v>
      </c>
      <c r="D84" s="9">
        <v>29419.923535308841</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209</v>
      </c>
      <c r="B85" s="9">
        <v>2009</v>
      </c>
      <c r="C85" s="168" t="s">
        <v>2</v>
      </c>
      <c r="D85" s="9">
        <v>28699.559988403322</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209</v>
      </c>
      <c r="B86" s="9">
        <v>2010</v>
      </c>
      <c r="C86" s="168" t="s">
        <v>2</v>
      </c>
      <c r="D86" s="9">
        <v>28008.627038574221</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209</v>
      </c>
      <c r="B87" s="9">
        <v>2011</v>
      </c>
      <c r="C87" s="168" t="s">
        <v>2</v>
      </c>
      <c r="D87" s="9">
        <v>27362.942105712889</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209</v>
      </c>
      <c r="B88" s="9">
        <v>2012</v>
      </c>
      <c r="C88" s="168" t="s">
        <v>2</v>
      </c>
      <c r="D88" s="9">
        <v>26818.08266990662</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209</v>
      </c>
      <c r="B89" s="9">
        <v>2013</v>
      </c>
      <c r="C89" s="168" t="s">
        <v>2</v>
      </c>
      <c r="D89" s="9">
        <v>26322.168052825931</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209</v>
      </c>
      <c r="B90" s="9">
        <v>2014</v>
      </c>
      <c r="C90" s="168" t="s">
        <v>2</v>
      </c>
      <c r="D90" s="9">
        <v>25875.986919250488</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209</v>
      </c>
      <c r="B91" s="9">
        <v>2015</v>
      </c>
      <c r="C91" s="168" t="s">
        <v>2</v>
      </c>
      <c r="D91" s="9">
        <v>25454.130443115231</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209</v>
      </c>
      <c r="B92" s="9">
        <v>2016</v>
      </c>
      <c r="C92" s="168" t="s">
        <v>2</v>
      </c>
      <c r="D92" s="9">
        <v>25065.255527038571</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209</v>
      </c>
      <c r="B93" s="9">
        <v>2017</v>
      </c>
      <c r="C93" s="168" t="s">
        <v>2</v>
      </c>
      <c r="D93" s="9">
        <v>24707.916495208741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209</v>
      </c>
      <c r="B94" s="9">
        <v>2018</v>
      </c>
      <c r="C94" s="168" t="s">
        <v>2</v>
      </c>
      <c r="D94" s="9">
        <v>24359.33687255859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209</v>
      </c>
      <c r="B95" s="9">
        <v>2019</v>
      </c>
      <c r="C95" s="168" t="s">
        <v>2</v>
      </c>
      <c r="D95" s="9">
        <v>23960.72162139893</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209</v>
      </c>
      <c r="B96" s="9">
        <v>2020</v>
      </c>
      <c r="C96" s="168" t="s">
        <v>2</v>
      </c>
      <c r="D96" s="9">
        <v>23525.235000000001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209</v>
      </c>
      <c r="B97" s="9">
        <v>2021</v>
      </c>
      <c r="C97" s="168" t="s">
        <v>2</v>
      </c>
      <c r="D97" s="9">
        <v>23098.62783966065</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209</v>
      </c>
      <c r="B98" s="9">
        <v>2022</v>
      </c>
      <c r="C98" s="168" t="s">
        <v>2</v>
      </c>
      <c r="D98" s="9">
        <v>22667.881611099241</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209</v>
      </c>
      <c r="B99" s="9">
        <v>2023</v>
      </c>
      <c r="C99" s="168" t="s">
        <v>2</v>
      </c>
      <c r="D99" s="9">
        <v>22249.682865600589</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209</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209</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209</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209</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209</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209</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209</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209</v>
      </c>
      <c r="B107" s="9">
        <v>2000</v>
      </c>
      <c r="C107" s="168" t="s">
        <v>16</v>
      </c>
      <c r="D107" s="9">
        <v>21734</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209</v>
      </c>
      <c r="B108" s="9">
        <v>2001</v>
      </c>
      <c r="C108" s="168" t="s">
        <v>16</v>
      </c>
      <c r="D108" s="9">
        <v>21601</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209</v>
      </c>
      <c r="B109" s="9">
        <v>2002</v>
      </c>
      <c r="C109" s="168" t="s">
        <v>16</v>
      </c>
      <c r="D109" s="9">
        <v>21433</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209</v>
      </c>
      <c r="B110" s="9">
        <v>2003</v>
      </c>
      <c r="C110" s="170" t="s">
        <v>16</v>
      </c>
      <c r="D110" s="9">
        <v>21373</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209</v>
      </c>
      <c r="B111" s="9">
        <v>2004</v>
      </c>
      <c r="C111" s="170" t="s">
        <v>16</v>
      </c>
      <c r="D111" s="9">
        <v>21426</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209</v>
      </c>
      <c r="B112" s="9">
        <v>2005</v>
      </c>
      <c r="C112" s="170" t="s">
        <v>16</v>
      </c>
      <c r="D112" s="9">
        <v>21449</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209</v>
      </c>
      <c r="B113" s="9">
        <v>2006</v>
      </c>
      <c r="C113" s="170" t="s">
        <v>16</v>
      </c>
      <c r="D113" s="9">
        <v>21314</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209</v>
      </c>
      <c r="B114" s="9">
        <v>2007</v>
      </c>
      <c r="C114" s="170" t="s">
        <v>16</v>
      </c>
      <c r="D114" s="9">
        <v>21014</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209</v>
      </c>
      <c r="B115" s="9">
        <v>2008</v>
      </c>
      <c r="C115" s="170" t="s">
        <v>16</v>
      </c>
      <c r="D115" s="9">
        <v>20681</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209</v>
      </c>
      <c r="B116" s="9">
        <v>2009</v>
      </c>
      <c r="C116" s="172" t="s">
        <v>16</v>
      </c>
      <c r="D116" s="9">
        <v>20317</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209</v>
      </c>
      <c r="B117" s="9">
        <v>2010</v>
      </c>
      <c r="C117" s="172" t="s">
        <v>16</v>
      </c>
      <c r="D117" s="9">
        <v>19977</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209</v>
      </c>
      <c r="B118" s="9">
        <v>2011</v>
      </c>
      <c r="C118" s="172" t="s">
        <v>16</v>
      </c>
      <c r="D118" s="9">
        <v>19720</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209</v>
      </c>
      <c r="B119" s="9">
        <v>2012</v>
      </c>
      <c r="C119" s="172" t="s">
        <v>16</v>
      </c>
      <c r="D119" s="9">
        <v>19628</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209</v>
      </c>
      <c r="B120" s="9">
        <v>2013</v>
      </c>
      <c r="C120" s="172" t="s">
        <v>16</v>
      </c>
      <c r="D120" s="9">
        <v>19696</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209</v>
      </c>
      <c r="B121" s="9">
        <v>2014</v>
      </c>
      <c r="C121" s="172" t="s">
        <v>16</v>
      </c>
      <c r="D121" s="9">
        <v>19955</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209</v>
      </c>
      <c r="B122" s="9">
        <v>2015</v>
      </c>
      <c r="C122" s="172" t="s">
        <v>16</v>
      </c>
      <c r="D122" s="9">
        <v>20291</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209</v>
      </c>
      <c r="B123" s="9">
        <v>2016</v>
      </c>
      <c r="C123" s="172" t="s">
        <v>16</v>
      </c>
      <c r="D123" s="9">
        <v>20623</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209</v>
      </c>
      <c r="B124" s="9">
        <v>2017</v>
      </c>
      <c r="C124" s="172" t="s">
        <v>16</v>
      </c>
      <c r="D124" s="9">
        <v>20830</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209</v>
      </c>
      <c r="B125" s="9">
        <v>2018</v>
      </c>
      <c r="C125" s="172" t="s">
        <v>16</v>
      </c>
      <c r="D125" s="9">
        <v>20910</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209</v>
      </c>
      <c r="B126" s="9">
        <v>2019</v>
      </c>
      <c r="C126" s="172" t="s">
        <v>16</v>
      </c>
      <c r="D126" s="9">
        <v>20824</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209</v>
      </c>
      <c r="B127" s="9">
        <v>2020</v>
      </c>
      <c r="C127" s="172" t="s">
        <v>16</v>
      </c>
      <c r="D127" s="9">
        <v>20571</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209</v>
      </c>
      <c r="B128" s="9">
        <v>2021</v>
      </c>
      <c r="C128" s="172" t="s">
        <v>16</v>
      </c>
      <c r="D128" s="9">
        <v>20203</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209</v>
      </c>
      <c r="B129" s="9">
        <v>2022</v>
      </c>
      <c r="C129" s="172" t="s">
        <v>16</v>
      </c>
      <c r="D129" s="9">
        <v>19772</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209</v>
      </c>
      <c r="B130" s="9">
        <v>2023</v>
      </c>
      <c r="C130" s="172" t="s">
        <v>16</v>
      </c>
      <c r="D130" s="9">
        <v>19343</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209</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209</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209</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209</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209</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209</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209</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209</v>
      </c>
      <c r="B138" s="9">
        <v>2000</v>
      </c>
      <c r="C138" s="172" t="s">
        <v>17</v>
      </c>
      <c r="D138" s="9">
        <v>44567</v>
      </c>
      <c r="E138" s="9"/>
      <c r="F138" s="9"/>
      <c r="G138" s="9"/>
      <c r="H138" s="9"/>
      <c r="I138" s="9"/>
      <c r="J138" s="9">
        <v>100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209</v>
      </c>
      <c r="B139" s="9">
        <v>2001</v>
      </c>
      <c r="C139" s="172" t="s">
        <v>17</v>
      </c>
      <c r="D139" s="9">
        <v>44148</v>
      </c>
      <c r="E139" s="9"/>
      <c r="F139" s="9"/>
      <c r="G139" s="9"/>
      <c r="H139" s="9"/>
      <c r="I139" s="9"/>
      <c r="J139" s="9">
        <v>100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209</v>
      </c>
      <c r="B140" s="9">
        <v>2002</v>
      </c>
      <c r="C140" s="172" t="s">
        <v>17</v>
      </c>
      <c r="D140" s="9">
        <v>43749</v>
      </c>
      <c r="E140" s="9"/>
      <c r="F140" s="9"/>
      <c r="G140" s="9"/>
      <c r="H140" s="9"/>
      <c r="I140" s="9"/>
      <c r="J140" s="9">
        <v>100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209</v>
      </c>
      <c r="B141" s="9">
        <v>2003</v>
      </c>
      <c r="C141" s="172" t="s">
        <v>17</v>
      </c>
      <c r="D141" s="9">
        <v>43406</v>
      </c>
      <c r="E141" s="9"/>
      <c r="F141" s="9"/>
      <c r="G141" s="9"/>
      <c r="H141" s="9"/>
      <c r="I141" s="9"/>
      <c r="J141" s="9">
        <v>100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209</v>
      </c>
      <c r="B142" s="9">
        <v>2004</v>
      </c>
      <c r="C142" s="172" t="s">
        <v>17</v>
      </c>
      <c r="D142" s="9">
        <v>43086</v>
      </c>
      <c r="E142" s="9"/>
      <c r="F142" s="9"/>
      <c r="G142" s="9"/>
      <c r="H142" s="9"/>
      <c r="I142" s="9"/>
      <c r="J142" s="9">
        <v>100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209</v>
      </c>
      <c r="B143" s="9">
        <v>2005</v>
      </c>
      <c r="C143" s="172" t="s">
        <v>17</v>
      </c>
      <c r="D143" s="9">
        <v>42788</v>
      </c>
      <c r="E143" s="9"/>
      <c r="F143" s="9"/>
      <c r="G143" s="9"/>
      <c r="H143" s="9"/>
      <c r="I143" s="9"/>
      <c r="J143" s="9">
        <v>100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209</v>
      </c>
      <c r="B144" s="9">
        <v>2006</v>
      </c>
      <c r="C144" s="172" t="s">
        <v>17</v>
      </c>
      <c r="D144" s="9">
        <v>42660</v>
      </c>
      <c r="E144" s="9"/>
      <c r="F144" s="9"/>
      <c r="G144" s="9"/>
      <c r="H144" s="9"/>
      <c r="I144" s="9"/>
      <c r="J144" s="9">
        <v>100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209</v>
      </c>
      <c r="B145" s="9">
        <v>2007</v>
      </c>
      <c r="C145" s="172" t="s">
        <v>17</v>
      </c>
      <c r="D145" s="9">
        <v>42619</v>
      </c>
      <c r="E145" s="9"/>
      <c r="F145" s="9"/>
      <c r="G145" s="9"/>
      <c r="H145" s="9"/>
      <c r="I145" s="9"/>
      <c r="J145" s="9">
        <v>100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209</v>
      </c>
      <c r="B146" s="9">
        <v>2008</v>
      </c>
      <c r="C146" s="172" t="s">
        <v>17</v>
      </c>
      <c r="D146" s="9">
        <v>42479</v>
      </c>
      <c r="E146" s="9"/>
      <c r="F146" s="9"/>
      <c r="G146" s="9"/>
      <c r="H146" s="9"/>
      <c r="I146" s="9"/>
      <c r="J146" s="9">
        <v>100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209</v>
      </c>
      <c r="B147" s="9">
        <v>2009</v>
      </c>
      <c r="C147" s="172" t="s">
        <v>17</v>
      </c>
      <c r="D147" s="9">
        <v>42318</v>
      </c>
      <c r="E147" s="9"/>
      <c r="F147" s="9"/>
      <c r="G147" s="9"/>
      <c r="H147" s="9"/>
      <c r="I147" s="9"/>
      <c r="J147" s="9">
        <v>100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209</v>
      </c>
      <c r="B148" s="9">
        <v>2010</v>
      </c>
      <c r="C148" s="172" t="s">
        <v>17</v>
      </c>
      <c r="D148" s="9">
        <v>42122</v>
      </c>
      <c r="E148" s="9"/>
      <c r="F148" s="9"/>
      <c r="G148" s="9"/>
      <c r="H148" s="9"/>
      <c r="I148" s="9"/>
      <c r="J148" s="9">
        <v>100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209</v>
      </c>
      <c r="B149" s="9">
        <v>2011</v>
      </c>
      <c r="C149" s="172" t="s">
        <v>17</v>
      </c>
      <c r="D149" s="9">
        <v>41832</v>
      </c>
      <c r="E149" s="9"/>
      <c r="F149" s="9"/>
      <c r="G149" s="9"/>
      <c r="H149" s="9"/>
      <c r="I149" s="9"/>
      <c r="J149" s="9">
        <v>100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209</v>
      </c>
      <c r="B150" s="9">
        <v>2012</v>
      </c>
      <c r="C150" s="172" t="s">
        <v>17</v>
      </c>
      <c r="D150" s="9">
        <v>41346</v>
      </c>
      <c r="E150" s="9"/>
      <c r="F150" s="9"/>
      <c r="G150" s="9"/>
      <c r="H150" s="9"/>
      <c r="I150" s="9"/>
      <c r="J150" s="9">
        <v>100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209</v>
      </c>
      <c r="B151" s="9">
        <v>2013</v>
      </c>
      <c r="C151" s="172" t="s">
        <v>17</v>
      </c>
      <c r="D151" s="9">
        <v>40722</v>
      </c>
      <c r="E151" s="9"/>
      <c r="F151" s="9"/>
      <c r="G151" s="9"/>
      <c r="H151" s="9"/>
      <c r="I151" s="9"/>
      <c r="J151" s="9">
        <v>100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209</v>
      </c>
      <c r="B152" s="9">
        <v>2014</v>
      </c>
      <c r="C152" s="172" t="s">
        <v>17</v>
      </c>
      <c r="D152" s="9">
        <v>40182</v>
      </c>
      <c r="E152" s="9"/>
      <c r="F152" s="9"/>
      <c r="G152" s="9"/>
      <c r="H152" s="9"/>
      <c r="I152" s="9"/>
      <c r="J152" s="9">
        <v>100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209</v>
      </c>
      <c r="B153" s="9">
        <v>2015</v>
      </c>
      <c r="C153" s="172" t="s">
        <v>17</v>
      </c>
      <c r="D153" s="9">
        <v>39735</v>
      </c>
      <c r="E153" s="9"/>
      <c r="F153" s="9"/>
      <c r="G153" s="9"/>
      <c r="H153" s="9"/>
      <c r="I153" s="9"/>
      <c r="J153" s="9">
        <v>100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209</v>
      </c>
      <c r="B154" s="9">
        <v>2016</v>
      </c>
      <c r="C154" s="172" t="s">
        <v>17</v>
      </c>
      <c r="D154" s="9">
        <v>39503</v>
      </c>
      <c r="E154" s="9"/>
      <c r="F154" s="9"/>
      <c r="G154" s="9"/>
      <c r="H154" s="9"/>
      <c r="I154" s="9"/>
      <c r="J154" s="9">
        <v>100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209</v>
      </c>
      <c r="B155" s="9">
        <v>2017</v>
      </c>
      <c r="C155" s="172" t="s">
        <v>17</v>
      </c>
      <c r="D155" s="9">
        <v>39565</v>
      </c>
      <c r="E155" s="9"/>
      <c r="F155" s="9"/>
      <c r="G155" s="9"/>
      <c r="H155" s="9"/>
      <c r="I155" s="9"/>
      <c r="J155" s="9">
        <v>100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209</v>
      </c>
      <c r="B156" s="9">
        <v>2018</v>
      </c>
      <c r="C156" s="172" t="s">
        <v>17</v>
      </c>
      <c r="D156" s="9">
        <v>39802</v>
      </c>
      <c r="E156" s="9"/>
      <c r="F156" s="9"/>
      <c r="G156" s="9"/>
      <c r="H156" s="9"/>
      <c r="I156" s="9"/>
      <c r="J156" s="9">
        <v>100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209</v>
      </c>
      <c r="B157" s="9">
        <v>2019</v>
      </c>
      <c r="C157" s="172" t="s">
        <v>17</v>
      </c>
      <c r="D157" s="9">
        <v>40195</v>
      </c>
      <c r="E157" s="9"/>
      <c r="F157" s="9"/>
      <c r="G157" s="9"/>
      <c r="H157" s="9"/>
      <c r="I157" s="9"/>
      <c r="J157" s="9">
        <v>100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209</v>
      </c>
      <c r="B158" s="9">
        <v>2020</v>
      </c>
      <c r="C158" s="172" t="s">
        <v>17</v>
      </c>
      <c r="D158" s="9">
        <v>40653</v>
      </c>
      <c r="E158" s="9"/>
      <c r="F158" s="9"/>
      <c r="G158" s="9"/>
      <c r="H158" s="9"/>
      <c r="I158" s="9"/>
      <c r="J158" s="9">
        <v>100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209</v>
      </c>
      <c r="B159" s="9">
        <v>2021</v>
      </c>
      <c r="C159" s="172" t="s">
        <v>17</v>
      </c>
      <c r="D159" s="9">
        <v>41066</v>
      </c>
      <c r="E159" s="9"/>
      <c r="F159" s="9"/>
      <c r="G159" s="9"/>
      <c r="H159" s="9"/>
      <c r="I159" s="9"/>
      <c r="J159" s="9">
        <v>100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209</v>
      </c>
      <c r="B160" s="9">
        <v>2022</v>
      </c>
      <c r="C160" s="172" t="s">
        <v>17</v>
      </c>
      <c r="D160" s="9">
        <v>41324</v>
      </c>
      <c r="E160" s="9"/>
      <c r="F160" s="9"/>
      <c r="G160" s="9"/>
      <c r="H160" s="9"/>
      <c r="I160" s="9"/>
      <c r="J160" s="9">
        <v>100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209</v>
      </c>
      <c r="B161" s="9">
        <v>2023</v>
      </c>
      <c r="C161" s="172" t="s">
        <v>17</v>
      </c>
      <c r="D161" s="9">
        <v>41294</v>
      </c>
      <c r="E161" s="9"/>
      <c r="F161" s="9"/>
      <c r="G161" s="9"/>
      <c r="H161" s="9"/>
      <c r="I161" s="9"/>
      <c r="J161" s="9">
        <v>100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209</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209</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209</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209</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209</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209</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209</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209</v>
      </c>
      <c r="B169" s="9">
        <v>2000</v>
      </c>
      <c r="C169" s="173" t="s">
        <v>18</v>
      </c>
      <c r="D169" s="9">
        <v>51880</v>
      </c>
      <c r="E169" s="9"/>
      <c r="F169" s="9"/>
      <c r="G169" s="9"/>
      <c r="H169" s="9"/>
      <c r="I169" s="9"/>
      <c r="J169" s="9">
        <v>100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209</v>
      </c>
      <c r="B170" s="9">
        <v>2001</v>
      </c>
      <c r="C170" s="173" t="s">
        <v>18</v>
      </c>
      <c r="D170" s="9">
        <v>53104</v>
      </c>
      <c r="E170" s="9"/>
      <c r="F170" s="9"/>
      <c r="G170" s="9"/>
      <c r="H170" s="9"/>
      <c r="I170" s="9"/>
      <c r="J170" s="9">
        <v>100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209</v>
      </c>
      <c r="B171" s="9">
        <v>2002</v>
      </c>
      <c r="C171" s="173" t="s">
        <v>18</v>
      </c>
      <c r="D171" s="9">
        <v>53805</v>
      </c>
      <c r="E171" s="9"/>
      <c r="F171" s="9"/>
      <c r="G171" s="9"/>
      <c r="H171" s="9"/>
      <c r="I171" s="9"/>
      <c r="J171" s="9">
        <v>100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209</v>
      </c>
      <c r="B172" s="9">
        <v>2003</v>
      </c>
      <c r="C172" s="173" t="s">
        <v>18</v>
      </c>
      <c r="D172" s="9">
        <v>54006</v>
      </c>
      <c r="E172" s="9"/>
      <c r="F172" s="9"/>
      <c r="G172" s="9"/>
      <c r="H172" s="9"/>
      <c r="I172" s="9"/>
      <c r="J172" s="9">
        <v>100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209</v>
      </c>
      <c r="B173" s="9">
        <v>2004</v>
      </c>
      <c r="C173" s="173" t="s">
        <v>18</v>
      </c>
      <c r="D173" s="9">
        <v>53833</v>
      </c>
      <c r="E173" s="9"/>
      <c r="F173" s="9"/>
      <c r="G173" s="9"/>
      <c r="H173" s="9"/>
      <c r="I173" s="9"/>
      <c r="J173" s="9">
        <v>100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209</v>
      </c>
      <c r="B174" s="9">
        <v>2005</v>
      </c>
      <c r="C174" s="173" t="s">
        <v>18</v>
      </c>
      <c r="D174" s="9">
        <v>53372</v>
      </c>
      <c r="E174" s="9"/>
      <c r="F174" s="9"/>
      <c r="G174" s="9"/>
      <c r="H174" s="9"/>
      <c r="I174" s="9"/>
      <c r="J174" s="9">
        <v>100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209</v>
      </c>
      <c r="B175" s="9">
        <v>2006</v>
      </c>
      <c r="C175" s="173" t="s">
        <v>18</v>
      </c>
      <c r="D175" s="9">
        <v>52687</v>
      </c>
      <c r="E175" s="9"/>
      <c r="F175" s="9"/>
      <c r="G175" s="9"/>
      <c r="H175" s="9"/>
      <c r="I175" s="9"/>
      <c r="J175" s="9">
        <v>100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209</v>
      </c>
      <c r="B176" s="9">
        <v>2007</v>
      </c>
      <c r="C176" s="173" t="s">
        <v>18</v>
      </c>
      <c r="D176" s="9">
        <v>51884</v>
      </c>
      <c r="E176" s="9"/>
      <c r="F176" s="9"/>
      <c r="G176" s="9"/>
      <c r="H176" s="9"/>
      <c r="I176" s="9"/>
      <c r="J176" s="9">
        <v>100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209</v>
      </c>
      <c r="B177" s="9">
        <v>2008</v>
      </c>
      <c r="C177" s="173" t="s">
        <v>18</v>
      </c>
      <c r="D177" s="9">
        <v>51101</v>
      </c>
      <c r="E177" s="9"/>
      <c r="F177" s="9"/>
      <c r="G177" s="9"/>
      <c r="H177" s="9"/>
      <c r="I177" s="9"/>
      <c r="J177" s="9">
        <v>100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209</v>
      </c>
      <c r="B178" s="9">
        <v>2009</v>
      </c>
      <c r="C178" s="173" t="s">
        <v>18</v>
      </c>
      <c r="D178" s="9">
        <v>50391</v>
      </c>
      <c r="E178" s="9"/>
      <c r="F178" s="9"/>
      <c r="G178" s="9"/>
      <c r="H178" s="9"/>
      <c r="I178" s="9"/>
      <c r="J178" s="9">
        <v>100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209</v>
      </c>
      <c r="B179" s="9">
        <v>2010</v>
      </c>
      <c r="C179" s="173" t="s">
        <v>18</v>
      </c>
      <c r="D179" s="9">
        <v>49761</v>
      </c>
      <c r="E179" s="9"/>
      <c r="F179" s="9"/>
      <c r="G179" s="9"/>
      <c r="H179" s="9"/>
      <c r="I179" s="9"/>
      <c r="J179" s="9">
        <v>100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209</v>
      </c>
      <c r="B180" s="9">
        <v>2011</v>
      </c>
      <c r="C180" s="173" t="s">
        <v>18</v>
      </c>
      <c r="D180" s="9">
        <v>49274</v>
      </c>
      <c r="E180" s="9"/>
      <c r="F180" s="9"/>
      <c r="G180" s="9"/>
      <c r="H180" s="9"/>
      <c r="I180" s="9"/>
      <c r="J180" s="9">
        <v>100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209</v>
      </c>
      <c r="B181" s="9">
        <v>2012</v>
      </c>
      <c r="C181" s="173" t="s">
        <v>18</v>
      </c>
      <c r="D181" s="9">
        <v>49189</v>
      </c>
      <c r="E181" s="9"/>
      <c r="F181" s="9"/>
      <c r="G181" s="9"/>
      <c r="H181" s="9"/>
      <c r="I181" s="9"/>
      <c r="J181" s="9">
        <v>100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209</v>
      </c>
      <c r="B182" s="9">
        <v>2013</v>
      </c>
      <c r="C182" s="173" t="s">
        <v>18</v>
      </c>
      <c r="D182" s="9">
        <v>49244</v>
      </c>
      <c r="E182" s="9"/>
      <c r="F182" s="9"/>
      <c r="G182" s="9"/>
      <c r="H182" s="9"/>
      <c r="I182" s="9"/>
      <c r="J182" s="9">
        <v>100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209</v>
      </c>
      <c r="B183" s="9">
        <v>2014</v>
      </c>
      <c r="C183" s="173" t="s">
        <v>18</v>
      </c>
      <c r="D183" s="9">
        <v>49192</v>
      </c>
      <c r="E183" s="9"/>
      <c r="F183" s="9"/>
      <c r="G183" s="9"/>
      <c r="H183" s="9"/>
      <c r="I183" s="9"/>
      <c r="J183" s="9">
        <v>100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209</v>
      </c>
      <c r="B184" s="9">
        <v>2015</v>
      </c>
      <c r="C184" s="173" t="s">
        <v>18</v>
      </c>
      <c r="D184" s="9">
        <v>49046</v>
      </c>
      <c r="E184" s="9"/>
      <c r="F184" s="9"/>
      <c r="G184" s="9"/>
      <c r="H184" s="9"/>
      <c r="I184" s="9"/>
      <c r="J184" s="9">
        <v>100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209</v>
      </c>
      <c r="B185" s="9">
        <v>2016</v>
      </c>
      <c r="C185" s="173" t="s">
        <v>18</v>
      </c>
      <c r="D185" s="9">
        <v>48806</v>
      </c>
      <c r="E185" s="9"/>
      <c r="F185" s="9"/>
      <c r="G185" s="9"/>
      <c r="H185" s="9"/>
      <c r="I185" s="9"/>
      <c r="J185" s="9">
        <v>100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209</v>
      </c>
      <c r="B186" s="9">
        <v>2017</v>
      </c>
      <c r="C186" s="173" t="s">
        <v>18</v>
      </c>
      <c r="D186" s="9">
        <v>48508</v>
      </c>
      <c r="E186" s="9"/>
      <c r="F186" s="9"/>
      <c r="G186" s="9"/>
      <c r="H186" s="9"/>
      <c r="I186" s="9"/>
      <c r="J186" s="9">
        <v>100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209</v>
      </c>
      <c r="B187" s="9">
        <v>2018</v>
      </c>
      <c r="C187" s="173" t="s">
        <v>18</v>
      </c>
      <c r="D187" s="9">
        <v>48176</v>
      </c>
      <c r="E187" s="9"/>
      <c r="F187" s="9"/>
      <c r="G187" s="9"/>
      <c r="H187" s="9"/>
      <c r="I187" s="9"/>
      <c r="J187" s="9">
        <v>100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209</v>
      </c>
      <c r="B188" s="9">
        <v>2019</v>
      </c>
      <c r="C188" s="173" t="s">
        <v>18</v>
      </c>
      <c r="D188" s="9">
        <v>47607</v>
      </c>
      <c r="E188" s="9"/>
      <c r="F188" s="9"/>
      <c r="G188" s="9"/>
      <c r="H188" s="9"/>
      <c r="I188" s="9"/>
      <c r="J188" s="9">
        <v>100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209</v>
      </c>
      <c r="B189" s="9">
        <v>2020</v>
      </c>
      <c r="C189" s="173" t="s">
        <v>18</v>
      </c>
      <c r="D189" s="9">
        <v>46938</v>
      </c>
      <c r="E189" s="9"/>
      <c r="F189" s="9"/>
      <c r="G189" s="9"/>
      <c r="H189" s="9"/>
      <c r="I189" s="9"/>
      <c r="J189" s="9">
        <v>100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209</v>
      </c>
      <c r="B190" s="9">
        <v>2021</v>
      </c>
      <c r="C190" s="173" t="s">
        <v>18</v>
      </c>
      <c r="D190" s="9">
        <v>46437</v>
      </c>
      <c r="E190" s="9"/>
      <c r="F190" s="9"/>
      <c r="G190" s="9"/>
      <c r="H190" s="9"/>
      <c r="I190" s="9"/>
      <c r="J190" s="9">
        <v>100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209</v>
      </c>
      <c r="B191" s="9">
        <v>2022</v>
      </c>
      <c r="C191" s="173" t="s">
        <v>18</v>
      </c>
      <c r="D191" s="9">
        <v>46101</v>
      </c>
      <c r="E191" s="9"/>
      <c r="F191" s="9"/>
      <c r="G191" s="9"/>
      <c r="H191" s="9"/>
      <c r="I191" s="9"/>
      <c r="J191" s="9">
        <v>100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209</v>
      </c>
      <c r="B192" s="9">
        <v>2023</v>
      </c>
      <c r="C192" s="173" t="s">
        <v>18</v>
      </c>
      <c r="D192" s="9">
        <v>46071</v>
      </c>
      <c r="E192" s="9"/>
      <c r="F192" s="9"/>
      <c r="G192" s="9"/>
      <c r="H192" s="9"/>
      <c r="I192" s="9"/>
      <c r="J192" s="9">
        <v>100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209</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209</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209</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209</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209</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209</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209</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6B0A7-0923-46C8-81C8-984A93801353}">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67" t="s">
        <v>243</v>
      </c>
      <c r="B1" s="568"/>
      <c r="C1" s="568"/>
      <c r="D1" s="568"/>
      <c r="E1" s="569" t="s">
        <v>52</v>
      </c>
      <c r="F1" s="570"/>
      <c r="G1" s="570"/>
      <c r="H1" s="570"/>
      <c r="I1" s="571"/>
      <c r="J1" s="572" t="s">
        <v>10</v>
      </c>
      <c r="K1" s="572"/>
      <c r="L1" s="572"/>
      <c r="M1" s="572"/>
      <c r="N1" s="572"/>
      <c r="O1" s="573" t="s">
        <v>11</v>
      </c>
      <c r="P1" s="574"/>
      <c r="Q1" s="574"/>
      <c r="R1" s="574"/>
      <c r="S1" s="575"/>
    </row>
    <row xmlns:x14ac="http://schemas.microsoft.com/office/spreadsheetml/2009/9/ac" r="2" x14ac:dyDescent="0.2">
      <c r="A2" s="568"/>
      <c r="B2" s="568"/>
      <c r="C2" s="568"/>
      <c r="D2" s="568"/>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179</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Brunei Darussalam</v>
      </c>
      <c r="B4" s="321">
        <f>IF(ISBLANK(Regressions!B14), " ", Regressions!B14)</f>
        <v>2000</v>
      </c>
      <c r="C4" s="199" t="str">
        <f>IF(ISBLANK(Regressions!C14), " ", Regressions!C14)</f>
        <v>National</v>
      </c>
      <c r="D4" s="322">
        <f>IF(ISBLANK(Regressions!D14), " ", Regressions!D14)</f>
        <v>118181</v>
      </c>
      <c r="E4" s="200" t="e">
        <f>IF(ISNUMBER(Regressions!E14),ROUND(Regressions!E14, 1), NA())</f>
        <v>#N/A</v>
      </c>
      <c r="F4" s="323" t="e">
        <f>IF(ISNUMBER(Regressions!F14),ROUND(Regressions!F14, 1), NA())</f>
        <v>#N/A</v>
      </c>
      <c r="G4" s="222" t="e">
        <f>IF(ISNUMBER(Regressions!G14),ROUND(Regressions!G14, 1), NA())</f>
        <v>#N/A</v>
      </c>
      <c r="H4" s="324" t="e">
        <f>IF(ISNUMBER(Regressions!H14),ROUND(Regressions!H14, 1), NA())</f>
        <v>#N/A</v>
      </c>
      <c r="I4" s="223" t="e">
        <f>IF(ISNUMBER(Regressions!I14),ROUND(Regressions!I14, 1), NA())</f>
        <v>#N/A</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Brunei Darussalam</v>
      </c>
      <c r="B5" s="321">
        <f>IF(ISBLANK(Regressions!B15), " ", Regressions!B15)</f>
        <v>2001</v>
      </c>
      <c r="C5" s="326" t="str">
        <f>IF(ISBLANK(Regressions!C15), " ", Regressions!C15)</f>
        <v>National</v>
      </c>
      <c r="D5" s="322">
        <f>IF(ISBLANK(Regressions!D15), " ", Regressions!D15)</f>
        <v>118853</v>
      </c>
      <c r="E5" s="200" t="e">
        <f>IF(ISNUMBER(Regressions!E15),ROUND(Regressions!E15, 1), NA())</f>
        <v>#N/A</v>
      </c>
      <c r="F5" s="323" t="e">
        <f>IF(ISNUMBER(Regressions!F15),ROUND(Regressions!F15, 1), NA())</f>
        <v>#N/A</v>
      </c>
      <c r="G5" s="222" t="e">
        <f>IF(ISNUMBER(Regressions!G15),ROUND(Regressions!G15, 1), NA())</f>
        <v>#N/A</v>
      </c>
      <c r="H5" s="324" t="e">
        <f>IF(ISNUMBER(Regressions!H15),ROUND(Regressions!H15, 1), NA())</f>
        <v>#N/A</v>
      </c>
      <c r="I5" s="223" t="e">
        <f>IF(ISNUMBER(Regressions!I15),ROUND(Regressions!I15, 1), NA())</f>
        <v>#N/A</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Brunei Darussalam</v>
      </c>
      <c r="B6" s="321">
        <f>IF(ISBLANK(Regressions!B16), " ", Regressions!B16)</f>
        <v>2002</v>
      </c>
      <c r="C6" s="326" t="str">
        <f>IF(ISBLANK(Regressions!C16), " ", Regressions!C16)</f>
        <v>National</v>
      </c>
      <c r="D6" s="322">
        <f>IF(ISBLANK(Regressions!D16), " ", Regressions!D16)</f>
        <v>118987</v>
      </c>
      <c r="E6" s="200" t="e">
        <f>IF(ISNUMBER(Regressions!E16),ROUND(Regressions!E16, 1), NA())</f>
        <v>#N/A</v>
      </c>
      <c r="F6" s="323" t="e">
        <f>IF(ISNUMBER(Regressions!F16),ROUND(Regressions!F16, 1), NA())</f>
        <v>#N/A</v>
      </c>
      <c r="G6" s="222" t="e">
        <f>IF(ISNUMBER(Regressions!G16),ROUND(Regressions!G16, 1), NA())</f>
        <v>#N/A</v>
      </c>
      <c r="H6" s="324" t="e">
        <f>IF(ISNUMBER(Regressions!H16),ROUND(Regressions!H16, 1), NA())</f>
        <v>#N/A</v>
      </c>
      <c r="I6" s="223" t="e">
        <f>IF(ISNUMBER(Regressions!I16),ROUND(Regressions!I16, 1), NA())</f>
        <v>#N/A</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Brunei Darussalam</v>
      </c>
      <c r="B7" s="321">
        <f>IF(ISBLANK(Regressions!B17), " ", Regressions!B17)</f>
        <v>2003</v>
      </c>
      <c r="C7" s="326" t="str">
        <f>IF(ISBLANK(Regressions!C17), " ", Regressions!C17)</f>
        <v>National</v>
      </c>
      <c r="D7" s="322">
        <f>IF(ISBLANK(Regressions!D17), " ", Regressions!D17)</f>
        <v>118785</v>
      </c>
      <c r="E7" s="200" t="e">
        <f>IF(ISNUMBER(Regressions!E17),ROUND(Regressions!E17, 1), NA())</f>
        <v>#N/A</v>
      </c>
      <c r="F7" s="323" t="e">
        <f>IF(ISNUMBER(Regressions!F17),ROUND(Regressions!F17, 1), NA())</f>
        <v>#N/A</v>
      </c>
      <c r="G7" s="222" t="e">
        <f>IF(ISNUMBER(Regressions!G17),ROUND(Regressions!G17, 1), NA())</f>
        <v>#N/A</v>
      </c>
      <c r="H7" s="324" t="e">
        <f>IF(ISNUMBER(Regressions!H17),ROUND(Regressions!H17, 1), NA())</f>
        <v>#N/A</v>
      </c>
      <c r="I7" s="223" t="e">
        <f>IF(ISNUMBER(Regressions!I17),ROUND(Regressions!I17, 1), NA())</f>
        <v>#N/A</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Brunei Darussalam</v>
      </c>
      <c r="B8" s="321">
        <f>IF(ISBLANK(Regressions!B18), " ", Regressions!B18)</f>
        <v>2004</v>
      </c>
      <c r="C8" s="326" t="str">
        <f>IF(ISBLANK(Regressions!C18), " ", Regressions!C18)</f>
        <v>National</v>
      </c>
      <c r="D8" s="322">
        <f>IF(ISBLANK(Regressions!D18), " ", Regressions!D18)</f>
        <v>118345</v>
      </c>
      <c r="E8" s="200" t="e">
        <f>IF(ISNUMBER(Regressions!E18),ROUND(Regressions!E18, 1), NA())</f>
        <v>#N/A</v>
      </c>
      <c r="F8" s="323" t="e">
        <f>IF(ISNUMBER(Regressions!F18),ROUND(Regressions!F18, 1), NA())</f>
        <v>#N/A</v>
      </c>
      <c r="G8" s="222" t="e">
        <f>IF(ISNUMBER(Regressions!G18),ROUND(Regressions!G18, 1), NA())</f>
        <v>#N/A</v>
      </c>
      <c r="H8" s="324" t="e">
        <f>IF(ISNUMBER(Regressions!H18),ROUND(Regressions!H18, 1), NA())</f>
        <v>#N/A</v>
      </c>
      <c r="I8" s="223" t="e">
        <f>IF(ISNUMBER(Regressions!I18),ROUND(Regressions!I18, 1), NA())</f>
        <v>#N/A</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Brunei Darussalam</v>
      </c>
      <c r="B9" s="321">
        <f>IF(ISBLANK(Regressions!B19), " ", Regressions!B19)</f>
        <v>2005</v>
      </c>
      <c r="C9" s="326" t="str">
        <f>IF(ISBLANK(Regressions!C19), " ", Regressions!C19)</f>
        <v>National</v>
      </c>
      <c r="D9" s="322">
        <f>IF(ISBLANK(Regressions!D19), " ", Regressions!D19)</f>
        <v>117609</v>
      </c>
      <c r="E9" s="200" t="e">
        <f>IF(ISNUMBER(Regressions!E19),ROUND(Regressions!E19, 1), NA())</f>
        <v>#N/A</v>
      </c>
      <c r="F9" s="323" t="e">
        <f>IF(ISNUMBER(Regressions!F19),ROUND(Regressions!F19, 1), NA())</f>
        <v>#N/A</v>
      </c>
      <c r="G9" s="222" t="e">
        <f>IF(ISNUMBER(Regressions!G19),ROUND(Regressions!G19, 1), NA())</f>
        <v>#N/A</v>
      </c>
      <c r="H9" s="324" t="e">
        <f>IF(ISNUMBER(Regressions!H19),ROUND(Regressions!H19, 1), NA())</f>
        <v>#N/A</v>
      </c>
      <c r="I9" s="223" t="e">
        <f>IF(ISNUMBER(Regressions!I19),ROUND(Regressions!I19, 1), NA())</f>
        <v>#N/A</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Brunei Darussalam</v>
      </c>
      <c r="B10" s="321">
        <f>IF(ISBLANK(Regressions!B20), " ", Regressions!B20)</f>
        <v>2006</v>
      </c>
      <c r="C10" s="326" t="str">
        <f>IF(ISBLANK(Regressions!C20), " ", Regressions!C20)</f>
        <v>National</v>
      </c>
      <c r="D10" s="322">
        <f>IF(ISBLANK(Regressions!D20), " ", Regressions!D20)</f>
        <v>116661</v>
      </c>
      <c r="E10" s="200" t="e">
        <f>IF(ISNUMBER(Regressions!E20),ROUND(Regressions!E20, 1), NA())</f>
        <v>#N/A</v>
      </c>
      <c r="F10" s="323" t="e">
        <f>IF(ISNUMBER(Regressions!F20),ROUND(Regressions!F20, 1), NA())</f>
        <v>#N/A</v>
      </c>
      <c r="G10" s="222" t="e">
        <f>IF(ISNUMBER(Regressions!G20),ROUND(Regressions!G20, 1), NA())</f>
        <v>#N/A</v>
      </c>
      <c r="H10" s="324" t="e">
        <f>IF(ISNUMBER(Regressions!H20),ROUND(Regressions!H20, 1), NA())</f>
        <v>#N/A</v>
      </c>
      <c r="I10" s="223" t="e">
        <f>IF(ISNUMBER(Regressions!I20),ROUND(Regressions!I20, 1), NA())</f>
        <v>#N/A</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Brunei Darussalam</v>
      </c>
      <c r="B11" s="321">
        <f>IF(ISBLANK(Regressions!B21), " ", Regressions!B21)</f>
        <v>2007</v>
      </c>
      <c r="C11" s="326" t="str">
        <f>IF(ISBLANK(Regressions!C21), " ", Regressions!C21)</f>
        <v>National</v>
      </c>
      <c r="D11" s="322">
        <f>IF(ISBLANK(Regressions!D21), " ", Regressions!D21)</f>
        <v>115517</v>
      </c>
      <c r="E11" s="200" t="e">
        <f>IF(ISNUMBER(Regressions!E21),ROUND(Regressions!E21, 1), NA())</f>
        <v>#N/A</v>
      </c>
      <c r="F11" s="323" t="e">
        <f>IF(ISNUMBER(Regressions!F21),ROUND(Regressions!F21, 1), NA())</f>
        <v>#N/A</v>
      </c>
      <c r="G11" s="222" t="e">
        <f>IF(ISNUMBER(Regressions!G21),ROUND(Regressions!G21, 1), NA())</f>
        <v>#N/A</v>
      </c>
      <c r="H11" s="324" t="e">
        <f>IF(ISNUMBER(Regressions!H21),ROUND(Regressions!H21, 1), NA())</f>
        <v>#N/A</v>
      </c>
      <c r="I11" s="223" t="e">
        <f>IF(ISNUMBER(Regressions!I21),ROUND(Regressions!I21, 1), NA())</f>
        <v>#N/A</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Brunei Darussalam</v>
      </c>
      <c r="B12" s="321">
        <f>IF(ISBLANK(Regressions!B22), " ", Regressions!B22)</f>
        <v>2008</v>
      </c>
      <c r="C12" s="326" t="str">
        <f>IF(ISBLANK(Regressions!C22), " ", Regressions!C22)</f>
        <v>National</v>
      </c>
      <c r="D12" s="322">
        <f>IF(ISBLANK(Regressions!D22), " ", Regressions!D22)</f>
        <v>114261</v>
      </c>
      <c r="E12" s="200" t="e">
        <f>IF(ISNUMBER(Regressions!E22),ROUND(Regressions!E22, 1), NA())</f>
        <v>#N/A</v>
      </c>
      <c r="F12" s="323" t="e">
        <f>IF(ISNUMBER(Regressions!F22),ROUND(Regressions!F22, 1), NA())</f>
        <v>#N/A</v>
      </c>
      <c r="G12" s="222" t="e">
        <f>IF(ISNUMBER(Regressions!G22),ROUND(Regressions!G22, 1), NA())</f>
        <v>#N/A</v>
      </c>
      <c r="H12" s="324" t="e">
        <f>IF(ISNUMBER(Regressions!H22),ROUND(Regressions!H22, 1), NA())</f>
        <v>#N/A</v>
      </c>
      <c r="I12" s="223" t="e">
        <f>IF(ISNUMBER(Regressions!I22),ROUND(Regressions!I22, 1), NA())</f>
        <v>#N/A</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Brunei Darussalam</v>
      </c>
      <c r="B13" s="321">
        <f>IF(ISBLANK(Regressions!B23), " ", Regressions!B23)</f>
        <v>2009</v>
      </c>
      <c r="C13" s="326" t="str">
        <f>IF(ISBLANK(Regressions!C23), " ", Regressions!C23)</f>
        <v>National</v>
      </c>
      <c r="D13" s="322">
        <f>IF(ISBLANK(Regressions!D23), " ", Regressions!D23)</f>
        <v>113026</v>
      </c>
      <c r="E13" s="200" t="e">
        <f>IF(ISNUMBER(Regressions!E23),ROUND(Regressions!E23, 1), NA())</f>
        <v>#N/A</v>
      </c>
      <c r="F13" s="323" t="e">
        <f>IF(ISNUMBER(Regressions!F23),ROUND(Regressions!F23, 1), NA())</f>
        <v>#N/A</v>
      </c>
      <c r="G13" s="222" t="e">
        <f>IF(ISNUMBER(Regressions!G23),ROUND(Regressions!G23, 1), NA())</f>
        <v>#N/A</v>
      </c>
      <c r="H13" s="324" t="e">
        <f>IF(ISNUMBER(Regressions!H23),ROUND(Regressions!H23, 1), NA())</f>
        <v>#N/A</v>
      </c>
      <c r="I13" s="223" t="e">
        <f>IF(ISNUMBER(Regressions!I23),ROUND(Regressions!I23, 1), NA())</f>
        <v>#N/A</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Brunei Darussalam</v>
      </c>
      <c r="B14" s="321">
        <f>IF(ISBLANK(Regressions!B24), " ", Regressions!B24)</f>
        <v>2010</v>
      </c>
      <c r="C14" s="326" t="str">
        <f>IF(ISBLANK(Regressions!C24), " ", Regressions!C24)</f>
        <v>National</v>
      </c>
      <c r="D14" s="322">
        <f>IF(ISBLANK(Regressions!D24), " ", Regressions!D24)</f>
        <v>111860</v>
      </c>
      <c r="E14" s="200" t="e">
        <f>IF(ISNUMBER(Regressions!E24),ROUND(Regressions!E24, 1), NA())</f>
        <v>#N/A</v>
      </c>
      <c r="F14" s="323" t="e">
        <f>IF(ISNUMBER(Regressions!F24),ROUND(Regressions!F24, 1), NA())</f>
        <v>#N/A</v>
      </c>
      <c r="G14" s="222" t="e">
        <f>IF(ISNUMBER(Regressions!G24),ROUND(Regressions!G24, 1), NA())</f>
        <v>#N/A</v>
      </c>
      <c r="H14" s="324" t="e">
        <f>IF(ISNUMBER(Regressions!H24),ROUND(Regressions!H24, 1), NA())</f>
        <v>#N/A</v>
      </c>
      <c r="I14" s="223" t="e">
        <f>IF(ISNUMBER(Regressions!I24),ROUND(Regressions!I24, 1), NA())</f>
        <v>#N/A</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Brunei Darussalam</v>
      </c>
      <c r="B15" s="321">
        <f>IF(ISBLANK(Regressions!B25), " ", Regressions!B25)</f>
        <v>2011</v>
      </c>
      <c r="C15" s="326" t="str">
        <f>IF(ISBLANK(Regressions!C25), " ", Regressions!C25)</f>
        <v>National</v>
      </c>
      <c r="D15" s="322">
        <f>IF(ISBLANK(Regressions!D25), " ", Regressions!D25)</f>
        <v>110826</v>
      </c>
      <c r="E15" s="200" t="e">
        <f>IF(ISNUMBER(Regressions!E25),ROUND(Regressions!E25, 1), NA())</f>
        <v>#N/A</v>
      </c>
      <c r="F15" s="323" t="e">
        <f>IF(ISNUMBER(Regressions!F25),ROUND(Regressions!F25, 1), NA())</f>
        <v>#N/A</v>
      </c>
      <c r="G15" s="222" t="e">
        <f>IF(ISNUMBER(Regressions!G25),ROUND(Regressions!G25, 1), NA())</f>
        <v>#N/A</v>
      </c>
      <c r="H15" s="324" t="e">
        <f>IF(ISNUMBER(Regressions!H25),ROUND(Regressions!H25, 1), NA())</f>
        <v>#N/A</v>
      </c>
      <c r="I15" s="223" t="e">
        <f>IF(ISNUMBER(Regressions!I25),ROUND(Regressions!I25, 1), NA())</f>
        <v>#N/A</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Brunei Darussalam</v>
      </c>
      <c r="B16" s="321">
        <f>IF(ISBLANK(Regressions!B26), " ", Regressions!B26)</f>
        <v>2012</v>
      </c>
      <c r="C16" s="326" t="str">
        <f>IF(ISBLANK(Regressions!C26), " ", Regressions!C26)</f>
        <v>National</v>
      </c>
      <c r="D16" s="322">
        <f>IF(ISBLANK(Regressions!D26), " ", Regressions!D26)</f>
        <v>110163</v>
      </c>
      <c r="E16" s="200" t="e">
        <f>IF(ISNUMBER(Regressions!E26),ROUND(Regressions!E26, 1), NA())</f>
        <v>#N/A</v>
      </c>
      <c r="F16" s="323" t="e">
        <f>IF(ISNUMBER(Regressions!F26),ROUND(Regressions!F26, 1), NA())</f>
        <v>#N/A</v>
      </c>
      <c r="G16" s="222" t="e">
        <f>IF(ISNUMBER(Regressions!G26),ROUND(Regressions!G26, 1), NA())</f>
        <v>#N/A</v>
      </c>
      <c r="H16" s="324" t="e">
        <f>IF(ISNUMBER(Regressions!H26),ROUND(Regressions!H26, 1), NA())</f>
        <v>#N/A</v>
      </c>
      <c r="I16" s="223" t="e">
        <f>IF(ISNUMBER(Regressions!I26),ROUND(Regressions!I26, 1), NA())</f>
        <v>#N/A</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Brunei Darussalam</v>
      </c>
      <c r="B17" s="321">
        <f>IF(ISBLANK(Regressions!B27), " ", Regressions!B27)</f>
        <v>2013</v>
      </c>
      <c r="C17" s="326" t="str">
        <f>IF(ISBLANK(Regressions!C27), " ", Regressions!C27)</f>
        <v>National</v>
      </c>
      <c r="D17" s="322">
        <f>IF(ISBLANK(Regressions!D27), " ", Regressions!D27)</f>
        <v>109662</v>
      </c>
      <c r="E17" s="200" t="e">
        <f>IF(ISNUMBER(Regressions!E27),ROUND(Regressions!E27, 1), NA())</f>
        <v>#N/A</v>
      </c>
      <c r="F17" s="323" t="e">
        <f>IF(ISNUMBER(Regressions!F27),ROUND(Regressions!F27, 1), NA())</f>
        <v>#N/A</v>
      </c>
      <c r="G17" s="222" t="e">
        <f>IF(ISNUMBER(Regressions!G27),ROUND(Regressions!G27, 1), NA())</f>
        <v>#N/A</v>
      </c>
      <c r="H17" s="324" t="e">
        <f>IF(ISNUMBER(Regressions!H27),ROUND(Regressions!H27, 1), NA())</f>
        <v>#N/A</v>
      </c>
      <c r="I17" s="223" t="e">
        <f>IF(ISNUMBER(Regressions!I27),ROUND(Regressions!I27, 1), NA())</f>
        <v>#N/A</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Brunei Darussalam</v>
      </c>
      <c r="B18" s="321">
        <f>IF(ISBLANK(Regressions!B28), " ", Regressions!B28)</f>
        <v>2014</v>
      </c>
      <c r="C18" s="326" t="str">
        <f>IF(ISBLANK(Regressions!C28), " ", Regressions!C28)</f>
        <v>National</v>
      </c>
      <c r="D18" s="322">
        <f>IF(ISBLANK(Regressions!D28), " ", Regressions!D28)</f>
        <v>109329</v>
      </c>
      <c r="E18" s="200" t="e">
        <f>IF(ISNUMBER(Regressions!E28),ROUND(Regressions!E28, 1), NA())</f>
        <v>#N/A</v>
      </c>
      <c r="F18" s="323" t="e">
        <f>IF(ISNUMBER(Regressions!F28),ROUND(Regressions!F28, 1), NA())</f>
        <v>#N/A</v>
      </c>
      <c r="G18" s="222" t="e">
        <f>IF(ISNUMBER(Regressions!G28),ROUND(Regressions!G28, 1), NA())</f>
        <v>#N/A</v>
      </c>
      <c r="H18" s="324" t="e">
        <f>IF(ISNUMBER(Regressions!H28),ROUND(Regressions!H28, 1), NA())</f>
        <v>#N/A</v>
      </c>
      <c r="I18" s="223" t="e">
        <f>IF(ISNUMBER(Regressions!I28),ROUND(Regressions!I28, 1), NA())</f>
        <v>#N/A</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Brunei Darussalam</v>
      </c>
      <c r="B19" s="321">
        <f>IF(ISBLANK(Regressions!B29), " ", Regressions!B29)</f>
        <v>2015</v>
      </c>
      <c r="C19" s="326" t="str">
        <f>IF(ISBLANK(Regressions!C29), " ", Regressions!C29)</f>
        <v>National</v>
      </c>
      <c r="D19" s="322">
        <f>IF(ISBLANK(Regressions!D29), " ", Regressions!D29)</f>
        <v>109072</v>
      </c>
      <c r="E19" s="200" t="e">
        <f>IF(ISNUMBER(Regressions!E29),ROUND(Regressions!E29, 1), NA())</f>
        <v>#N/A</v>
      </c>
      <c r="F19" s="323" t="e">
        <f>IF(ISNUMBER(Regressions!F29),ROUND(Regressions!F29, 1), NA())</f>
        <v>#N/A</v>
      </c>
      <c r="G19" s="222" t="e">
        <f>IF(ISNUMBER(Regressions!G29),ROUND(Regressions!G29, 1), NA())</f>
        <v>#N/A</v>
      </c>
      <c r="H19" s="324" t="e">
        <f>IF(ISNUMBER(Regressions!H29),ROUND(Regressions!H29, 1), NA())</f>
        <v>#N/A</v>
      </c>
      <c r="I19" s="223" t="e">
        <f>IF(ISNUMBER(Regressions!I29),ROUND(Regressions!I29, 1), NA())</f>
        <v>#N/A</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Brunei Darussalam</v>
      </c>
      <c r="B20" s="321">
        <f>IF(ISBLANK(Regressions!B30), " ", Regressions!B30)</f>
        <v>2016</v>
      </c>
      <c r="C20" s="326" t="str">
        <f>IF(ISBLANK(Regressions!C30), " ", Regressions!C30)</f>
        <v>National</v>
      </c>
      <c r="D20" s="322">
        <f>IF(ISBLANK(Regressions!D30), " ", Regressions!D30)</f>
        <v>108932</v>
      </c>
      <c r="E20" s="200" t="e">
        <f>IF(ISNUMBER(Regressions!E30),ROUND(Regressions!E30, 1), NA())</f>
        <v>#N/A</v>
      </c>
      <c r="F20" s="323" t="e">
        <f>IF(ISNUMBER(Regressions!F30),ROUND(Regressions!F30, 1), NA())</f>
        <v>#N/A</v>
      </c>
      <c r="G20" s="222" t="e">
        <f>IF(ISNUMBER(Regressions!G30),ROUND(Regressions!G30, 1), NA())</f>
        <v>#N/A</v>
      </c>
      <c r="H20" s="324" t="e">
        <f>IF(ISNUMBER(Regressions!H30),ROUND(Regressions!H30, 1), NA())</f>
        <v>#N/A</v>
      </c>
      <c r="I20" s="223" t="e">
        <f>IF(ISNUMBER(Regressions!I30),ROUND(Regressions!I30, 1), NA())</f>
        <v>#N/A</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Brunei Darussalam</v>
      </c>
      <c r="B21" s="321">
        <f>IF(ISBLANK(Regressions!B31), " ", Regressions!B31)</f>
        <v>2017</v>
      </c>
      <c r="C21" s="326" t="str">
        <f>IF(ISBLANK(Regressions!C31), " ", Regressions!C31)</f>
        <v>National</v>
      </c>
      <c r="D21" s="322">
        <f>IF(ISBLANK(Regressions!D31), " ", Regressions!D31)</f>
        <v>108903</v>
      </c>
      <c r="E21" s="200" t="e">
        <f>IF(ISNUMBER(Regressions!E31),ROUND(Regressions!E31, 1), NA())</f>
        <v>#N/A</v>
      </c>
      <c r="F21" s="323" t="e">
        <f>IF(ISNUMBER(Regressions!F31),ROUND(Regressions!F31, 1), NA())</f>
        <v>#N/A</v>
      </c>
      <c r="G21" s="222" t="e">
        <f>IF(ISNUMBER(Regressions!G31),ROUND(Regressions!G31, 1), NA())</f>
        <v>#N/A</v>
      </c>
      <c r="H21" s="324" t="e">
        <f>IF(ISNUMBER(Regressions!H31),ROUND(Regressions!H31, 1), NA())</f>
        <v>#N/A</v>
      </c>
      <c r="I21" s="223" t="e">
        <f>IF(ISNUMBER(Regressions!I31),ROUND(Regressions!I31, 1), NA())</f>
        <v>#N/A</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Brunei Darussalam</v>
      </c>
      <c r="B22" s="321">
        <f>IF(ISBLANK(Regressions!B32), " ", Regressions!B32)</f>
        <v>2018</v>
      </c>
      <c r="C22" s="326" t="str">
        <f>IF(ISBLANK(Regressions!C32), " ", Regressions!C32)</f>
        <v>National</v>
      </c>
      <c r="D22" s="322">
        <f>IF(ISBLANK(Regressions!D32), " ", Regressions!D32)</f>
        <v>108888</v>
      </c>
      <c r="E22" s="200" t="e">
        <f>IF(ISNUMBER(Regressions!E32),ROUND(Regressions!E32, 1), NA())</f>
        <v>#N/A</v>
      </c>
      <c r="F22" s="323" t="e">
        <f>IF(ISNUMBER(Regressions!F32),ROUND(Regressions!F32, 1), NA())</f>
        <v>#N/A</v>
      </c>
      <c r="G22" s="222" t="e">
        <f>IF(ISNUMBER(Regressions!G32),ROUND(Regressions!G32, 1), NA())</f>
        <v>#N/A</v>
      </c>
      <c r="H22" s="324" t="e">
        <f>IF(ISNUMBER(Regressions!H32),ROUND(Regressions!H32, 1), NA())</f>
        <v>#N/A</v>
      </c>
      <c r="I22" s="223" t="e">
        <f>IF(ISNUMBER(Regressions!I32),ROUND(Regressions!I32, 1), NA())</f>
        <v>#N/A</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Brunei Darussalam</v>
      </c>
      <c r="B23" s="321">
        <f>IF(ISBLANK(Regressions!B33), " ", Regressions!B33)</f>
        <v>2019</v>
      </c>
      <c r="C23" s="326" t="str">
        <f>IF(ISBLANK(Regressions!C33), " ", Regressions!C33)</f>
        <v>National</v>
      </c>
      <c r="D23" s="322">
        <f>IF(ISBLANK(Regressions!D33), " ", Regressions!D33)</f>
        <v>108626</v>
      </c>
      <c r="E23" s="200" t="e">
        <f>IF(ISNUMBER(Regressions!E33),ROUND(Regressions!E33, 1), NA())</f>
        <v>#N/A</v>
      </c>
      <c r="F23" s="323" t="e">
        <f>IF(ISNUMBER(Regressions!F33),ROUND(Regressions!F33, 1), NA())</f>
        <v>#N/A</v>
      </c>
      <c r="G23" s="222" t="e">
        <f>IF(ISNUMBER(Regressions!G33),ROUND(Regressions!G33, 1), NA())</f>
        <v>#N/A</v>
      </c>
      <c r="H23" s="324" t="e">
        <f>IF(ISNUMBER(Regressions!H33),ROUND(Regressions!H33, 1), NA())</f>
        <v>#N/A</v>
      </c>
      <c r="I23" s="223" t="e">
        <f>IF(ISNUMBER(Regressions!I33),ROUND(Regressions!I33, 1), NA())</f>
        <v>#N/A</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Brunei Darussalam</v>
      </c>
      <c r="B24" s="321">
        <f>IF(ISBLANK(Regressions!B34), " ", Regressions!B34)</f>
        <v>2020</v>
      </c>
      <c r="C24" s="326" t="str">
        <f>IF(ISBLANK(Regressions!C34), " ", Regressions!C34)</f>
        <v>National</v>
      </c>
      <c r="D24" s="322">
        <f>IF(ISBLANK(Regressions!D34), " ", Regressions!D34)</f>
        <v>108162</v>
      </c>
      <c r="E24" s="200" t="e">
        <f>IF(ISNUMBER(Regressions!E34),ROUND(Regressions!E34, 1), NA())</f>
        <v>#N/A</v>
      </c>
      <c r="F24" s="323" t="e">
        <f>IF(ISNUMBER(Regressions!F34),ROUND(Regressions!F34, 1), NA())</f>
        <v>#N/A</v>
      </c>
      <c r="G24" s="222" t="e">
        <f>IF(ISNUMBER(Regressions!G34),ROUND(Regressions!G34, 1), NA())</f>
        <v>#N/A</v>
      </c>
      <c r="H24" s="324" t="e">
        <f>IF(ISNUMBER(Regressions!H34),ROUND(Regressions!H34, 1), NA())</f>
        <v>#N/A</v>
      </c>
      <c r="I24" s="223" t="e">
        <f>IF(ISNUMBER(Regressions!I34),ROUND(Regressions!I34, 1), NA())</f>
        <v>#N/A</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Brunei Darussalam</v>
      </c>
      <c r="B25" s="372">
        <f>IF(ISBLANK(Regressions!B35), " ", Regressions!B35)</f>
        <v>2021</v>
      </c>
      <c r="C25" s="373" t="str">
        <f>IF(ISBLANK(Regressions!C35), " ", Regressions!C35)</f>
        <v>National</v>
      </c>
      <c r="D25" s="374">
        <f>IF(ISBLANK(Regressions!D35), " ", Regressions!D35)</f>
        <v>107706</v>
      </c>
      <c r="E25" s="377" t="e">
        <f>IF(ISNUMBER(Regressions!E35),ROUND(Regressions!E35, 1), NA())</f>
        <v>#N/A</v>
      </c>
      <c r="F25" s="375" t="e">
        <f>IF(ISNUMBER(Regressions!F35),ROUND(Regressions!F35, 1), NA())</f>
        <v>#N/A</v>
      </c>
      <c r="G25" s="378" t="e">
        <f>IF(ISNUMBER(Regressions!G35),ROUND(Regressions!G35, 1), NA())</f>
        <v>#N/A</v>
      </c>
      <c r="H25" s="376" t="e">
        <f>IF(ISNUMBER(Regressions!H35),ROUND(Regressions!H35, 1), NA())</f>
        <v>#N/A</v>
      </c>
      <c r="I25" s="379" t="e">
        <f>IF(ISNUMBER(Regressions!I35),ROUND(Regressions!I35, 1), NA())</f>
        <v>#N/A</v>
      </c>
      <c r="J25" s="377">
        <f>IF(ISNUMBER(Regressions!K35),ROUND(Regressions!K35, 1), NA())</f>
        <v>100</v>
      </c>
      <c r="K25" s="375">
        <f>IF(ISNUMBER(Regressions!L35),ROUND(Regressions!L35, 1), NA())</f>
        <v>100</v>
      </c>
      <c r="L25" s="380">
        <f>IF(ISNUMBER(Regressions!M35),ROUND(Regressions!M35, 1), NA())</f>
        <v>100</v>
      </c>
      <c r="M25" s="376">
        <f>IF(ISNUMBER(Regressions!N35),ROUND(Regressions!N35, 1), NA())</f>
        <v>0</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Brunei Darussalam</v>
      </c>
      <c r="B26" s="321">
        <f>IF(ISBLANK(Regressions!B36), " ", Regressions!B36)</f>
        <v>2022</v>
      </c>
      <c r="C26" s="326" t="str">
        <f>IF(ISBLANK(Regressions!C36), " ", Regressions!C36)</f>
        <v>National</v>
      </c>
      <c r="D26" s="322">
        <f>IF(ISBLANK(Regressions!D36), " ", Regressions!D36)</f>
        <v>107197</v>
      </c>
      <c r="E26" s="200" t="e">
        <f>IF(ISNUMBER(Regressions!E36),ROUND(Regressions!E36, 1), NA())</f>
        <v>#N/A</v>
      </c>
      <c r="F26" s="323" t="e">
        <f>IF(ISNUMBER(Regressions!F36),ROUND(Regressions!F36, 1), NA())</f>
        <v>#N/A</v>
      </c>
      <c r="G26" s="222" t="e">
        <f>IF(ISNUMBER(Regressions!G36),ROUND(Regressions!G36, 1), NA())</f>
        <v>#N/A</v>
      </c>
      <c r="H26" s="324" t="e">
        <f>IF(ISNUMBER(Regressions!H36),ROUND(Regressions!H36, 1), NA())</f>
        <v>#N/A</v>
      </c>
      <c r="I26" s="223" t="e">
        <f>IF(ISNUMBER(Regressions!I36),ROUND(Regressions!I36, 1), NA())</f>
        <v>#N/A</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Brunei Darussalam</v>
      </c>
      <c r="B27" s="328">
        <f>IF(ISBLANK(Regressions!B37), " ", Regressions!B37)</f>
        <v>2023</v>
      </c>
      <c r="C27" s="329" t="str">
        <f>IF(ISBLANK(Regressions!C37), " ", Regressions!C37)</f>
        <v>National</v>
      </c>
      <c r="D27" s="330">
        <f>IF(ISBLANK(Regressions!D37), " ", Regressions!D37)</f>
        <v>106708</v>
      </c>
      <c r="E27" s="331" t="e">
        <f>IF(ISNUMBER(Regressions!E37),ROUND(Regressions!E37, 1), NA())</f>
        <v>#N/A</v>
      </c>
      <c r="F27" s="332" t="e">
        <f>IF(ISNUMBER(Regressions!F37),ROUND(Regressions!F37, 1), NA())</f>
        <v>#N/A</v>
      </c>
      <c r="G27" s="333" t="e">
        <f>IF(ISNUMBER(Regressions!G37),ROUND(Regressions!G37, 1), NA())</f>
        <v>#N/A</v>
      </c>
      <c r="H27" s="334" t="e">
        <f>IF(ISNUMBER(Regressions!H37),ROUND(Regressions!H37, 1), NA())</f>
        <v>#N/A</v>
      </c>
      <c r="I27" s="335" t="e">
        <f>IF(ISNUMBER(Regressions!I37),ROUND(Regressions!I37, 1), NA())</f>
        <v>#N/A</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Brunei Darussalam</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Brunei Darussalam</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Brunei Darussalam</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Brunei Darussalam</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Brunei Darussalam</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Brunei Darussalam</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Brunei Darussalam</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Brunei Darussalam</v>
      </c>
      <c r="B35" s="321">
        <f>IF(ISBLANK(Regressions!B45), " ", Regressions!B45)</f>
        <v>2000</v>
      </c>
      <c r="C35" s="326" t="str">
        <f>IF(ISBLANK(Regressions!C45), " ", Regressions!C45)</f>
        <v>Urban</v>
      </c>
      <c r="D35" s="322">
        <f>IF(ISBLANK(Regressions!D45), " ", Regressions!D45)</f>
        <v>84102.328571166989</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Brunei Darussalam</v>
      </c>
      <c r="B36" s="321">
        <f>IF(ISBLANK(Regressions!B46), " ", Regressions!B46)</f>
        <v>2001</v>
      </c>
      <c r="C36" s="326" t="str">
        <f>IF(ISBLANK(Regressions!C46), " ", Regressions!C46)</f>
        <v>Urban</v>
      </c>
      <c r="D36" s="322">
        <f>IF(ISBLANK(Regressions!D46), " ", Regressions!D46)</f>
        <v>85160.552067794808</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Brunei Darussalam</v>
      </c>
      <c r="B37" s="321">
        <f>IF(ISBLANK(Regressions!B47), " ", Regressions!B47)</f>
        <v>2002</v>
      </c>
      <c r="C37" s="326" t="str">
        <f>IF(ISBLANK(Regressions!C47), " ", Regressions!C47)</f>
        <v>Urban</v>
      </c>
      <c r="D37" s="322">
        <f>IF(ISBLANK(Regressions!D47), " ", Regressions!D47)</f>
        <v>85725.371187667857</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Brunei Darussalam</v>
      </c>
      <c r="B38" s="321">
        <f>IF(ISBLANK(Regressions!B48), " ", Regressions!B48)</f>
        <v>2003</v>
      </c>
      <c r="C38" s="326" t="str">
        <f>IF(ISBLANK(Regressions!C48), " ", Regressions!C48)</f>
        <v>Urban</v>
      </c>
      <c r="D38" s="322">
        <f>IF(ISBLANK(Regressions!D48), " ", Regressions!D48)</f>
        <v>86025.282022476196</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Brunei Darussalam</v>
      </c>
      <c r="B39" s="321">
        <f>IF(ISBLANK(Regressions!B49), " ", Regressions!B49)</f>
        <v>2004</v>
      </c>
      <c r="C39" s="326" t="str">
        <f>IF(ISBLANK(Regressions!C49), " ", Regressions!C49)</f>
        <v>Urban</v>
      </c>
      <c r="D39" s="322">
        <f>IF(ISBLANK(Regressions!D49), " ", Regressions!D49)</f>
        <v>86148.057783126831</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Brunei Darussalam</v>
      </c>
      <c r="B40" s="321">
        <f>IF(ISBLANK(Regressions!B50), " ", Regressions!B50)</f>
        <v>2005</v>
      </c>
      <c r="C40" s="326" t="str">
        <f>IF(ISBLANK(Regressions!C50), " ", Regressions!C50)</f>
        <v>Urban</v>
      </c>
      <c r="D40" s="322">
        <f>IF(ISBLANK(Regressions!D50), " ", Regressions!D50)</f>
        <v>86046.275038833628</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Brunei Darussalam</v>
      </c>
      <c r="B41" s="321">
        <f>IF(ISBLANK(Regressions!B51), " ", Regressions!B51)</f>
        <v>2006</v>
      </c>
      <c r="C41" s="326" t="str">
        <f>IF(ISBLANK(Regressions!C51), " ", Regressions!C51)</f>
        <v>Urban</v>
      </c>
      <c r="D41" s="322">
        <f>IF(ISBLANK(Regressions!D51), " ", Regressions!D51)</f>
        <v>85779.665906753537</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Brunei Darussalam</v>
      </c>
      <c r="B42" s="321">
        <f>IF(ISBLANK(Regressions!B52), " ", Regressions!B52)</f>
        <v>2007</v>
      </c>
      <c r="C42" s="326" t="str">
        <f>IF(ISBLANK(Regressions!C52), " ", Regressions!C52)</f>
        <v>Urban</v>
      </c>
      <c r="D42" s="322">
        <f>IF(ISBLANK(Regressions!D52), " ", Regressions!D52)</f>
        <v>85357.819665832518</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Brunei Darussalam</v>
      </c>
      <c r="B43" s="321">
        <f>IF(ISBLANK(Regressions!B53), " ", Regressions!B53)</f>
        <v>2008</v>
      </c>
      <c r="C43" s="326" t="str">
        <f>IF(ISBLANK(Regressions!C53), " ", Regressions!C53)</f>
        <v>Urban</v>
      </c>
      <c r="D43" s="322">
        <f>IF(ISBLANK(Regressions!D53), " ", Regressions!D53)</f>
        <v>84841.07646469117</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Brunei Darussalam</v>
      </c>
      <c r="B44" s="321">
        <f>IF(ISBLANK(Regressions!B54), " ", Regressions!B54)</f>
        <v>2009</v>
      </c>
      <c r="C44" s="326" t="str">
        <f>IF(ISBLANK(Regressions!C54), " ", Regressions!C54)</f>
        <v>Urban</v>
      </c>
      <c r="D44" s="322">
        <f>IF(ISBLANK(Regressions!D54), " ", Regressions!D54)</f>
        <v>84326.440011596671</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Brunei Darussalam</v>
      </c>
      <c r="B45" s="321">
        <f>IF(ISBLANK(Regressions!B55), " ", Regressions!B55)</f>
        <v>2010</v>
      </c>
      <c r="C45" s="326" t="str">
        <f>IF(ISBLANK(Regressions!C55), " ", Regressions!C55)</f>
        <v>Urban</v>
      </c>
      <c r="D45" s="322">
        <f>IF(ISBLANK(Regressions!D55), " ", Regressions!D55)</f>
        <v>83851.37296142579</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Brunei Darussalam</v>
      </c>
      <c r="B46" s="321">
        <f>IF(ISBLANK(Regressions!B56), " ", Regressions!B56)</f>
        <v>2011</v>
      </c>
      <c r="C46" s="326" t="str">
        <f>IF(ISBLANK(Regressions!C56), " ", Regressions!C56)</f>
        <v>Urban</v>
      </c>
      <c r="D46" s="322">
        <f>IF(ISBLANK(Regressions!D56), " ", Regressions!D56)</f>
        <v>83463.057894287122</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Brunei Darussalam</v>
      </c>
      <c r="B47" s="321">
        <f>IF(ISBLANK(Regressions!B57), " ", Regressions!B57)</f>
        <v>2012</v>
      </c>
      <c r="C47" s="326" t="str">
        <f>IF(ISBLANK(Regressions!C57), " ", Regressions!C57)</f>
        <v>Urban</v>
      </c>
      <c r="D47" s="322">
        <f>IF(ISBLANK(Regressions!D57), " ", Regressions!D57)</f>
        <v>83344.917330093391</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Brunei Darussalam</v>
      </c>
      <c r="B48" s="321">
        <f>IF(ISBLANK(Regressions!B58), " ", Regressions!B58)</f>
        <v>2013</v>
      </c>
      <c r="C48" s="326" t="str">
        <f>IF(ISBLANK(Regressions!C58), " ", Regressions!C58)</f>
        <v>Urban</v>
      </c>
      <c r="D48" s="322">
        <f>IF(ISBLANK(Regressions!D58), " ", Regressions!D58)</f>
        <v>83339.831947174069</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Brunei Darussalam</v>
      </c>
      <c r="B49" s="321">
        <f>IF(ISBLANK(Regressions!B59), " ", Regressions!B59)</f>
        <v>2014</v>
      </c>
      <c r="C49" s="326" t="str">
        <f>IF(ISBLANK(Regressions!C59), " ", Regressions!C59)</f>
        <v>Urban</v>
      </c>
      <c r="D49" s="322">
        <f>IF(ISBLANK(Regressions!D59), " ", Regressions!D59)</f>
        <v>83453.013080749515</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Brunei Darussalam</v>
      </c>
      <c r="B50" s="321">
        <f>IF(ISBLANK(Regressions!B60), " ", Regressions!B60)</f>
        <v>2015</v>
      </c>
      <c r="C50" s="326" t="str">
        <f>IF(ISBLANK(Regressions!C60), " ", Regressions!C60)</f>
        <v>Urban</v>
      </c>
      <c r="D50" s="322">
        <f>IF(ISBLANK(Regressions!D60), " ", Regressions!D60)</f>
        <v>83617.869556884762</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Brunei Darussalam</v>
      </c>
      <c r="B51" s="321">
        <f>IF(ISBLANK(Regressions!B61), " ", Regressions!B61)</f>
        <v>2016</v>
      </c>
      <c r="C51" s="326" t="str">
        <f>IF(ISBLANK(Regressions!C61), " ", Regressions!C61)</f>
        <v>Urban</v>
      </c>
      <c r="D51" s="322">
        <f>IF(ISBLANK(Regressions!D61), " ", Regressions!D61)</f>
        <v>83866.744472961422</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Brunei Darussalam</v>
      </c>
      <c r="B52" s="321">
        <f>IF(ISBLANK(Regressions!B62), " ", Regressions!B62)</f>
        <v>2017</v>
      </c>
      <c r="C52" s="326" t="str">
        <f>IF(ISBLANK(Regressions!C62), " ", Regressions!C62)</f>
        <v>Urban</v>
      </c>
      <c r="D52" s="322">
        <f>IF(ISBLANK(Regressions!D62), " ", Regressions!D62)</f>
        <v>84195.08350479127</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Brunei Darussalam</v>
      </c>
      <c r="B53" s="321">
        <f>IF(ISBLANK(Regressions!B63), " ", Regressions!B63)</f>
        <v>2018</v>
      </c>
      <c r="C53" s="326" t="str">
        <f>IF(ISBLANK(Regressions!C63), " ", Regressions!C63)</f>
        <v>Urban</v>
      </c>
      <c r="D53" s="322">
        <f>IF(ISBLANK(Regressions!D63), " ", Regressions!D63)</f>
        <v>84528.66312744141</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Brunei Darussalam</v>
      </c>
      <c r="B54" s="321">
        <f>IF(ISBLANK(Regressions!B64), " ", Regressions!B64)</f>
        <v>2019</v>
      </c>
      <c r="C54" s="326" t="str">
        <f>IF(ISBLANK(Regressions!C64), " ", Regressions!C64)</f>
        <v>Urban</v>
      </c>
      <c r="D54" s="322">
        <f>IF(ISBLANK(Regressions!D64), " ", Regressions!D64)</f>
        <v>84665.27837860107</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Brunei Darussalam</v>
      </c>
      <c r="B55" s="321">
        <f>IF(ISBLANK(Regressions!B65), " ", Regressions!B65)</f>
        <v>2020</v>
      </c>
      <c r="C55" s="326" t="str">
        <f>IF(ISBLANK(Regressions!C65), " ", Regressions!C65)</f>
        <v>Urban</v>
      </c>
      <c r="D55" s="322">
        <f>IF(ISBLANK(Regressions!D65), " ", Regressions!D65)</f>
        <v>84636.764999999999</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Brunei Darussalam</v>
      </c>
      <c r="B56" s="372">
        <f>IF(ISBLANK(Regressions!B66), " ", Regressions!B66)</f>
        <v>2021</v>
      </c>
      <c r="C56" s="373" t="str">
        <f>IF(ISBLANK(Regressions!C66), " ", Regressions!C66)</f>
        <v>Urban</v>
      </c>
      <c r="D56" s="374">
        <f>IF(ISBLANK(Regressions!D66), " ", Regressions!D66)</f>
        <v>84607.372160339364</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Brunei Darussalam</v>
      </c>
      <c r="B57" s="321">
        <f>IF(ISBLANK(Regressions!B67), " ", Regressions!B67)</f>
        <v>2022</v>
      </c>
      <c r="C57" s="326" t="str">
        <f>IF(ISBLANK(Regressions!C67), " ", Regressions!C67)</f>
        <v>Urban</v>
      </c>
      <c r="D57" s="322">
        <f>IF(ISBLANK(Regressions!D67), " ", Regressions!D67)</f>
        <v>84529.118388900752</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Brunei Darussalam</v>
      </c>
      <c r="B58" s="328">
        <f>IF(ISBLANK(Regressions!B68), " ", Regressions!B68)</f>
        <v>2023</v>
      </c>
      <c r="C58" s="329" t="str">
        <f>IF(ISBLANK(Regressions!C68), " ", Regressions!C68)</f>
        <v>Urban</v>
      </c>
      <c r="D58" s="330">
        <f>IF(ISBLANK(Regressions!D68), " ", Regressions!D68)</f>
        <v>84458.317134399404</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Brunei Darussalam</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Brunei Darussalam</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Brunei Darussalam</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Brunei Darussalam</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Brunei Darussalam</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Brunei Darussalam</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Brunei Darussalam</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Brunei Darussalam</v>
      </c>
      <c r="B66" s="321">
        <f>IF(ISBLANK(Regressions!B76), " ", Regressions!B76)</f>
        <v>2000</v>
      </c>
      <c r="C66" s="326" t="str">
        <f>IF(ISBLANK(Regressions!C76), " ", Regressions!C76)</f>
        <v>Rural</v>
      </c>
      <c r="D66" s="322">
        <f>IF(ISBLANK(Regressions!D76), " ", Regressions!D76)</f>
        <v>34078.671428832997</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Brunei Darussalam</v>
      </c>
      <c r="B67" s="321">
        <f>IF(ISBLANK(Regressions!B77), " ", Regressions!B77)</f>
        <v>2001</v>
      </c>
      <c r="C67" s="326" t="str">
        <f>IF(ISBLANK(Regressions!C77), " ", Regressions!C77)</f>
        <v>Rural</v>
      </c>
      <c r="D67" s="322">
        <f>IF(ISBLANK(Regressions!D77), " ", Regressions!D77)</f>
        <v>33692.447932205199</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Brunei Darussalam</v>
      </c>
      <c r="B68" s="321">
        <f>IF(ISBLANK(Regressions!B78), " ", Regressions!B78)</f>
        <v>2002</v>
      </c>
      <c r="C68" s="326" t="str">
        <f>IF(ISBLANK(Regressions!C78), " ", Regressions!C78)</f>
        <v>Rural</v>
      </c>
      <c r="D68" s="322">
        <f>IF(ISBLANK(Regressions!D78), " ", Regressions!D78)</f>
        <v>33261.628812332157</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Brunei Darussalam</v>
      </c>
      <c r="B69" s="321">
        <f>IF(ISBLANK(Regressions!B79), " ", Regressions!B79)</f>
        <v>2003</v>
      </c>
      <c r="C69" s="326" t="str">
        <f>IF(ISBLANK(Regressions!C79), " ", Regressions!C79)</f>
        <v>Rural</v>
      </c>
      <c r="D69" s="322">
        <f>IF(ISBLANK(Regressions!D79), " ", Regressions!D79)</f>
        <v>32759.7179775238</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Brunei Darussalam</v>
      </c>
      <c r="B70" s="321">
        <f>IF(ISBLANK(Regressions!B80), " ", Regressions!B80)</f>
        <v>2004</v>
      </c>
      <c r="C70" s="326" t="str">
        <f>IF(ISBLANK(Regressions!C80), " ", Regressions!C80)</f>
        <v>Rural</v>
      </c>
      <c r="D70" s="322">
        <f>IF(ISBLANK(Regressions!D80), " ", Regressions!D80)</f>
        <v>32196.942216873169</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Brunei Darussalam</v>
      </c>
      <c r="B71" s="321">
        <f>IF(ISBLANK(Regressions!B81), " ", Regressions!B81)</f>
        <v>2005</v>
      </c>
      <c r="C71" s="326" t="str">
        <f>IF(ISBLANK(Regressions!C81), " ", Regressions!C81)</f>
        <v>Rural</v>
      </c>
      <c r="D71" s="322">
        <f>IF(ISBLANK(Regressions!D81), " ", Regressions!D81)</f>
        <v>31562.724961166379</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Brunei Darussalam</v>
      </c>
      <c r="B72" s="321">
        <f>IF(ISBLANK(Regressions!B82), " ", Regressions!B82)</f>
        <v>2006</v>
      </c>
      <c r="C72" s="326" t="str">
        <f>IF(ISBLANK(Regressions!C82), " ", Regressions!C82)</f>
        <v>Rural</v>
      </c>
      <c r="D72" s="322">
        <f>IF(ISBLANK(Regressions!D82), " ", Regressions!D82)</f>
        <v>30881.33409324646</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Brunei Darussalam</v>
      </c>
      <c r="B73" s="321">
        <f>IF(ISBLANK(Regressions!B83), " ", Regressions!B83)</f>
        <v>2007</v>
      </c>
      <c r="C73" s="326" t="str">
        <f>IF(ISBLANK(Regressions!C83), " ", Regressions!C83)</f>
        <v>Rural</v>
      </c>
      <c r="D73" s="322">
        <f>IF(ISBLANK(Regressions!D83), " ", Regressions!D83)</f>
        <v>30159.180334167479</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Brunei Darussalam</v>
      </c>
      <c r="B74" s="321">
        <f>IF(ISBLANK(Regressions!B84), " ", Regressions!B84)</f>
        <v>2008</v>
      </c>
      <c r="C74" s="326" t="str">
        <f>IF(ISBLANK(Regressions!C84), " ", Regressions!C84)</f>
        <v>Rural</v>
      </c>
      <c r="D74" s="322">
        <f>IF(ISBLANK(Regressions!D84), " ", Regressions!D84)</f>
        <v>29419.923535308841</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Brunei Darussalam</v>
      </c>
      <c r="B75" s="321">
        <f>IF(ISBLANK(Regressions!B85), " ", Regressions!B85)</f>
        <v>2009</v>
      </c>
      <c r="C75" s="326" t="str">
        <f>IF(ISBLANK(Regressions!C85), " ", Regressions!C85)</f>
        <v>Rural</v>
      </c>
      <c r="D75" s="322">
        <f>IF(ISBLANK(Regressions!D85), " ", Regressions!D85)</f>
        <v>28699.559988403322</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Brunei Darussalam</v>
      </c>
      <c r="B76" s="321">
        <f>IF(ISBLANK(Regressions!B86), " ", Regressions!B86)</f>
        <v>2010</v>
      </c>
      <c r="C76" s="326" t="str">
        <f>IF(ISBLANK(Regressions!C86), " ", Regressions!C86)</f>
        <v>Rural</v>
      </c>
      <c r="D76" s="322">
        <f>IF(ISBLANK(Regressions!D86), " ", Regressions!D86)</f>
        <v>28008.627038574221</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Brunei Darussalam</v>
      </c>
      <c r="B77" s="321">
        <f>IF(ISBLANK(Regressions!B87), " ", Regressions!B87)</f>
        <v>2011</v>
      </c>
      <c r="C77" s="326" t="str">
        <f>IF(ISBLANK(Regressions!C87), " ", Regressions!C87)</f>
        <v>Rural</v>
      </c>
      <c r="D77" s="322">
        <f>IF(ISBLANK(Regressions!D87), " ", Regressions!D87)</f>
        <v>27362.942105712889</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Brunei Darussalam</v>
      </c>
      <c r="B78" s="321">
        <f>IF(ISBLANK(Regressions!B88), " ", Regressions!B88)</f>
        <v>2012</v>
      </c>
      <c r="C78" s="326" t="str">
        <f>IF(ISBLANK(Regressions!C88), " ", Regressions!C88)</f>
        <v>Rural</v>
      </c>
      <c r="D78" s="322">
        <f>IF(ISBLANK(Regressions!D88), " ", Regressions!D88)</f>
        <v>26818.08266990662</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Brunei Darussalam</v>
      </c>
      <c r="B79" s="321">
        <f>IF(ISBLANK(Regressions!B89), " ", Regressions!B89)</f>
        <v>2013</v>
      </c>
      <c r="C79" s="326" t="str">
        <f>IF(ISBLANK(Regressions!C89), " ", Regressions!C89)</f>
        <v>Rural</v>
      </c>
      <c r="D79" s="322">
        <f>IF(ISBLANK(Regressions!D89), " ", Regressions!D89)</f>
        <v>26322.168052825931</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Brunei Darussalam</v>
      </c>
      <c r="B80" s="321">
        <f>IF(ISBLANK(Regressions!B90), " ", Regressions!B90)</f>
        <v>2014</v>
      </c>
      <c r="C80" s="326" t="str">
        <f>IF(ISBLANK(Regressions!C90), " ", Regressions!C90)</f>
        <v>Rural</v>
      </c>
      <c r="D80" s="322">
        <f>IF(ISBLANK(Regressions!D90), " ", Regressions!D90)</f>
        <v>25875.986919250488</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Brunei Darussalam</v>
      </c>
      <c r="B81" s="321">
        <f>IF(ISBLANK(Regressions!B91), " ", Regressions!B91)</f>
        <v>2015</v>
      </c>
      <c r="C81" s="326" t="str">
        <f>IF(ISBLANK(Regressions!C91), " ", Regressions!C91)</f>
        <v>Rural</v>
      </c>
      <c r="D81" s="322">
        <f>IF(ISBLANK(Regressions!D91), " ", Regressions!D91)</f>
        <v>25454.130443115231</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Brunei Darussalam</v>
      </c>
      <c r="B82" s="321">
        <f>IF(ISBLANK(Regressions!B92), " ", Regressions!B92)</f>
        <v>2016</v>
      </c>
      <c r="C82" s="326" t="str">
        <f>IF(ISBLANK(Regressions!C92), " ", Regressions!C92)</f>
        <v>Rural</v>
      </c>
      <c r="D82" s="322">
        <f>IF(ISBLANK(Regressions!D92), " ", Regressions!D92)</f>
        <v>25065.255527038571</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Brunei Darussalam</v>
      </c>
      <c r="B83" s="321">
        <f>IF(ISBLANK(Regressions!B93), " ", Regressions!B93)</f>
        <v>2017</v>
      </c>
      <c r="C83" s="326" t="str">
        <f>IF(ISBLANK(Regressions!C93), " ", Regressions!C93)</f>
        <v>Rural</v>
      </c>
      <c r="D83" s="322">
        <f>IF(ISBLANK(Regressions!D93), " ", Regressions!D93)</f>
        <v>24707.916495208741</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Brunei Darussalam</v>
      </c>
      <c r="B84" s="321">
        <f>IF(ISBLANK(Regressions!B94), " ", Regressions!B94)</f>
        <v>2018</v>
      </c>
      <c r="C84" s="326" t="str">
        <f>IF(ISBLANK(Regressions!C94), " ", Regressions!C94)</f>
        <v>Rural</v>
      </c>
      <c r="D84" s="322">
        <f>IF(ISBLANK(Regressions!D94), " ", Regressions!D94)</f>
        <v>24359.33687255859</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Brunei Darussalam</v>
      </c>
      <c r="B85" s="321">
        <f>IF(ISBLANK(Regressions!B95), " ", Regressions!B95)</f>
        <v>2019</v>
      </c>
      <c r="C85" s="326" t="str">
        <f>IF(ISBLANK(Regressions!C95), " ", Regressions!C95)</f>
        <v>Rural</v>
      </c>
      <c r="D85" s="322">
        <f>IF(ISBLANK(Regressions!D95), " ", Regressions!D95)</f>
        <v>23960.72162139893</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Brunei Darussalam</v>
      </c>
      <c r="B86" s="321">
        <f>IF(ISBLANK(Regressions!B96), " ", Regressions!B96)</f>
        <v>2020</v>
      </c>
      <c r="C86" s="326" t="str">
        <f>IF(ISBLANK(Regressions!C96), " ", Regressions!C96)</f>
        <v>Rural</v>
      </c>
      <c r="D86" s="322">
        <f>IF(ISBLANK(Regressions!D96), " ", Regressions!D96)</f>
        <v>23525.235000000001</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Brunei Darussalam</v>
      </c>
      <c r="B87" s="372">
        <f>IF(ISBLANK(Regressions!B97), " ", Regressions!B97)</f>
        <v>2021</v>
      </c>
      <c r="C87" s="373" t="str">
        <f>IF(ISBLANK(Regressions!C97), " ", Regressions!C97)</f>
        <v>Rural</v>
      </c>
      <c r="D87" s="374">
        <f>IF(ISBLANK(Regressions!D97), " ", Regressions!D97)</f>
        <v>23098.62783966065</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Brunei Darussalam</v>
      </c>
      <c r="B88" s="321">
        <f>IF(ISBLANK(Regressions!B98), " ", Regressions!B98)</f>
        <v>2022</v>
      </c>
      <c r="C88" s="326" t="str">
        <f>IF(ISBLANK(Regressions!C98), " ", Regressions!C98)</f>
        <v>Rural</v>
      </c>
      <c r="D88" s="322">
        <f>IF(ISBLANK(Regressions!D98), " ", Regressions!D98)</f>
        <v>22667.881611099241</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Brunei Darussalam</v>
      </c>
      <c r="B89" s="328">
        <f>IF(ISBLANK(Regressions!B99), " ", Regressions!B99)</f>
        <v>2023</v>
      </c>
      <c r="C89" s="329" t="str">
        <f>IF(ISBLANK(Regressions!C99), " ", Regressions!C99)</f>
        <v>Rural</v>
      </c>
      <c r="D89" s="330">
        <f>IF(ISBLANK(Regressions!D99), " ", Regressions!D99)</f>
        <v>22249.682865600589</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Brunei Darussalam</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Brunei Darussalam</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Brunei Darussalam</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Brunei Darussalam</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Brunei Darussalam</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Brunei Darussalam</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Brunei Darussalam</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Brunei Darussalam</v>
      </c>
      <c r="B97" s="321">
        <f>IF(ISBLANK(Regressions!B107), " ", Regressions!B107)</f>
        <v>2000</v>
      </c>
      <c r="C97" s="326" t="str">
        <f>IF(ISBLANK(Regressions!C107), " ", Regressions!C107)</f>
        <v>Pre-primary</v>
      </c>
      <c r="D97" s="322">
        <f>IF(ISBLANK(Regressions!D107), " ", Regressions!D107)</f>
        <v>21734</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Brunei Darussalam</v>
      </c>
      <c r="B98" s="321">
        <f>IF(ISBLANK(Regressions!B108), " ", Regressions!B108)</f>
        <v>2001</v>
      </c>
      <c r="C98" s="326" t="str">
        <f>IF(ISBLANK(Regressions!C108), " ", Regressions!C108)</f>
        <v>Pre-primary</v>
      </c>
      <c r="D98" s="322">
        <f>IF(ISBLANK(Regressions!D108), " ", Regressions!D108)</f>
        <v>21601</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Brunei Darussalam</v>
      </c>
      <c r="B99" s="321">
        <f>IF(ISBLANK(Regressions!B109), " ", Regressions!B109)</f>
        <v>2002</v>
      </c>
      <c r="C99" s="326" t="str">
        <f>IF(ISBLANK(Regressions!C109), " ", Regressions!C109)</f>
        <v>Pre-primary</v>
      </c>
      <c r="D99" s="322">
        <f>IF(ISBLANK(Regressions!D109), " ", Regressions!D109)</f>
        <v>21433</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Brunei Darussalam</v>
      </c>
      <c r="B100" s="321">
        <f>IF(ISBLANK(Regressions!B110), " ", Regressions!B110)</f>
        <v>2003</v>
      </c>
      <c r="C100" s="326" t="str">
        <f>IF(ISBLANK(Regressions!C110), " ", Regressions!C110)</f>
        <v>Pre-primary</v>
      </c>
      <c r="D100" s="322">
        <f>IF(ISBLANK(Regressions!D110), " ", Regressions!D110)</f>
        <v>21373</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Brunei Darussalam</v>
      </c>
      <c r="B101" s="321">
        <f>IF(ISBLANK(Regressions!B111), " ", Regressions!B111)</f>
        <v>2004</v>
      </c>
      <c r="C101" s="326" t="str">
        <f>IF(ISBLANK(Regressions!C111), " ", Regressions!C111)</f>
        <v>Pre-primary</v>
      </c>
      <c r="D101" s="322">
        <f>IF(ISBLANK(Regressions!D111), " ", Regressions!D111)</f>
        <v>21426</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Brunei Darussalam</v>
      </c>
      <c r="B102" s="321">
        <f>IF(ISBLANK(Regressions!B112), " ", Regressions!B112)</f>
        <v>2005</v>
      </c>
      <c r="C102" s="326" t="str">
        <f>IF(ISBLANK(Regressions!C112), " ", Regressions!C112)</f>
        <v>Pre-primary</v>
      </c>
      <c r="D102" s="322">
        <f>IF(ISBLANK(Regressions!D112), " ", Regressions!D112)</f>
        <v>21449</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Brunei Darussalam</v>
      </c>
      <c r="B103" s="321">
        <f>IF(ISBLANK(Regressions!B113), " ", Regressions!B113)</f>
        <v>2006</v>
      </c>
      <c r="C103" s="326" t="str">
        <f>IF(ISBLANK(Regressions!C113), " ", Regressions!C113)</f>
        <v>Pre-primary</v>
      </c>
      <c r="D103" s="322">
        <f>IF(ISBLANK(Regressions!D113), " ", Regressions!D113)</f>
        <v>21314</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Brunei Darussalam</v>
      </c>
      <c r="B104" s="321">
        <f>IF(ISBLANK(Regressions!B114), " ", Regressions!B114)</f>
        <v>2007</v>
      </c>
      <c r="C104" s="326" t="str">
        <f>IF(ISBLANK(Regressions!C114), " ", Regressions!C114)</f>
        <v>Pre-primary</v>
      </c>
      <c r="D104" s="322">
        <f>IF(ISBLANK(Regressions!D114), " ", Regressions!D114)</f>
        <v>21014</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Brunei Darussalam</v>
      </c>
      <c r="B105" s="321">
        <f>IF(ISBLANK(Regressions!B115), " ", Regressions!B115)</f>
        <v>2008</v>
      </c>
      <c r="C105" s="326" t="str">
        <f>IF(ISBLANK(Regressions!C115), " ", Regressions!C115)</f>
        <v>Pre-primary</v>
      </c>
      <c r="D105" s="322">
        <f>IF(ISBLANK(Regressions!D115), " ", Regressions!D115)</f>
        <v>20681</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Brunei Darussalam</v>
      </c>
      <c r="B106" s="321">
        <f>IF(ISBLANK(Regressions!B116), " ", Regressions!B116)</f>
        <v>2009</v>
      </c>
      <c r="C106" s="326" t="str">
        <f>IF(ISBLANK(Regressions!C116), " ", Regressions!C116)</f>
        <v>Pre-primary</v>
      </c>
      <c r="D106" s="322">
        <f>IF(ISBLANK(Regressions!D116), " ", Regressions!D116)</f>
        <v>20317</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Brunei Darussalam</v>
      </c>
      <c r="B107" s="321">
        <f>IF(ISBLANK(Regressions!B117), " ", Regressions!B117)</f>
        <v>2010</v>
      </c>
      <c r="C107" s="326" t="str">
        <f>IF(ISBLANK(Regressions!C117), " ", Regressions!C117)</f>
        <v>Pre-primary</v>
      </c>
      <c r="D107" s="322">
        <f>IF(ISBLANK(Regressions!D117), " ", Regressions!D117)</f>
        <v>19977</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Brunei Darussalam</v>
      </c>
      <c r="B108" s="321">
        <f>IF(ISBLANK(Regressions!B118), " ", Regressions!B118)</f>
        <v>2011</v>
      </c>
      <c r="C108" s="326" t="str">
        <f>IF(ISBLANK(Regressions!C118), " ", Regressions!C118)</f>
        <v>Pre-primary</v>
      </c>
      <c r="D108" s="322">
        <f>IF(ISBLANK(Regressions!D118), " ", Regressions!D118)</f>
        <v>19720</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Brunei Darussalam</v>
      </c>
      <c r="B109" s="321">
        <f>IF(ISBLANK(Regressions!B119), " ", Regressions!B119)</f>
        <v>2012</v>
      </c>
      <c r="C109" s="326" t="str">
        <f>IF(ISBLANK(Regressions!C119), " ", Regressions!C119)</f>
        <v>Pre-primary</v>
      </c>
      <c r="D109" s="322">
        <f>IF(ISBLANK(Regressions!D119), " ", Regressions!D119)</f>
        <v>19628</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Brunei Darussalam</v>
      </c>
      <c r="B110" s="321">
        <f>IF(ISBLANK(Regressions!B120), " ", Regressions!B120)</f>
        <v>2013</v>
      </c>
      <c r="C110" s="326" t="str">
        <f>IF(ISBLANK(Regressions!C120), " ", Regressions!C120)</f>
        <v>Pre-primary</v>
      </c>
      <c r="D110" s="322">
        <f>IF(ISBLANK(Regressions!D120), " ", Regressions!D120)</f>
        <v>19696</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Brunei Darussalam</v>
      </c>
      <c r="B111" s="321">
        <f>IF(ISBLANK(Regressions!B121), " ", Regressions!B121)</f>
        <v>2014</v>
      </c>
      <c r="C111" s="326" t="str">
        <f>IF(ISBLANK(Regressions!C121), " ", Regressions!C121)</f>
        <v>Pre-primary</v>
      </c>
      <c r="D111" s="322">
        <f>IF(ISBLANK(Regressions!D121), " ", Regressions!D121)</f>
        <v>19955</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Brunei Darussalam</v>
      </c>
      <c r="B112" s="321">
        <f>IF(ISBLANK(Regressions!B122), " ", Regressions!B122)</f>
        <v>2015</v>
      </c>
      <c r="C112" s="326" t="str">
        <f>IF(ISBLANK(Regressions!C122), " ", Regressions!C122)</f>
        <v>Pre-primary</v>
      </c>
      <c r="D112" s="322">
        <f>IF(ISBLANK(Regressions!D122), " ", Regressions!D122)</f>
        <v>20291</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Brunei Darussalam</v>
      </c>
      <c r="B113" s="321">
        <f>IF(ISBLANK(Regressions!B123), " ", Regressions!B123)</f>
        <v>2016</v>
      </c>
      <c r="C113" s="326" t="str">
        <f>IF(ISBLANK(Regressions!C123), " ", Regressions!C123)</f>
        <v>Pre-primary</v>
      </c>
      <c r="D113" s="322">
        <f>IF(ISBLANK(Regressions!D123), " ", Regressions!D123)</f>
        <v>20623</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Brunei Darussalam</v>
      </c>
      <c r="B114" s="321">
        <f>IF(ISBLANK(Regressions!B124), " ", Regressions!B124)</f>
        <v>2017</v>
      </c>
      <c r="C114" s="326" t="str">
        <f>IF(ISBLANK(Regressions!C124), " ", Regressions!C124)</f>
        <v>Pre-primary</v>
      </c>
      <c r="D114" s="322">
        <f>IF(ISBLANK(Regressions!D124), " ", Regressions!D124)</f>
        <v>20830</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Brunei Darussalam</v>
      </c>
      <c r="B115" s="321">
        <f>IF(ISBLANK(Regressions!B125), " ", Regressions!B125)</f>
        <v>2018</v>
      </c>
      <c r="C115" s="326" t="str">
        <f>IF(ISBLANK(Regressions!C125), " ", Regressions!C125)</f>
        <v>Pre-primary</v>
      </c>
      <c r="D115" s="322">
        <f>IF(ISBLANK(Regressions!D125), " ", Regressions!D125)</f>
        <v>20910</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Brunei Darussalam</v>
      </c>
      <c r="B116" s="321">
        <f>IF(ISBLANK(Regressions!B126), " ", Regressions!B126)</f>
        <v>2019</v>
      </c>
      <c r="C116" s="326" t="str">
        <f>IF(ISBLANK(Regressions!C126), " ", Regressions!C126)</f>
        <v>Pre-primary</v>
      </c>
      <c r="D116" s="322">
        <f>IF(ISBLANK(Regressions!D126), " ", Regressions!D126)</f>
        <v>20824</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Brunei Darussalam</v>
      </c>
      <c r="B117" s="321">
        <f>IF(ISBLANK(Regressions!B127), " ", Regressions!B127)</f>
        <v>2020</v>
      </c>
      <c r="C117" s="326" t="str">
        <f>IF(ISBLANK(Regressions!C127), " ", Regressions!C127)</f>
        <v>Pre-primary</v>
      </c>
      <c r="D117" s="322">
        <f>IF(ISBLANK(Regressions!D127), " ", Regressions!D127)</f>
        <v>20571</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Brunei Darussalam</v>
      </c>
      <c r="B118" s="372">
        <f>IF(ISBLANK(Regressions!B128), " ", Regressions!B128)</f>
        <v>2021</v>
      </c>
      <c r="C118" s="373" t="str">
        <f>IF(ISBLANK(Regressions!C128), " ", Regressions!C128)</f>
        <v>Pre-primary</v>
      </c>
      <c r="D118" s="374">
        <f>IF(ISBLANK(Regressions!D128), " ", Regressions!D128)</f>
        <v>20203</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Brunei Darussalam</v>
      </c>
      <c r="B119" s="321">
        <f>IF(ISBLANK(Regressions!B129), " ", Regressions!B129)</f>
        <v>2022</v>
      </c>
      <c r="C119" s="326" t="str">
        <f>IF(ISBLANK(Regressions!C129), " ", Regressions!C129)</f>
        <v>Pre-primary</v>
      </c>
      <c r="D119" s="322">
        <f>IF(ISBLANK(Regressions!D129), " ", Regressions!D129)</f>
        <v>19772</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Brunei Darussalam</v>
      </c>
      <c r="B120" s="328">
        <f>IF(ISBLANK(Regressions!B130), " ", Regressions!B130)</f>
        <v>2023</v>
      </c>
      <c r="C120" s="329" t="str">
        <f>IF(ISBLANK(Regressions!C130), " ", Regressions!C130)</f>
        <v>Pre-primary</v>
      </c>
      <c r="D120" s="330">
        <f>IF(ISBLANK(Regressions!D130), " ", Regressions!D130)</f>
        <v>19343</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Brunei Darussalam</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Brunei Darussalam</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Brunei Darussalam</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Brunei Darussalam</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Brunei Darussalam</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Brunei Darussalam</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Brunei Darussalam</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Brunei Darussalam</v>
      </c>
      <c r="B128" s="321">
        <f>IF(ISBLANK(Regressions!B138), " ", Regressions!B138)</f>
        <v>2000</v>
      </c>
      <c r="C128" s="326" t="str">
        <f>IF(ISBLANK(Regressions!C138), " ", Regressions!C138)</f>
        <v>Primary</v>
      </c>
      <c r="D128" s="322">
        <f>IF(ISBLANK(Regressions!D138), " ", Regressions!D138)</f>
        <v>44567</v>
      </c>
      <c r="E128" s="200" t="e">
        <f>IF(ISNUMBER(Regressions!E138),ROUND(Regressions!E138, 1), NA())</f>
        <v>#N/A</v>
      </c>
      <c r="F128" s="323" t="e">
        <f>IF(ISNUMBER(Regressions!F138),ROUND(Regressions!F138, 1), NA())</f>
        <v>#N/A</v>
      </c>
      <c r="G128" s="222" t="e">
        <f>IF(ISNUMBER(Regressions!G138),ROUND(Regressions!G138, 1), NA())</f>
        <v>#N/A</v>
      </c>
      <c r="H128" s="324" t="e">
        <f>IF(ISNUMBER(Regressions!H138),ROUND(Regressions!H138, 1), NA())</f>
        <v>#N/A</v>
      </c>
      <c r="I128" s="223" t="e">
        <f>IF(ISNUMBER(Regressions!I138),ROUND(Regressions!I138, 1), NA())</f>
        <v>#N/A</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Brunei Darussalam</v>
      </c>
      <c r="B129" s="321">
        <f>IF(ISBLANK(Regressions!B139), " ", Regressions!B139)</f>
        <v>2001</v>
      </c>
      <c r="C129" s="326" t="str">
        <f>IF(ISBLANK(Regressions!C139), " ", Regressions!C139)</f>
        <v>Primary</v>
      </c>
      <c r="D129" s="322">
        <f>IF(ISBLANK(Regressions!D139), " ", Regressions!D139)</f>
        <v>44148</v>
      </c>
      <c r="E129" s="200" t="e">
        <f>IF(ISNUMBER(Regressions!E139),ROUND(Regressions!E139, 1), NA())</f>
        <v>#N/A</v>
      </c>
      <c r="F129" s="323" t="e">
        <f>IF(ISNUMBER(Regressions!F139),ROUND(Regressions!F139, 1), NA())</f>
        <v>#N/A</v>
      </c>
      <c r="G129" s="222" t="e">
        <f>IF(ISNUMBER(Regressions!G139),ROUND(Regressions!G139, 1), NA())</f>
        <v>#N/A</v>
      </c>
      <c r="H129" s="324" t="e">
        <f>IF(ISNUMBER(Regressions!H139),ROUND(Regressions!H139, 1), NA())</f>
        <v>#N/A</v>
      </c>
      <c r="I129" s="223" t="e">
        <f>IF(ISNUMBER(Regressions!I139),ROUND(Regressions!I139, 1), NA())</f>
        <v>#N/A</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Brunei Darussalam</v>
      </c>
      <c r="B130" s="321">
        <f>IF(ISBLANK(Regressions!B140), " ", Regressions!B140)</f>
        <v>2002</v>
      </c>
      <c r="C130" s="326" t="str">
        <f>IF(ISBLANK(Regressions!C140), " ", Regressions!C140)</f>
        <v>Primary</v>
      </c>
      <c r="D130" s="322">
        <f>IF(ISBLANK(Regressions!D140), " ", Regressions!D140)</f>
        <v>43749</v>
      </c>
      <c r="E130" s="200" t="e">
        <f>IF(ISNUMBER(Regressions!E140),ROUND(Regressions!E140, 1), NA())</f>
        <v>#N/A</v>
      </c>
      <c r="F130" s="323" t="e">
        <f>IF(ISNUMBER(Regressions!F140),ROUND(Regressions!F140, 1), NA())</f>
        <v>#N/A</v>
      </c>
      <c r="G130" s="222" t="e">
        <f>IF(ISNUMBER(Regressions!G140),ROUND(Regressions!G140, 1), NA())</f>
        <v>#N/A</v>
      </c>
      <c r="H130" s="324" t="e">
        <f>IF(ISNUMBER(Regressions!H140),ROUND(Regressions!H140, 1), NA())</f>
        <v>#N/A</v>
      </c>
      <c r="I130" s="223" t="e">
        <f>IF(ISNUMBER(Regressions!I140),ROUND(Regressions!I140, 1), NA())</f>
        <v>#N/A</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Brunei Darussalam</v>
      </c>
      <c r="B131" s="321">
        <f>IF(ISBLANK(Regressions!B141), " ", Regressions!B141)</f>
        <v>2003</v>
      </c>
      <c r="C131" s="326" t="str">
        <f>IF(ISBLANK(Regressions!C141), " ", Regressions!C141)</f>
        <v>Primary</v>
      </c>
      <c r="D131" s="322">
        <f>IF(ISBLANK(Regressions!D141), " ", Regressions!D141)</f>
        <v>43406</v>
      </c>
      <c r="E131" s="200" t="e">
        <f>IF(ISNUMBER(Regressions!E141),ROUND(Regressions!E141, 1), NA())</f>
        <v>#N/A</v>
      </c>
      <c r="F131" s="323" t="e">
        <f>IF(ISNUMBER(Regressions!F141),ROUND(Regressions!F141, 1), NA())</f>
        <v>#N/A</v>
      </c>
      <c r="G131" s="222" t="e">
        <f>IF(ISNUMBER(Regressions!G141),ROUND(Regressions!G141, 1), NA())</f>
        <v>#N/A</v>
      </c>
      <c r="H131" s="324" t="e">
        <f>IF(ISNUMBER(Regressions!H141),ROUND(Regressions!H141, 1), NA())</f>
        <v>#N/A</v>
      </c>
      <c r="I131" s="223" t="e">
        <f>IF(ISNUMBER(Regressions!I141),ROUND(Regressions!I141, 1), NA())</f>
        <v>#N/A</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Brunei Darussalam</v>
      </c>
      <c r="B132" s="321">
        <f>IF(ISBLANK(Regressions!B142), " ", Regressions!B142)</f>
        <v>2004</v>
      </c>
      <c r="C132" s="326" t="str">
        <f>IF(ISBLANK(Regressions!C142), " ", Regressions!C142)</f>
        <v>Primary</v>
      </c>
      <c r="D132" s="322">
        <f>IF(ISBLANK(Regressions!D142), " ", Regressions!D142)</f>
        <v>43086</v>
      </c>
      <c r="E132" s="200" t="e">
        <f>IF(ISNUMBER(Regressions!E142),ROUND(Regressions!E142, 1), NA())</f>
        <v>#N/A</v>
      </c>
      <c r="F132" s="323" t="e">
        <f>IF(ISNUMBER(Regressions!F142),ROUND(Regressions!F142, 1), NA())</f>
        <v>#N/A</v>
      </c>
      <c r="G132" s="222" t="e">
        <f>IF(ISNUMBER(Regressions!G142),ROUND(Regressions!G142, 1), NA())</f>
        <v>#N/A</v>
      </c>
      <c r="H132" s="324" t="e">
        <f>IF(ISNUMBER(Regressions!H142),ROUND(Regressions!H142, 1), NA())</f>
        <v>#N/A</v>
      </c>
      <c r="I132" s="223" t="e">
        <f>IF(ISNUMBER(Regressions!I142),ROUND(Regressions!I142, 1), NA())</f>
        <v>#N/A</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Brunei Darussalam</v>
      </c>
      <c r="B133" s="321">
        <f>IF(ISBLANK(Regressions!B143), " ", Regressions!B143)</f>
        <v>2005</v>
      </c>
      <c r="C133" s="326" t="str">
        <f>IF(ISBLANK(Regressions!C143), " ", Regressions!C143)</f>
        <v>Primary</v>
      </c>
      <c r="D133" s="322">
        <f>IF(ISBLANK(Regressions!D143), " ", Regressions!D143)</f>
        <v>42788</v>
      </c>
      <c r="E133" s="200" t="e">
        <f>IF(ISNUMBER(Regressions!E143),ROUND(Regressions!E143, 1), NA())</f>
        <v>#N/A</v>
      </c>
      <c r="F133" s="323" t="e">
        <f>IF(ISNUMBER(Regressions!F143),ROUND(Regressions!F143, 1), NA())</f>
        <v>#N/A</v>
      </c>
      <c r="G133" s="222" t="e">
        <f>IF(ISNUMBER(Regressions!G143),ROUND(Regressions!G143, 1), NA())</f>
        <v>#N/A</v>
      </c>
      <c r="H133" s="324" t="e">
        <f>IF(ISNUMBER(Regressions!H143),ROUND(Regressions!H143, 1), NA())</f>
        <v>#N/A</v>
      </c>
      <c r="I133" s="223" t="e">
        <f>IF(ISNUMBER(Regressions!I143),ROUND(Regressions!I143, 1), NA())</f>
        <v>#N/A</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Brunei Darussalam</v>
      </c>
      <c r="B134" s="321">
        <f>IF(ISBLANK(Regressions!B144), " ", Regressions!B144)</f>
        <v>2006</v>
      </c>
      <c r="C134" s="326" t="str">
        <f>IF(ISBLANK(Regressions!C144), " ", Regressions!C144)</f>
        <v>Primary</v>
      </c>
      <c r="D134" s="322">
        <f>IF(ISBLANK(Regressions!D144), " ", Regressions!D144)</f>
        <v>42660</v>
      </c>
      <c r="E134" s="200" t="e">
        <f>IF(ISNUMBER(Regressions!E144),ROUND(Regressions!E144, 1), NA())</f>
        <v>#N/A</v>
      </c>
      <c r="F134" s="323" t="e">
        <f>IF(ISNUMBER(Regressions!F144),ROUND(Regressions!F144, 1), NA())</f>
        <v>#N/A</v>
      </c>
      <c r="G134" s="222" t="e">
        <f>IF(ISNUMBER(Regressions!G144),ROUND(Regressions!G144, 1), NA())</f>
        <v>#N/A</v>
      </c>
      <c r="H134" s="324" t="e">
        <f>IF(ISNUMBER(Regressions!H144),ROUND(Regressions!H144, 1), NA())</f>
        <v>#N/A</v>
      </c>
      <c r="I134" s="223" t="e">
        <f>IF(ISNUMBER(Regressions!I144),ROUND(Regressions!I144, 1), NA())</f>
        <v>#N/A</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Brunei Darussalam</v>
      </c>
      <c r="B135" s="321">
        <f>IF(ISBLANK(Regressions!B145), " ", Regressions!B145)</f>
        <v>2007</v>
      </c>
      <c r="C135" s="326" t="str">
        <f>IF(ISBLANK(Regressions!C145), " ", Regressions!C145)</f>
        <v>Primary</v>
      </c>
      <c r="D135" s="322">
        <f>IF(ISBLANK(Regressions!D145), " ", Regressions!D145)</f>
        <v>42619</v>
      </c>
      <c r="E135" s="200" t="e">
        <f>IF(ISNUMBER(Regressions!E145),ROUND(Regressions!E145, 1), NA())</f>
        <v>#N/A</v>
      </c>
      <c r="F135" s="323" t="e">
        <f>IF(ISNUMBER(Regressions!F145),ROUND(Regressions!F145, 1), NA())</f>
        <v>#N/A</v>
      </c>
      <c r="G135" s="222" t="e">
        <f>IF(ISNUMBER(Regressions!G145),ROUND(Regressions!G145, 1), NA())</f>
        <v>#N/A</v>
      </c>
      <c r="H135" s="324" t="e">
        <f>IF(ISNUMBER(Regressions!H145),ROUND(Regressions!H145, 1), NA())</f>
        <v>#N/A</v>
      </c>
      <c r="I135" s="223" t="e">
        <f>IF(ISNUMBER(Regressions!I145),ROUND(Regressions!I145, 1), NA())</f>
        <v>#N/A</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Brunei Darussalam</v>
      </c>
      <c r="B136" s="321">
        <f>IF(ISBLANK(Regressions!B146), " ", Regressions!B146)</f>
        <v>2008</v>
      </c>
      <c r="C136" s="326" t="str">
        <f>IF(ISBLANK(Regressions!C146), " ", Regressions!C146)</f>
        <v>Primary</v>
      </c>
      <c r="D136" s="322">
        <f>IF(ISBLANK(Regressions!D146), " ", Regressions!D146)</f>
        <v>42479</v>
      </c>
      <c r="E136" s="200" t="e">
        <f>IF(ISNUMBER(Regressions!E146),ROUND(Regressions!E146, 1), NA())</f>
        <v>#N/A</v>
      </c>
      <c r="F136" s="323" t="e">
        <f>IF(ISNUMBER(Regressions!F146),ROUND(Regressions!F146, 1), NA())</f>
        <v>#N/A</v>
      </c>
      <c r="G136" s="222" t="e">
        <f>IF(ISNUMBER(Regressions!G146),ROUND(Regressions!G146, 1), NA())</f>
        <v>#N/A</v>
      </c>
      <c r="H136" s="324" t="e">
        <f>IF(ISNUMBER(Regressions!H146),ROUND(Regressions!H146, 1), NA())</f>
        <v>#N/A</v>
      </c>
      <c r="I136" s="223" t="e">
        <f>IF(ISNUMBER(Regressions!I146),ROUND(Regressions!I146, 1), NA())</f>
        <v>#N/A</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Brunei Darussalam</v>
      </c>
      <c r="B137" s="321">
        <f>IF(ISBLANK(Regressions!B147), " ", Regressions!B147)</f>
        <v>2009</v>
      </c>
      <c r="C137" s="326" t="str">
        <f>IF(ISBLANK(Regressions!C147), " ", Regressions!C147)</f>
        <v>Primary</v>
      </c>
      <c r="D137" s="322">
        <f>IF(ISBLANK(Regressions!D147), " ", Regressions!D147)</f>
        <v>42318</v>
      </c>
      <c r="E137" s="200" t="e">
        <f>IF(ISNUMBER(Regressions!E147),ROUND(Regressions!E147, 1), NA())</f>
        <v>#N/A</v>
      </c>
      <c r="F137" s="323" t="e">
        <f>IF(ISNUMBER(Regressions!F147),ROUND(Regressions!F147, 1), NA())</f>
        <v>#N/A</v>
      </c>
      <c r="G137" s="222" t="e">
        <f>IF(ISNUMBER(Regressions!G147),ROUND(Regressions!G147, 1), NA())</f>
        <v>#N/A</v>
      </c>
      <c r="H137" s="324" t="e">
        <f>IF(ISNUMBER(Regressions!H147),ROUND(Regressions!H147, 1), NA())</f>
        <v>#N/A</v>
      </c>
      <c r="I137" s="223" t="e">
        <f>IF(ISNUMBER(Regressions!I147),ROUND(Regressions!I147, 1), NA())</f>
        <v>#N/A</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Brunei Darussalam</v>
      </c>
      <c r="B138" s="321">
        <f>IF(ISBLANK(Regressions!B148), " ", Regressions!B148)</f>
        <v>2010</v>
      </c>
      <c r="C138" s="326" t="str">
        <f>IF(ISBLANK(Regressions!C148), " ", Regressions!C148)</f>
        <v>Primary</v>
      </c>
      <c r="D138" s="322">
        <f>IF(ISBLANK(Regressions!D148), " ", Regressions!D148)</f>
        <v>42122</v>
      </c>
      <c r="E138" s="200" t="e">
        <f>IF(ISNUMBER(Regressions!E148),ROUND(Regressions!E148, 1), NA())</f>
        <v>#N/A</v>
      </c>
      <c r="F138" s="323" t="e">
        <f>IF(ISNUMBER(Regressions!F148),ROUND(Regressions!F148, 1), NA())</f>
        <v>#N/A</v>
      </c>
      <c r="G138" s="222" t="e">
        <f>IF(ISNUMBER(Regressions!G148),ROUND(Regressions!G148, 1), NA())</f>
        <v>#N/A</v>
      </c>
      <c r="H138" s="324" t="e">
        <f>IF(ISNUMBER(Regressions!H148),ROUND(Regressions!H148, 1), NA())</f>
        <v>#N/A</v>
      </c>
      <c r="I138" s="223" t="e">
        <f>IF(ISNUMBER(Regressions!I148),ROUND(Regressions!I148, 1), NA())</f>
        <v>#N/A</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Brunei Darussalam</v>
      </c>
      <c r="B139" s="321">
        <f>IF(ISBLANK(Regressions!B149), " ", Regressions!B149)</f>
        <v>2011</v>
      </c>
      <c r="C139" s="326" t="str">
        <f>IF(ISBLANK(Regressions!C149), " ", Regressions!C149)</f>
        <v>Primary</v>
      </c>
      <c r="D139" s="322">
        <f>IF(ISBLANK(Regressions!D149), " ", Regressions!D149)</f>
        <v>41832</v>
      </c>
      <c r="E139" s="200" t="e">
        <f>IF(ISNUMBER(Regressions!E149),ROUND(Regressions!E149, 1), NA())</f>
        <v>#N/A</v>
      </c>
      <c r="F139" s="323" t="e">
        <f>IF(ISNUMBER(Regressions!F149),ROUND(Regressions!F149, 1), NA())</f>
        <v>#N/A</v>
      </c>
      <c r="G139" s="222" t="e">
        <f>IF(ISNUMBER(Regressions!G149),ROUND(Regressions!G149, 1), NA())</f>
        <v>#N/A</v>
      </c>
      <c r="H139" s="324" t="e">
        <f>IF(ISNUMBER(Regressions!H149),ROUND(Regressions!H149, 1), NA())</f>
        <v>#N/A</v>
      </c>
      <c r="I139" s="223" t="e">
        <f>IF(ISNUMBER(Regressions!I149),ROUND(Regressions!I149, 1), NA())</f>
        <v>#N/A</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Brunei Darussalam</v>
      </c>
      <c r="B140" s="321">
        <f>IF(ISBLANK(Regressions!B150), " ", Regressions!B150)</f>
        <v>2012</v>
      </c>
      <c r="C140" s="326" t="str">
        <f>IF(ISBLANK(Regressions!C150), " ", Regressions!C150)</f>
        <v>Primary</v>
      </c>
      <c r="D140" s="322">
        <f>IF(ISBLANK(Regressions!D150), " ", Regressions!D150)</f>
        <v>41346</v>
      </c>
      <c r="E140" s="200" t="e">
        <f>IF(ISNUMBER(Regressions!E150),ROUND(Regressions!E150, 1), NA())</f>
        <v>#N/A</v>
      </c>
      <c r="F140" s="323" t="e">
        <f>IF(ISNUMBER(Regressions!F150),ROUND(Regressions!F150, 1), NA())</f>
        <v>#N/A</v>
      </c>
      <c r="G140" s="222" t="e">
        <f>IF(ISNUMBER(Regressions!G150),ROUND(Regressions!G150, 1), NA())</f>
        <v>#N/A</v>
      </c>
      <c r="H140" s="324" t="e">
        <f>IF(ISNUMBER(Regressions!H150),ROUND(Regressions!H150, 1), NA())</f>
        <v>#N/A</v>
      </c>
      <c r="I140" s="223" t="e">
        <f>IF(ISNUMBER(Regressions!I150),ROUND(Regressions!I150, 1), NA())</f>
        <v>#N/A</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Brunei Darussalam</v>
      </c>
      <c r="B141" s="321">
        <f>IF(ISBLANK(Regressions!B151), " ", Regressions!B151)</f>
        <v>2013</v>
      </c>
      <c r="C141" s="326" t="str">
        <f>IF(ISBLANK(Regressions!C151), " ", Regressions!C151)</f>
        <v>Primary</v>
      </c>
      <c r="D141" s="322">
        <f>IF(ISBLANK(Regressions!D151), " ", Regressions!D151)</f>
        <v>40722</v>
      </c>
      <c r="E141" s="200" t="e">
        <f>IF(ISNUMBER(Regressions!E151),ROUND(Regressions!E151, 1), NA())</f>
        <v>#N/A</v>
      </c>
      <c r="F141" s="323" t="e">
        <f>IF(ISNUMBER(Regressions!F151),ROUND(Regressions!F151, 1), NA())</f>
        <v>#N/A</v>
      </c>
      <c r="G141" s="222" t="e">
        <f>IF(ISNUMBER(Regressions!G151),ROUND(Regressions!G151, 1), NA())</f>
        <v>#N/A</v>
      </c>
      <c r="H141" s="324" t="e">
        <f>IF(ISNUMBER(Regressions!H151),ROUND(Regressions!H151, 1), NA())</f>
        <v>#N/A</v>
      </c>
      <c r="I141" s="223" t="e">
        <f>IF(ISNUMBER(Regressions!I151),ROUND(Regressions!I151, 1), NA())</f>
        <v>#N/A</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Brunei Darussalam</v>
      </c>
      <c r="B142" s="321">
        <f>IF(ISBLANK(Regressions!B152), " ", Regressions!B152)</f>
        <v>2014</v>
      </c>
      <c r="C142" s="326" t="str">
        <f>IF(ISBLANK(Regressions!C152), " ", Regressions!C152)</f>
        <v>Primary</v>
      </c>
      <c r="D142" s="322">
        <f>IF(ISBLANK(Regressions!D152), " ", Regressions!D152)</f>
        <v>40182</v>
      </c>
      <c r="E142" s="200" t="e">
        <f>IF(ISNUMBER(Regressions!E152),ROUND(Regressions!E152, 1), NA())</f>
        <v>#N/A</v>
      </c>
      <c r="F142" s="323" t="e">
        <f>IF(ISNUMBER(Regressions!F152),ROUND(Regressions!F152, 1), NA())</f>
        <v>#N/A</v>
      </c>
      <c r="G142" s="222" t="e">
        <f>IF(ISNUMBER(Regressions!G152),ROUND(Regressions!G152, 1), NA())</f>
        <v>#N/A</v>
      </c>
      <c r="H142" s="324" t="e">
        <f>IF(ISNUMBER(Regressions!H152),ROUND(Regressions!H152, 1), NA())</f>
        <v>#N/A</v>
      </c>
      <c r="I142" s="223" t="e">
        <f>IF(ISNUMBER(Regressions!I152),ROUND(Regressions!I152, 1), NA())</f>
        <v>#N/A</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Brunei Darussalam</v>
      </c>
      <c r="B143" s="321">
        <f>IF(ISBLANK(Regressions!B153), " ", Regressions!B153)</f>
        <v>2015</v>
      </c>
      <c r="C143" s="326" t="str">
        <f>IF(ISBLANK(Regressions!C153), " ", Regressions!C153)</f>
        <v>Primary</v>
      </c>
      <c r="D143" s="322">
        <f>IF(ISBLANK(Regressions!D153), " ", Regressions!D153)</f>
        <v>39735</v>
      </c>
      <c r="E143" s="200" t="e">
        <f>IF(ISNUMBER(Regressions!E153),ROUND(Regressions!E153, 1), NA())</f>
        <v>#N/A</v>
      </c>
      <c r="F143" s="323" t="e">
        <f>IF(ISNUMBER(Regressions!F153),ROUND(Regressions!F153, 1), NA())</f>
        <v>#N/A</v>
      </c>
      <c r="G143" s="222" t="e">
        <f>IF(ISNUMBER(Regressions!G153),ROUND(Regressions!G153, 1), NA())</f>
        <v>#N/A</v>
      </c>
      <c r="H143" s="324" t="e">
        <f>IF(ISNUMBER(Regressions!H153),ROUND(Regressions!H153, 1), NA())</f>
        <v>#N/A</v>
      </c>
      <c r="I143" s="223" t="e">
        <f>IF(ISNUMBER(Regressions!I153),ROUND(Regressions!I153, 1), NA())</f>
        <v>#N/A</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Brunei Darussalam</v>
      </c>
      <c r="B144" s="321">
        <f>IF(ISBLANK(Regressions!B154), " ", Regressions!B154)</f>
        <v>2016</v>
      </c>
      <c r="C144" s="326" t="str">
        <f>IF(ISBLANK(Regressions!C154), " ", Regressions!C154)</f>
        <v>Primary</v>
      </c>
      <c r="D144" s="322">
        <f>IF(ISBLANK(Regressions!D154), " ", Regressions!D154)</f>
        <v>39503</v>
      </c>
      <c r="E144" s="200" t="e">
        <f>IF(ISNUMBER(Regressions!E154),ROUND(Regressions!E154, 1), NA())</f>
        <v>#N/A</v>
      </c>
      <c r="F144" s="323" t="e">
        <f>IF(ISNUMBER(Regressions!F154),ROUND(Regressions!F154, 1), NA())</f>
        <v>#N/A</v>
      </c>
      <c r="G144" s="222" t="e">
        <f>IF(ISNUMBER(Regressions!G154),ROUND(Regressions!G154, 1), NA())</f>
        <v>#N/A</v>
      </c>
      <c r="H144" s="324" t="e">
        <f>IF(ISNUMBER(Regressions!H154),ROUND(Regressions!H154, 1), NA())</f>
        <v>#N/A</v>
      </c>
      <c r="I144" s="223" t="e">
        <f>IF(ISNUMBER(Regressions!I154),ROUND(Regressions!I154, 1), NA())</f>
        <v>#N/A</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Brunei Darussalam</v>
      </c>
      <c r="B145" s="321">
        <f>IF(ISBLANK(Regressions!B155), " ", Regressions!B155)</f>
        <v>2017</v>
      </c>
      <c r="C145" s="326" t="str">
        <f>IF(ISBLANK(Regressions!C155), " ", Regressions!C155)</f>
        <v>Primary</v>
      </c>
      <c r="D145" s="322">
        <f>IF(ISBLANK(Regressions!D155), " ", Regressions!D155)</f>
        <v>39565</v>
      </c>
      <c r="E145" s="200" t="e">
        <f>IF(ISNUMBER(Regressions!E155),ROUND(Regressions!E155, 1), NA())</f>
        <v>#N/A</v>
      </c>
      <c r="F145" s="323" t="e">
        <f>IF(ISNUMBER(Regressions!F155),ROUND(Regressions!F155, 1), NA())</f>
        <v>#N/A</v>
      </c>
      <c r="G145" s="222" t="e">
        <f>IF(ISNUMBER(Regressions!G155),ROUND(Regressions!G155, 1), NA())</f>
        <v>#N/A</v>
      </c>
      <c r="H145" s="324" t="e">
        <f>IF(ISNUMBER(Regressions!H155),ROUND(Regressions!H155, 1), NA())</f>
        <v>#N/A</v>
      </c>
      <c r="I145" s="223" t="e">
        <f>IF(ISNUMBER(Regressions!I155),ROUND(Regressions!I155, 1), NA())</f>
        <v>#N/A</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Brunei Darussalam</v>
      </c>
      <c r="B146" s="321">
        <f>IF(ISBLANK(Regressions!B156), " ", Regressions!B156)</f>
        <v>2018</v>
      </c>
      <c r="C146" s="326" t="str">
        <f>IF(ISBLANK(Regressions!C156), " ", Regressions!C156)</f>
        <v>Primary</v>
      </c>
      <c r="D146" s="322">
        <f>IF(ISBLANK(Regressions!D156), " ", Regressions!D156)</f>
        <v>39802</v>
      </c>
      <c r="E146" s="200" t="e">
        <f>IF(ISNUMBER(Regressions!E156),ROUND(Regressions!E156, 1), NA())</f>
        <v>#N/A</v>
      </c>
      <c r="F146" s="323" t="e">
        <f>IF(ISNUMBER(Regressions!F156),ROUND(Regressions!F156, 1), NA())</f>
        <v>#N/A</v>
      </c>
      <c r="G146" s="222" t="e">
        <f>IF(ISNUMBER(Regressions!G156),ROUND(Regressions!G156, 1), NA())</f>
        <v>#N/A</v>
      </c>
      <c r="H146" s="324" t="e">
        <f>IF(ISNUMBER(Regressions!H156),ROUND(Regressions!H156, 1), NA())</f>
        <v>#N/A</v>
      </c>
      <c r="I146" s="223" t="e">
        <f>IF(ISNUMBER(Regressions!I156),ROUND(Regressions!I156, 1), NA())</f>
        <v>#N/A</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Brunei Darussalam</v>
      </c>
      <c r="B147" s="321">
        <f>IF(ISBLANK(Regressions!B157), " ", Regressions!B157)</f>
        <v>2019</v>
      </c>
      <c r="C147" s="326" t="str">
        <f>IF(ISBLANK(Regressions!C157), " ", Regressions!C157)</f>
        <v>Primary</v>
      </c>
      <c r="D147" s="322">
        <f>IF(ISBLANK(Regressions!D157), " ", Regressions!D157)</f>
        <v>40195</v>
      </c>
      <c r="E147" s="200" t="e">
        <f>IF(ISNUMBER(Regressions!E157),ROUND(Regressions!E157, 1), NA())</f>
        <v>#N/A</v>
      </c>
      <c r="F147" s="323" t="e">
        <f>IF(ISNUMBER(Regressions!F157),ROUND(Regressions!F157, 1), NA())</f>
        <v>#N/A</v>
      </c>
      <c r="G147" s="222" t="e">
        <f>IF(ISNUMBER(Regressions!G157),ROUND(Regressions!G157, 1), NA())</f>
        <v>#N/A</v>
      </c>
      <c r="H147" s="324" t="e">
        <f>IF(ISNUMBER(Regressions!H157),ROUND(Regressions!H157, 1), NA())</f>
        <v>#N/A</v>
      </c>
      <c r="I147" s="223" t="e">
        <f>IF(ISNUMBER(Regressions!I157),ROUND(Regressions!I157, 1), NA())</f>
        <v>#N/A</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Brunei Darussalam</v>
      </c>
      <c r="B148" s="321">
        <f>IF(ISBLANK(Regressions!B158), " ", Regressions!B158)</f>
        <v>2020</v>
      </c>
      <c r="C148" s="326" t="str">
        <f>IF(ISBLANK(Regressions!C158), " ", Regressions!C158)</f>
        <v>Primary</v>
      </c>
      <c r="D148" s="322">
        <f>IF(ISBLANK(Regressions!D158), " ", Regressions!D158)</f>
        <v>40653</v>
      </c>
      <c r="E148" s="200" t="e">
        <f>IF(ISNUMBER(Regressions!E158),ROUND(Regressions!E158, 1), NA())</f>
        <v>#N/A</v>
      </c>
      <c r="F148" s="323" t="e">
        <f>IF(ISNUMBER(Regressions!F158),ROUND(Regressions!F158, 1), NA())</f>
        <v>#N/A</v>
      </c>
      <c r="G148" s="222" t="e">
        <f>IF(ISNUMBER(Regressions!G158),ROUND(Regressions!G158, 1), NA())</f>
        <v>#N/A</v>
      </c>
      <c r="H148" s="324" t="e">
        <f>IF(ISNUMBER(Regressions!H158),ROUND(Regressions!H158, 1), NA())</f>
        <v>#N/A</v>
      </c>
      <c r="I148" s="223" t="e">
        <f>IF(ISNUMBER(Regressions!I158),ROUND(Regressions!I158, 1), NA())</f>
        <v>#N/A</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Brunei Darussalam</v>
      </c>
      <c r="B149" s="372">
        <f>IF(ISBLANK(Regressions!B159), " ", Regressions!B159)</f>
        <v>2021</v>
      </c>
      <c r="C149" s="373" t="str">
        <f>IF(ISBLANK(Regressions!C159), " ", Regressions!C159)</f>
        <v>Primary</v>
      </c>
      <c r="D149" s="374">
        <f>IF(ISBLANK(Regressions!D159), " ", Regressions!D159)</f>
        <v>41066</v>
      </c>
      <c r="E149" s="377" t="e">
        <f>IF(ISNUMBER(Regressions!E159),ROUND(Regressions!E159, 1), NA())</f>
        <v>#N/A</v>
      </c>
      <c r="F149" s="375" t="e">
        <f>IF(ISNUMBER(Regressions!F159),ROUND(Regressions!F159, 1), NA())</f>
        <v>#N/A</v>
      </c>
      <c r="G149" s="378" t="e">
        <f>IF(ISNUMBER(Regressions!G159),ROUND(Regressions!G159, 1), NA())</f>
        <v>#N/A</v>
      </c>
      <c r="H149" s="376" t="e">
        <f>IF(ISNUMBER(Regressions!H159),ROUND(Regressions!H159, 1), NA())</f>
        <v>#N/A</v>
      </c>
      <c r="I149" s="379" t="e">
        <f>IF(ISNUMBER(Regressions!I159),ROUND(Regressions!I159, 1), NA())</f>
        <v>#N/A</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Brunei Darussalam</v>
      </c>
      <c r="B150" s="321">
        <f>IF(ISBLANK(Regressions!B160), " ", Regressions!B160)</f>
        <v>2022</v>
      </c>
      <c r="C150" s="326" t="str">
        <f>IF(ISBLANK(Regressions!C160), " ", Regressions!C160)</f>
        <v>Primary</v>
      </c>
      <c r="D150" s="322">
        <f>IF(ISBLANK(Regressions!D160), " ", Regressions!D160)</f>
        <v>41324</v>
      </c>
      <c r="E150" s="200" t="e">
        <f>IF(ISNUMBER(Regressions!E160),ROUND(Regressions!E160, 1), NA())</f>
        <v>#N/A</v>
      </c>
      <c r="F150" s="323" t="e">
        <f>IF(ISNUMBER(Regressions!F160),ROUND(Regressions!F160, 1), NA())</f>
        <v>#N/A</v>
      </c>
      <c r="G150" s="222" t="e">
        <f>IF(ISNUMBER(Regressions!G160),ROUND(Regressions!G160, 1), NA())</f>
        <v>#N/A</v>
      </c>
      <c r="H150" s="324" t="e">
        <f>IF(ISNUMBER(Regressions!H160),ROUND(Regressions!H160, 1), NA())</f>
        <v>#N/A</v>
      </c>
      <c r="I150" s="223" t="e">
        <f>IF(ISNUMBER(Regressions!I160),ROUND(Regressions!I160, 1), NA())</f>
        <v>#N/A</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Brunei Darussalam</v>
      </c>
      <c r="B151" s="328">
        <f>IF(ISBLANK(Regressions!B161), " ", Regressions!B161)</f>
        <v>2023</v>
      </c>
      <c r="C151" s="329" t="str">
        <f>IF(ISBLANK(Regressions!C161), " ", Regressions!C161)</f>
        <v>Primary</v>
      </c>
      <c r="D151" s="330">
        <f>IF(ISBLANK(Regressions!D161), " ", Regressions!D161)</f>
        <v>41294</v>
      </c>
      <c r="E151" s="331" t="e">
        <f>IF(ISNUMBER(Regressions!E161),ROUND(Regressions!E161, 1), NA())</f>
        <v>#N/A</v>
      </c>
      <c r="F151" s="332" t="e">
        <f>IF(ISNUMBER(Regressions!F161),ROUND(Regressions!F161, 1), NA())</f>
        <v>#N/A</v>
      </c>
      <c r="G151" s="333" t="e">
        <f>IF(ISNUMBER(Regressions!G161),ROUND(Regressions!G161, 1), NA())</f>
        <v>#N/A</v>
      </c>
      <c r="H151" s="334" t="e">
        <f>IF(ISNUMBER(Regressions!H161),ROUND(Regressions!H161, 1), NA())</f>
        <v>#N/A</v>
      </c>
      <c r="I151" s="335" t="e">
        <f>IF(ISNUMBER(Regressions!I161),ROUND(Regressions!I161, 1), NA())</f>
        <v>#N/A</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Brunei Darussalam</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Brunei Darussalam</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Brunei Darussalam</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Brunei Darussalam</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Brunei Darussalam</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Brunei Darussalam</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Brunei Darussalam</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Brunei Darussalam</v>
      </c>
      <c r="B159" s="321">
        <f>IF(ISBLANK(Regressions!B169), " ", Regressions!B169)</f>
        <v>2000</v>
      </c>
      <c r="C159" s="326" t="str">
        <f>IF(ISBLANK(Regressions!C169), " ", Regressions!C169)</f>
        <v>Secondary</v>
      </c>
      <c r="D159" s="322">
        <f>IF(ISBLANK(Regressions!D169), " ", Regressions!D169)</f>
        <v>51880</v>
      </c>
      <c r="E159" s="200" t="e">
        <f>IF(ISNUMBER(Regressions!E169),ROUND(Regressions!E169, 1), NA())</f>
        <v>#N/A</v>
      </c>
      <c r="F159" s="323" t="e">
        <f>IF(ISNUMBER(Regressions!F169),ROUND(Regressions!F169, 1), NA())</f>
        <v>#N/A</v>
      </c>
      <c r="G159" s="222" t="e">
        <f>IF(ISNUMBER(Regressions!G169),ROUND(Regressions!G169, 1), NA())</f>
        <v>#N/A</v>
      </c>
      <c r="H159" s="324" t="e">
        <f>IF(ISNUMBER(Regressions!H169),ROUND(Regressions!H169, 1), NA())</f>
        <v>#N/A</v>
      </c>
      <c r="I159" s="223" t="e">
        <f>IF(ISNUMBER(Regressions!I169),ROUND(Regressions!I169, 1), NA())</f>
        <v>#N/A</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Brunei Darussalam</v>
      </c>
      <c r="B160" s="321">
        <f>IF(ISBLANK(Regressions!B170), " ", Regressions!B170)</f>
        <v>2001</v>
      </c>
      <c r="C160" s="326" t="str">
        <f>IF(ISBLANK(Regressions!C170), " ", Regressions!C170)</f>
        <v>Secondary</v>
      </c>
      <c r="D160" s="322">
        <f>IF(ISBLANK(Regressions!D170), " ", Regressions!D170)</f>
        <v>53104</v>
      </c>
      <c r="E160" s="200" t="e">
        <f>IF(ISNUMBER(Regressions!E170),ROUND(Regressions!E170, 1), NA())</f>
        <v>#N/A</v>
      </c>
      <c r="F160" s="323" t="e">
        <f>IF(ISNUMBER(Regressions!F170),ROUND(Regressions!F170, 1), NA())</f>
        <v>#N/A</v>
      </c>
      <c r="G160" s="222" t="e">
        <f>IF(ISNUMBER(Regressions!G170),ROUND(Regressions!G170, 1), NA())</f>
        <v>#N/A</v>
      </c>
      <c r="H160" s="324" t="e">
        <f>IF(ISNUMBER(Regressions!H170),ROUND(Regressions!H170, 1), NA())</f>
        <v>#N/A</v>
      </c>
      <c r="I160" s="223" t="e">
        <f>IF(ISNUMBER(Regressions!I170),ROUND(Regressions!I170, 1), NA())</f>
        <v>#N/A</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Brunei Darussalam</v>
      </c>
      <c r="B161" s="321">
        <f>IF(ISBLANK(Regressions!B171), " ", Regressions!B171)</f>
        <v>2002</v>
      </c>
      <c r="C161" s="326" t="str">
        <f>IF(ISBLANK(Regressions!C171), " ", Regressions!C171)</f>
        <v>Secondary</v>
      </c>
      <c r="D161" s="322">
        <f>IF(ISBLANK(Regressions!D171), " ", Regressions!D171)</f>
        <v>53805</v>
      </c>
      <c r="E161" s="200" t="e">
        <f>IF(ISNUMBER(Regressions!E171),ROUND(Regressions!E171, 1), NA())</f>
        <v>#N/A</v>
      </c>
      <c r="F161" s="323" t="e">
        <f>IF(ISNUMBER(Regressions!F171),ROUND(Regressions!F171, 1), NA())</f>
        <v>#N/A</v>
      </c>
      <c r="G161" s="222" t="e">
        <f>IF(ISNUMBER(Regressions!G171),ROUND(Regressions!G171, 1), NA())</f>
        <v>#N/A</v>
      </c>
      <c r="H161" s="324" t="e">
        <f>IF(ISNUMBER(Regressions!H171),ROUND(Regressions!H171, 1), NA())</f>
        <v>#N/A</v>
      </c>
      <c r="I161" s="223" t="e">
        <f>IF(ISNUMBER(Regressions!I171),ROUND(Regressions!I171, 1), NA())</f>
        <v>#N/A</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Brunei Darussalam</v>
      </c>
      <c r="B162" s="321">
        <f>IF(ISBLANK(Regressions!B172), " ", Regressions!B172)</f>
        <v>2003</v>
      </c>
      <c r="C162" s="326" t="str">
        <f>IF(ISBLANK(Regressions!C172), " ", Regressions!C172)</f>
        <v>Secondary</v>
      </c>
      <c r="D162" s="322">
        <f>IF(ISBLANK(Regressions!D172), " ", Regressions!D172)</f>
        <v>54006</v>
      </c>
      <c r="E162" s="200" t="e">
        <f>IF(ISNUMBER(Regressions!E172),ROUND(Regressions!E172, 1), NA())</f>
        <v>#N/A</v>
      </c>
      <c r="F162" s="323" t="e">
        <f>IF(ISNUMBER(Regressions!F172),ROUND(Regressions!F172, 1), NA())</f>
        <v>#N/A</v>
      </c>
      <c r="G162" s="222" t="e">
        <f>IF(ISNUMBER(Regressions!G172),ROUND(Regressions!G172, 1), NA())</f>
        <v>#N/A</v>
      </c>
      <c r="H162" s="324" t="e">
        <f>IF(ISNUMBER(Regressions!H172),ROUND(Regressions!H172, 1), NA())</f>
        <v>#N/A</v>
      </c>
      <c r="I162" s="223" t="e">
        <f>IF(ISNUMBER(Regressions!I172),ROUND(Regressions!I172, 1), NA())</f>
        <v>#N/A</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Brunei Darussalam</v>
      </c>
      <c r="B163" s="321">
        <f>IF(ISBLANK(Regressions!B173), " ", Regressions!B173)</f>
        <v>2004</v>
      </c>
      <c r="C163" s="326" t="str">
        <f>IF(ISBLANK(Regressions!C173), " ", Regressions!C173)</f>
        <v>Secondary</v>
      </c>
      <c r="D163" s="322">
        <f>IF(ISBLANK(Regressions!D173), " ", Regressions!D173)</f>
        <v>53833</v>
      </c>
      <c r="E163" s="200" t="e">
        <f>IF(ISNUMBER(Regressions!E173),ROUND(Regressions!E173, 1), NA())</f>
        <v>#N/A</v>
      </c>
      <c r="F163" s="323" t="e">
        <f>IF(ISNUMBER(Regressions!F173),ROUND(Regressions!F173, 1), NA())</f>
        <v>#N/A</v>
      </c>
      <c r="G163" s="222" t="e">
        <f>IF(ISNUMBER(Regressions!G173),ROUND(Regressions!G173, 1), NA())</f>
        <v>#N/A</v>
      </c>
      <c r="H163" s="324" t="e">
        <f>IF(ISNUMBER(Regressions!H173),ROUND(Regressions!H173, 1), NA())</f>
        <v>#N/A</v>
      </c>
      <c r="I163" s="223" t="e">
        <f>IF(ISNUMBER(Regressions!I173),ROUND(Regressions!I173, 1), NA())</f>
        <v>#N/A</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Brunei Darussalam</v>
      </c>
      <c r="B164" s="321">
        <f>IF(ISBLANK(Regressions!B174), " ", Regressions!B174)</f>
        <v>2005</v>
      </c>
      <c r="C164" s="326" t="str">
        <f>IF(ISBLANK(Regressions!C174), " ", Regressions!C174)</f>
        <v>Secondary</v>
      </c>
      <c r="D164" s="322">
        <f>IF(ISBLANK(Regressions!D174), " ", Regressions!D174)</f>
        <v>53372</v>
      </c>
      <c r="E164" s="200" t="e">
        <f>IF(ISNUMBER(Regressions!E174),ROUND(Regressions!E174, 1), NA())</f>
        <v>#N/A</v>
      </c>
      <c r="F164" s="323" t="e">
        <f>IF(ISNUMBER(Regressions!F174),ROUND(Regressions!F174, 1), NA())</f>
        <v>#N/A</v>
      </c>
      <c r="G164" s="222" t="e">
        <f>IF(ISNUMBER(Regressions!G174),ROUND(Regressions!G174, 1), NA())</f>
        <v>#N/A</v>
      </c>
      <c r="H164" s="324" t="e">
        <f>IF(ISNUMBER(Regressions!H174),ROUND(Regressions!H174, 1), NA())</f>
        <v>#N/A</v>
      </c>
      <c r="I164" s="223" t="e">
        <f>IF(ISNUMBER(Regressions!I174),ROUND(Regressions!I174, 1), NA())</f>
        <v>#N/A</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Brunei Darussalam</v>
      </c>
      <c r="B165" s="321">
        <f>IF(ISBLANK(Regressions!B175), " ", Regressions!B175)</f>
        <v>2006</v>
      </c>
      <c r="C165" s="326" t="str">
        <f>IF(ISBLANK(Regressions!C175), " ", Regressions!C175)</f>
        <v>Secondary</v>
      </c>
      <c r="D165" s="322">
        <f>IF(ISBLANK(Regressions!D175), " ", Regressions!D175)</f>
        <v>52687</v>
      </c>
      <c r="E165" s="200" t="e">
        <f>IF(ISNUMBER(Regressions!E175),ROUND(Regressions!E175, 1), NA())</f>
        <v>#N/A</v>
      </c>
      <c r="F165" s="323" t="e">
        <f>IF(ISNUMBER(Regressions!F175),ROUND(Regressions!F175, 1), NA())</f>
        <v>#N/A</v>
      </c>
      <c r="G165" s="222" t="e">
        <f>IF(ISNUMBER(Regressions!G175),ROUND(Regressions!G175, 1), NA())</f>
        <v>#N/A</v>
      </c>
      <c r="H165" s="324" t="e">
        <f>IF(ISNUMBER(Regressions!H175),ROUND(Regressions!H175, 1), NA())</f>
        <v>#N/A</v>
      </c>
      <c r="I165" s="223" t="e">
        <f>IF(ISNUMBER(Regressions!I175),ROUND(Regressions!I175, 1), NA())</f>
        <v>#N/A</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Brunei Darussalam</v>
      </c>
      <c r="B166" s="321">
        <f>IF(ISBLANK(Regressions!B176), " ", Regressions!B176)</f>
        <v>2007</v>
      </c>
      <c r="C166" s="326" t="str">
        <f>IF(ISBLANK(Regressions!C176), " ", Regressions!C176)</f>
        <v>Secondary</v>
      </c>
      <c r="D166" s="322">
        <f>IF(ISBLANK(Regressions!D176), " ", Regressions!D176)</f>
        <v>51884</v>
      </c>
      <c r="E166" s="200" t="e">
        <f>IF(ISNUMBER(Regressions!E176),ROUND(Regressions!E176, 1), NA())</f>
        <v>#N/A</v>
      </c>
      <c r="F166" s="323" t="e">
        <f>IF(ISNUMBER(Regressions!F176),ROUND(Regressions!F176, 1), NA())</f>
        <v>#N/A</v>
      </c>
      <c r="G166" s="222" t="e">
        <f>IF(ISNUMBER(Regressions!G176),ROUND(Regressions!G176, 1), NA())</f>
        <v>#N/A</v>
      </c>
      <c r="H166" s="324" t="e">
        <f>IF(ISNUMBER(Regressions!H176),ROUND(Regressions!H176, 1), NA())</f>
        <v>#N/A</v>
      </c>
      <c r="I166" s="223" t="e">
        <f>IF(ISNUMBER(Regressions!I176),ROUND(Regressions!I176, 1), NA())</f>
        <v>#N/A</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Brunei Darussalam</v>
      </c>
      <c r="B167" s="321">
        <f>IF(ISBLANK(Regressions!B177), " ", Regressions!B177)</f>
        <v>2008</v>
      </c>
      <c r="C167" s="326" t="str">
        <f>IF(ISBLANK(Regressions!C177), " ", Regressions!C177)</f>
        <v>Secondary</v>
      </c>
      <c r="D167" s="322">
        <f>IF(ISBLANK(Regressions!D177), " ", Regressions!D177)</f>
        <v>51101</v>
      </c>
      <c r="E167" s="200" t="e">
        <f>IF(ISNUMBER(Regressions!E177),ROUND(Regressions!E177, 1), NA())</f>
        <v>#N/A</v>
      </c>
      <c r="F167" s="323" t="e">
        <f>IF(ISNUMBER(Regressions!F177),ROUND(Regressions!F177, 1), NA())</f>
        <v>#N/A</v>
      </c>
      <c r="G167" s="222" t="e">
        <f>IF(ISNUMBER(Regressions!G177),ROUND(Regressions!G177, 1), NA())</f>
        <v>#N/A</v>
      </c>
      <c r="H167" s="324" t="e">
        <f>IF(ISNUMBER(Regressions!H177),ROUND(Regressions!H177, 1), NA())</f>
        <v>#N/A</v>
      </c>
      <c r="I167" s="223" t="e">
        <f>IF(ISNUMBER(Regressions!I177),ROUND(Regressions!I177, 1), NA())</f>
        <v>#N/A</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Brunei Darussalam</v>
      </c>
      <c r="B168" s="321">
        <f>IF(ISBLANK(Regressions!B178), " ", Regressions!B178)</f>
        <v>2009</v>
      </c>
      <c r="C168" s="326" t="str">
        <f>IF(ISBLANK(Regressions!C178), " ", Regressions!C178)</f>
        <v>Secondary</v>
      </c>
      <c r="D168" s="322">
        <f>IF(ISBLANK(Regressions!D178), " ", Regressions!D178)</f>
        <v>50391</v>
      </c>
      <c r="E168" s="200" t="e">
        <f>IF(ISNUMBER(Regressions!E178),ROUND(Regressions!E178, 1), NA())</f>
        <v>#N/A</v>
      </c>
      <c r="F168" s="323" t="e">
        <f>IF(ISNUMBER(Regressions!F178),ROUND(Regressions!F178, 1), NA())</f>
        <v>#N/A</v>
      </c>
      <c r="G168" s="222" t="e">
        <f>IF(ISNUMBER(Regressions!G178),ROUND(Regressions!G178, 1), NA())</f>
        <v>#N/A</v>
      </c>
      <c r="H168" s="324" t="e">
        <f>IF(ISNUMBER(Regressions!H178),ROUND(Regressions!H178, 1), NA())</f>
        <v>#N/A</v>
      </c>
      <c r="I168" s="223" t="e">
        <f>IF(ISNUMBER(Regressions!I178),ROUND(Regressions!I178, 1), NA())</f>
        <v>#N/A</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Brunei Darussalam</v>
      </c>
      <c r="B169" s="321">
        <f>IF(ISBLANK(Regressions!B179), " ", Regressions!B179)</f>
        <v>2010</v>
      </c>
      <c r="C169" s="326" t="str">
        <f>IF(ISBLANK(Regressions!C179), " ", Regressions!C179)</f>
        <v>Secondary</v>
      </c>
      <c r="D169" s="322">
        <f>IF(ISBLANK(Regressions!D179), " ", Regressions!D179)</f>
        <v>49761</v>
      </c>
      <c r="E169" s="200" t="e">
        <f>IF(ISNUMBER(Regressions!E179),ROUND(Regressions!E179, 1), NA())</f>
        <v>#N/A</v>
      </c>
      <c r="F169" s="323" t="e">
        <f>IF(ISNUMBER(Regressions!F179),ROUND(Regressions!F179, 1), NA())</f>
        <v>#N/A</v>
      </c>
      <c r="G169" s="222" t="e">
        <f>IF(ISNUMBER(Regressions!G179),ROUND(Regressions!G179, 1), NA())</f>
        <v>#N/A</v>
      </c>
      <c r="H169" s="324" t="e">
        <f>IF(ISNUMBER(Regressions!H179),ROUND(Regressions!H179, 1), NA())</f>
        <v>#N/A</v>
      </c>
      <c r="I169" s="223" t="e">
        <f>IF(ISNUMBER(Regressions!I179),ROUND(Regressions!I179, 1), NA())</f>
        <v>#N/A</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Brunei Darussalam</v>
      </c>
      <c r="B170" s="321">
        <f>IF(ISBLANK(Regressions!B180), " ", Regressions!B180)</f>
        <v>2011</v>
      </c>
      <c r="C170" s="326" t="str">
        <f>IF(ISBLANK(Regressions!C180), " ", Regressions!C180)</f>
        <v>Secondary</v>
      </c>
      <c r="D170" s="322">
        <f>IF(ISBLANK(Regressions!D180), " ", Regressions!D180)</f>
        <v>49274</v>
      </c>
      <c r="E170" s="200" t="e">
        <f>IF(ISNUMBER(Regressions!E180),ROUND(Regressions!E180, 1), NA())</f>
        <v>#N/A</v>
      </c>
      <c r="F170" s="323" t="e">
        <f>IF(ISNUMBER(Regressions!F180),ROUND(Regressions!F180, 1), NA())</f>
        <v>#N/A</v>
      </c>
      <c r="G170" s="222" t="e">
        <f>IF(ISNUMBER(Regressions!G180),ROUND(Regressions!G180, 1), NA())</f>
        <v>#N/A</v>
      </c>
      <c r="H170" s="324" t="e">
        <f>IF(ISNUMBER(Regressions!H180),ROUND(Regressions!H180, 1), NA())</f>
        <v>#N/A</v>
      </c>
      <c r="I170" s="223" t="e">
        <f>IF(ISNUMBER(Regressions!I180),ROUND(Regressions!I180, 1), NA())</f>
        <v>#N/A</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Brunei Darussalam</v>
      </c>
      <c r="B171" s="321">
        <f>IF(ISBLANK(Regressions!B181), " ", Regressions!B181)</f>
        <v>2012</v>
      </c>
      <c r="C171" s="326" t="str">
        <f>IF(ISBLANK(Regressions!C181), " ", Regressions!C181)</f>
        <v>Secondary</v>
      </c>
      <c r="D171" s="322">
        <f>IF(ISBLANK(Regressions!D181), " ", Regressions!D181)</f>
        <v>49189</v>
      </c>
      <c r="E171" s="200" t="e">
        <f>IF(ISNUMBER(Regressions!E181),ROUND(Regressions!E181, 1), NA())</f>
        <v>#N/A</v>
      </c>
      <c r="F171" s="323" t="e">
        <f>IF(ISNUMBER(Regressions!F181),ROUND(Regressions!F181, 1), NA())</f>
        <v>#N/A</v>
      </c>
      <c r="G171" s="222" t="e">
        <f>IF(ISNUMBER(Regressions!G181),ROUND(Regressions!G181, 1), NA())</f>
        <v>#N/A</v>
      </c>
      <c r="H171" s="324" t="e">
        <f>IF(ISNUMBER(Regressions!H181),ROUND(Regressions!H181, 1), NA())</f>
        <v>#N/A</v>
      </c>
      <c r="I171" s="223" t="e">
        <f>IF(ISNUMBER(Regressions!I181),ROUND(Regressions!I181, 1), NA())</f>
        <v>#N/A</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Brunei Darussalam</v>
      </c>
      <c r="B172" s="321">
        <f>IF(ISBLANK(Regressions!B182), " ", Regressions!B182)</f>
        <v>2013</v>
      </c>
      <c r="C172" s="326" t="str">
        <f>IF(ISBLANK(Regressions!C182), " ", Regressions!C182)</f>
        <v>Secondary</v>
      </c>
      <c r="D172" s="322">
        <f>IF(ISBLANK(Regressions!D182), " ", Regressions!D182)</f>
        <v>49244</v>
      </c>
      <c r="E172" s="200" t="e">
        <f>IF(ISNUMBER(Regressions!E182),ROUND(Regressions!E182, 1), NA())</f>
        <v>#N/A</v>
      </c>
      <c r="F172" s="323" t="e">
        <f>IF(ISNUMBER(Regressions!F182),ROUND(Regressions!F182, 1), NA())</f>
        <v>#N/A</v>
      </c>
      <c r="G172" s="222" t="e">
        <f>IF(ISNUMBER(Regressions!G182),ROUND(Regressions!G182, 1), NA())</f>
        <v>#N/A</v>
      </c>
      <c r="H172" s="324" t="e">
        <f>IF(ISNUMBER(Regressions!H182),ROUND(Regressions!H182, 1), NA())</f>
        <v>#N/A</v>
      </c>
      <c r="I172" s="223" t="e">
        <f>IF(ISNUMBER(Regressions!I182),ROUND(Regressions!I182, 1), NA())</f>
        <v>#N/A</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Brunei Darussalam</v>
      </c>
      <c r="B173" s="321">
        <f>IF(ISBLANK(Regressions!B183), " ", Regressions!B183)</f>
        <v>2014</v>
      </c>
      <c r="C173" s="326" t="str">
        <f>IF(ISBLANK(Regressions!C183), " ", Regressions!C183)</f>
        <v>Secondary</v>
      </c>
      <c r="D173" s="322">
        <f>IF(ISBLANK(Regressions!D183), " ", Regressions!D183)</f>
        <v>49192</v>
      </c>
      <c r="E173" s="200" t="e">
        <f>IF(ISNUMBER(Regressions!E183),ROUND(Regressions!E183, 1), NA())</f>
        <v>#N/A</v>
      </c>
      <c r="F173" s="323" t="e">
        <f>IF(ISNUMBER(Regressions!F183),ROUND(Regressions!F183, 1), NA())</f>
        <v>#N/A</v>
      </c>
      <c r="G173" s="222" t="e">
        <f>IF(ISNUMBER(Regressions!G183),ROUND(Regressions!G183, 1), NA())</f>
        <v>#N/A</v>
      </c>
      <c r="H173" s="324" t="e">
        <f>IF(ISNUMBER(Regressions!H183),ROUND(Regressions!H183, 1), NA())</f>
        <v>#N/A</v>
      </c>
      <c r="I173" s="223" t="e">
        <f>IF(ISNUMBER(Regressions!I183),ROUND(Regressions!I183, 1), NA())</f>
        <v>#N/A</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Brunei Darussalam</v>
      </c>
      <c r="B174" s="321">
        <f>IF(ISBLANK(Regressions!B184), " ", Regressions!B184)</f>
        <v>2015</v>
      </c>
      <c r="C174" s="326" t="str">
        <f>IF(ISBLANK(Regressions!C184), " ", Regressions!C184)</f>
        <v>Secondary</v>
      </c>
      <c r="D174" s="322">
        <f>IF(ISBLANK(Regressions!D184), " ", Regressions!D184)</f>
        <v>49046</v>
      </c>
      <c r="E174" s="200" t="e">
        <f>IF(ISNUMBER(Regressions!E184),ROUND(Regressions!E184, 1), NA())</f>
        <v>#N/A</v>
      </c>
      <c r="F174" s="323" t="e">
        <f>IF(ISNUMBER(Regressions!F184),ROUND(Regressions!F184, 1), NA())</f>
        <v>#N/A</v>
      </c>
      <c r="G174" s="222" t="e">
        <f>IF(ISNUMBER(Regressions!G184),ROUND(Regressions!G184, 1), NA())</f>
        <v>#N/A</v>
      </c>
      <c r="H174" s="324" t="e">
        <f>IF(ISNUMBER(Regressions!H184),ROUND(Regressions!H184, 1), NA())</f>
        <v>#N/A</v>
      </c>
      <c r="I174" s="223" t="e">
        <f>IF(ISNUMBER(Regressions!I184),ROUND(Regressions!I184, 1), NA())</f>
        <v>#N/A</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Brunei Darussalam</v>
      </c>
      <c r="B175" s="321">
        <f>IF(ISBLANK(Regressions!B185), " ", Regressions!B185)</f>
        <v>2016</v>
      </c>
      <c r="C175" s="326" t="str">
        <f>IF(ISBLANK(Regressions!C185), " ", Regressions!C185)</f>
        <v>Secondary</v>
      </c>
      <c r="D175" s="322">
        <f>IF(ISBLANK(Regressions!D185), " ", Regressions!D185)</f>
        <v>48806</v>
      </c>
      <c r="E175" s="200" t="e">
        <f>IF(ISNUMBER(Regressions!E185),ROUND(Regressions!E185, 1), NA())</f>
        <v>#N/A</v>
      </c>
      <c r="F175" s="323" t="e">
        <f>IF(ISNUMBER(Regressions!F185),ROUND(Regressions!F185, 1), NA())</f>
        <v>#N/A</v>
      </c>
      <c r="G175" s="222" t="e">
        <f>IF(ISNUMBER(Regressions!G185),ROUND(Regressions!G185, 1), NA())</f>
        <v>#N/A</v>
      </c>
      <c r="H175" s="324" t="e">
        <f>IF(ISNUMBER(Regressions!H185),ROUND(Regressions!H185, 1), NA())</f>
        <v>#N/A</v>
      </c>
      <c r="I175" s="223" t="e">
        <f>IF(ISNUMBER(Regressions!I185),ROUND(Regressions!I185, 1), NA())</f>
        <v>#N/A</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Brunei Darussalam</v>
      </c>
      <c r="B176" s="321">
        <f>IF(ISBLANK(Regressions!B186), " ", Regressions!B186)</f>
        <v>2017</v>
      </c>
      <c r="C176" s="326" t="str">
        <f>IF(ISBLANK(Regressions!C186), " ", Regressions!C186)</f>
        <v>Secondary</v>
      </c>
      <c r="D176" s="322">
        <f>IF(ISBLANK(Regressions!D186), " ", Regressions!D186)</f>
        <v>48508</v>
      </c>
      <c r="E176" s="200" t="e">
        <f>IF(ISNUMBER(Regressions!E186),ROUND(Regressions!E186, 1), NA())</f>
        <v>#N/A</v>
      </c>
      <c r="F176" s="323" t="e">
        <f>IF(ISNUMBER(Regressions!F186),ROUND(Regressions!F186, 1), NA())</f>
        <v>#N/A</v>
      </c>
      <c r="G176" s="222" t="e">
        <f>IF(ISNUMBER(Regressions!G186),ROUND(Regressions!G186, 1), NA())</f>
        <v>#N/A</v>
      </c>
      <c r="H176" s="324" t="e">
        <f>IF(ISNUMBER(Regressions!H186),ROUND(Regressions!H186, 1), NA())</f>
        <v>#N/A</v>
      </c>
      <c r="I176" s="223" t="e">
        <f>IF(ISNUMBER(Regressions!I186),ROUND(Regressions!I186, 1), NA())</f>
        <v>#N/A</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Brunei Darussalam</v>
      </c>
      <c r="B177" s="321">
        <f>IF(ISBLANK(Regressions!B187), " ", Regressions!B187)</f>
        <v>2018</v>
      </c>
      <c r="C177" s="326" t="str">
        <f>IF(ISBLANK(Regressions!C187), " ", Regressions!C187)</f>
        <v>Secondary</v>
      </c>
      <c r="D177" s="322">
        <f>IF(ISBLANK(Regressions!D187), " ", Regressions!D187)</f>
        <v>48176</v>
      </c>
      <c r="E177" s="200" t="e">
        <f>IF(ISNUMBER(Regressions!E187),ROUND(Regressions!E187, 1), NA())</f>
        <v>#N/A</v>
      </c>
      <c r="F177" s="323" t="e">
        <f>IF(ISNUMBER(Regressions!F187),ROUND(Regressions!F187, 1), NA())</f>
        <v>#N/A</v>
      </c>
      <c r="G177" s="222" t="e">
        <f>IF(ISNUMBER(Regressions!G187),ROUND(Regressions!G187, 1), NA())</f>
        <v>#N/A</v>
      </c>
      <c r="H177" s="324" t="e">
        <f>IF(ISNUMBER(Regressions!H187),ROUND(Regressions!H187, 1), NA())</f>
        <v>#N/A</v>
      </c>
      <c r="I177" s="223" t="e">
        <f>IF(ISNUMBER(Regressions!I187),ROUND(Regressions!I187, 1), NA())</f>
        <v>#N/A</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Brunei Darussalam</v>
      </c>
      <c r="B178" s="321">
        <f>IF(ISBLANK(Regressions!B188), " ", Regressions!B188)</f>
        <v>2019</v>
      </c>
      <c r="C178" s="326" t="str">
        <f>IF(ISBLANK(Regressions!C188), " ", Regressions!C188)</f>
        <v>Secondary</v>
      </c>
      <c r="D178" s="322">
        <f>IF(ISBLANK(Regressions!D188), " ", Regressions!D188)</f>
        <v>47607</v>
      </c>
      <c r="E178" s="200" t="e">
        <f>IF(ISNUMBER(Regressions!E188),ROUND(Regressions!E188, 1), NA())</f>
        <v>#N/A</v>
      </c>
      <c r="F178" s="323" t="e">
        <f>IF(ISNUMBER(Regressions!F188),ROUND(Regressions!F188, 1), NA())</f>
        <v>#N/A</v>
      </c>
      <c r="G178" s="222" t="e">
        <f>IF(ISNUMBER(Regressions!G188),ROUND(Regressions!G188, 1), NA())</f>
        <v>#N/A</v>
      </c>
      <c r="H178" s="324" t="e">
        <f>IF(ISNUMBER(Regressions!H188),ROUND(Regressions!H188, 1), NA())</f>
        <v>#N/A</v>
      </c>
      <c r="I178" s="223" t="e">
        <f>IF(ISNUMBER(Regressions!I188),ROUND(Regressions!I188, 1), NA())</f>
        <v>#N/A</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Brunei Darussalam</v>
      </c>
      <c r="B179" s="321">
        <f>IF(ISBLANK(Regressions!B189), " ", Regressions!B189)</f>
        <v>2020</v>
      </c>
      <c r="C179" s="326" t="str">
        <f>IF(ISBLANK(Regressions!C189), " ", Regressions!C189)</f>
        <v>Secondary</v>
      </c>
      <c r="D179" s="322">
        <f>IF(ISBLANK(Regressions!D189), " ", Regressions!D189)</f>
        <v>46938</v>
      </c>
      <c r="E179" s="200" t="e">
        <f>IF(ISNUMBER(Regressions!E189),ROUND(Regressions!E189, 1), NA())</f>
        <v>#N/A</v>
      </c>
      <c r="F179" s="323" t="e">
        <f>IF(ISNUMBER(Regressions!F189),ROUND(Regressions!F189, 1), NA())</f>
        <v>#N/A</v>
      </c>
      <c r="G179" s="222" t="e">
        <f>IF(ISNUMBER(Regressions!G189),ROUND(Regressions!G189, 1), NA())</f>
        <v>#N/A</v>
      </c>
      <c r="H179" s="324" t="e">
        <f>IF(ISNUMBER(Regressions!H189),ROUND(Regressions!H189, 1), NA())</f>
        <v>#N/A</v>
      </c>
      <c r="I179" s="223" t="e">
        <f>IF(ISNUMBER(Regressions!I189),ROUND(Regressions!I189, 1), NA())</f>
        <v>#N/A</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Brunei Darussalam</v>
      </c>
      <c r="B180" s="372">
        <f>IF(ISBLANK(Regressions!B190), " ", Regressions!B190)</f>
        <v>2021</v>
      </c>
      <c r="C180" s="373" t="str">
        <f>IF(ISBLANK(Regressions!C190), " ", Regressions!C190)</f>
        <v>Secondary</v>
      </c>
      <c r="D180" s="374">
        <f>IF(ISBLANK(Regressions!D190), " ", Regressions!D190)</f>
        <v>46437</v>
      </c>
      <c r="E180" s="377" t="e">
        <f>IF(ISNUMBER(Regressions!E190),ROUND(Regressions!E190, 1), NA())</f>
        <v>#N/A</v>
      </c>
      <c r="F180" s="375" t="e">
        <f>IF(ISNUMBER(Regressions!F190),ROUND(Regressions!F190, 1), NA())</f>
        <v>#N/A</v>
      </c>
      <c r="G180" s="378" t="e">
        <f>IF(ISNUMBER(Regressions!G190),ROUND(Regressions!G190, 1), NA())</f>
        <v>#N/A</v>
      </c>
      <c r="H180" s="376" t="e">
        <f>IF(ISNUMBER(Regressions!H190),ROUND(Regressions!H190, 1), NA())</f>
        <v>#N/A</v>
      </c>
      <c r="I180" s="379" t="e">
        <f>IF(ISNUMBER(Regressions!I190),ROUND(Regressions!I190, 1), NA())</f>
        <v>#N/A</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Brunei Darussalam</v>
      </c>
      <c r="B181" s="321">
        <f>IF(ISBLANK(Regressions!B191), " ", Regressions!B191)</f>
        <v>2022</v>
      </c>
      <c r="C181" s="326" t="str">
        <f>IF(ISBLANK(Regressions!C191), " ", Regressions!C191)</f>
        <v>Secondary</v>
      </c>
      <c r="D181" s="322">
        <f>IF(ISBLANK(Regressions!D191), " ", Regressions!D191)</f>
        <v>46101</v>
      </c>
      <c r="E181" s="200" t="e">
        <f>IF(ISNUMBER(Regressions!E191),ROUND(Regressions!E191, 1), NA())</f>
        <v>#N/A</v>
      </c>
      <c r="F181" s="323" t="e">
        <f>IF(ISNUMBER(Regressions!F191),ROUND(Regressions!F191, 1), NA())</f>
        <v>#N/A</v>
      </c>
      <c r="G181" s="222" t="e">
        <f>IF(ISNUMBER(Regressions!G191),ROUND(Regressions!G191, 1), NA())</f>
        <v>#N/A</v>
      </c>
      <c r="H181" s="324" t="e">
        <f>IF(ISNUMBER(Regressions!H191),ROUND(Regressions!H191, 1), NA())</f>
        <v>#N/A</v>
      </c>
      <c r="I181" s="223" t="e">
        <f>IF(ISNUMBER(Regressions!I191),ROUND(Regressions!I191, 1), NA())</f>
        <v>#N/A</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Brunei Darussalam</v>
      </c>
      <c r="B182" s="328">
        <f>IF(ISBLANK(Regressions!B192), " ", Regressions!B192)</f>
        <v>2023</v>
      </c>
      <c r="C182" s="329" t="str">
        <f>IF(ISBLANK(Regressions!C192), " ", Regressions!C192)</f>
        <v>Secondary</v>
      </c>
      <c r="D182" s="330">
        <f>IF(ISBLANK(Regressions!D192), " ", Regressions!D192)</f>
        <v>46071</v>
      </c>
      <c r="E182" s="331" t="e">
        <f>IF(ISNUMBER(Regressions!E192),ROUND(Regressions!E192, 1), NA())</f>
        <v>#N/A</v>
      </c>
      <c r="F182" s="332" t="e">
        <f>IF(ISNUMBER(Regressions!F192),ROUND(Regressions!F192, 1), NA())</f>
        <v>#N/A</v>
      </c>
      <c r="G182" s="333" t="e">
        <f>IF(ISNUMBER(Regressions!G192),ROUND(Regressions!G192, 1), NA())</f>
        <v>#N/A</v>
      </c>
      <c r="H182" s="334" t="e">
        <f>IF(ISNUMBER(Regressions!H192),ROUND(Regressions!H192, 1), NA())</f>
        <v>#N/A</v>
      </c>
      <c r="I182" s="335" t="e">
        <f>IF(ISNUMBER(Regressions!I192),ROUND(Regressions!I192, 1), NA())</f>
        <v>#N/A</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Brunei Darussalam</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Brunei Darussalam</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Brunei Darussalam</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Brunei Darussalam</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Brunei Darussalam</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Brunei Darussalam</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Brunei Darussalam</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385"/>
      <c r="F211" s="385"/>
      <c r="G211" s="386"/>
      <c r="H211" s="385"/>
      <c r="I211" s="386"/>
      <c r="J211" s="387"/>
      <c r="K211" s="387"/>
      <c r="L211" s="385"/>
      <c r="M211" s="387"/>
      <c r="N211" s="388"/>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181</v>
      </c>
      <c r="G5" s="114" t="s">
        <v>136</v>
      </c>
      <c r="H5" s="115" t="s">
        <v>43</v>
      </c>
      <c r="I5" s="116" t="s">
        <v>182</v>
      </c>
      <c r="J5" s="114" t="s">
        <v>137</v>
      </c>
      <c r="K5" s="115" t="s">
        <v>44</v>
      </c>
      <c r="L5" s="116" t="s">
        <v>183</v>
      </c>
      <c r="M5" s="114" t="s">
        <v>138</v>
      </c>
      <c r="N5" s="115" t="s">
        <v>86</v>
      </c>
      <c r="O5" s="116" t="s">
        <v>184</v>
      </c>
      <c r="P5" s="114" t="s">
        <v>139</v>
      </c>
      <c r="Q5" s="115" t="s">
        <v>87</v>
      </c>
      <c r="R5" s="116" t="s">
        <v>185</v>
      </c>
      <c r="S5" s="114" t="s">
        <v>140</v>
      </c>
      <c r="T5" s="115" t="s">
        <v>88</v>
      </c>
      <c r="U5" s="117" t="s">
        <v>186</v>
      </c>
      <c r="V5" s="118" t="s">
        <v>129</v>
      </c>
      <c r="W5" s="119" t="s">
        <v>45</v>
      </c>
      <c r="X5" s="120" t="s">
        <v>65</v>
      </c>
      <c r="Y5" s="120" t="s">
        <v>66</v>
      </c>
      <c r="Z5" s="121" t="s">
        <v>187</v>
      </c>
      <c r="AA5" s="118" t="s">
        <v>130</v>
      </c>
      <c r="AB5" s="119" t="s">
        <v>46</v>
      </c>
      <c r="AC5" s="120" t="s">
        <v>67</v>
      </c>
      <c r="AD5" s="120" t="s">
        <v>68</v>
      </c>
      <c r="AE5" s="121" t="s">
        <v>188</v>
      </c>
      <c r="AF5" s="118" t="s">
        <v>131</v>
      </c>
      <c r="AG5" s="119" t="s">
        <v>47</v>
      </c>
      <c r="AH5" s="120" t="s">
        <v>69</v>
      </c>
      <c r="AI5" s="120" t="s">
        <v>70</v>
      </c>
      <c r="AJ5" s="121" t="s">
        <v>189</v>
      </c>
      <c r="AK5" s="118" t="s">
        <v>132</v>
      </c>
      <c r="AL5" s="119" t="s">
        <v>71</v>
      </c>
      <c r="AM5" s="120" t="s">
        <v>72</v>
      </c>
      <c r="AN5" s="120" t="s">
        <v>73</v>
      </c>
      <c r="AO5" s="121" t="s">
        <v>190</v>
      </c>
      <c r="AP5" s="118" t="s">
        <v>133</v>
      </c>
      <c r="AQ5" s="119" t="s">
        <v>74</v>
      </c>
      <c r="AR5" s="120" t="s">
        <v>75</v>
      </c>
      <c r="AS5" s="120" t="s">
        <v>76</v>
      </c>
      <c r="AT5" s="121" t="s">
        <v>191</v>
      </c>
      <c r="AU5" s="118" t="s">
        <v>134</v>
      </c>
      <c r="AV5" s="119" t="s">
        <v>77</v>
      </c>
      <c r="AW5" s="120" t="s">
        <v>78</v>
      </c>
      <c r="AX5" s="120" t="s">
        <v>79</v>
      </c>
      <c r="AY5" s="122" t="s">
        <v>192</v>
      </c>
      <c r="AZ5" s="123" t="s">
        <v>80</v>
      </c>
      <c r="BA5" s="124" t="s">
        <v>114</v>
      </c>
      <c r="BB5" s="125" t="s">
        <v>193</v>
      </c>
      <c r="BC5" s="123" t="s">
        <v>85</v>
      </c>
      <c r="BD5" s="124" t="s">
        <v>115</v>
      </c>
      <c r="BE5" s="125" t="s">
        <v>194</v>
      </c>
      <c r="BF5" s="123" t="s">
        <v>84</v>
      </c>
      <c r="BG5" s="124" t="s">
        <v>116</v>
      </c>
      <c r="BH5" s="125" t="s">
        <v>195</v>
      </c>
      <c r="BI5" s="123" t="s">
        <v>83</v>
      </c>
      <c r="BJ5" s="124" t="s">
        <v>117</v>
      </c>
      <c r="BK5" s="125" t="s">
        <v>196</v>
      </c>
      <c r="BL5" s="123" t="s">
        <v>82</v>
      </c>
      <c r="BM5" s="124" t="s">
        <v>118</v>
      </c>
      <c r="BN5" s="125" t="s">
        <v>197</v>
      </c>
      <c r="BO5" s="123" t="s">
        <v>81</v>
      </c>
      <c r="BP5" s="124" t="s">
        <v>119</v>
      </c>
      <c r="BQ5" s="125" t="s">
        <v>198</v>
      </c>
    </row>
    <row xmlns:x14ac="http://schemas.microsoft.com/office/spreadsheetml/2009/9/ac" r="6" x14ac:dyDescent="0.2">
      <c r="A6" s="32" t="str">
        <f>IF('Water Data'!$B$2="","",'Water Data'!$B$2)</f>
        <v>BRN_2016_UIS</v>
      </c>
      <c r="B6" s="32" t="str">
        <f>+'Water Data'!C2</f>
        <v>Other</v>
      </c>
      <c r="C6" s="318">
        <f>+IF(ISNUMBER(VALUE(MID(A6,5,4))), VALUE(MID(A6, 5,4)),"")</f>
        <v>2016</v>
      </c>
      <c r="D6" s="85" t="e">
        <f>+IF(AND(ISTEXT('Water Data'!B2),BS6="Yes"),100-'Water Data'!D4,IF(AND(ISTEXT('Water Data'!B2),BS6="No",ISNUMBER('Water Data'!D4)),CONCATENATE("[",ROUND(100-'Water Data'!D4,0),"]"),NA()))</f>
        <v>#N/A</v>
      </c>
      <c r="E6" s="85" t="e">
        <f>+IF(AND(ISTEXT('Water Data'!B2),BT6="Yes"),'Water Data'!D6,IF(AND(ISTEXT('Water Data'!B2),BT6="No",ISNUMBER('Water Data'!D6)),CONCATENATE("[",ROUND('Water Data'!D6,0),"]"),NA()))</f>
        <v>#N/A</v>
      </c>
      <c r="F6" s="85" t="e">
        <f>+IF(AND(ISTEXT('Water Data'!B2),BU6="Yes"),'Water Data'!D9,IF(AND(ISTEXT('Water Data'!B2),BU6="No",ISNUMBER('Water Data'!D9)),CONCATENATE("[",ROUND('Water Data'!D9,0),"]"),NA()))</f>
        <v>#N/A</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t="e">
        <f>+IF(AND(ISTEXT('Water Data'!B2),CE6="Yes"),100-'Water Data'!H4,IF(AND(ISTEXT('Water Data'!B2),CE6="No",ISNUMBER('Water Data'!H4)),CONCATENATE("[",ROUND(100-'Water Data'!H4,0),"]"),NA()))</f>
        <v>#N/A</v>
      </c>
      <c r="Q6" s="85" t="e">
        <f>+IF(AND(ISTEXT('Water Data'!B2),CF6="Yes"),'Water Data'!H6,IF(AND(ISTEXT('Water Data'!B2),CF6="No",ISNUMBER('Water Data'!H6)),CONCATENATE("[",ROUND('Water Data'!H6,0),"]"),NA()))</f>
        <v>#N/A</v>
      </c>
      <c r="R6" s="85" t="e">
        <f>+IF(AND(ISTEXT('Water Data'!B2),CG6="Yes"),'Water Data'!H9,IF(AND(ISTEXT('Water Data'!B2),CG6="No",ISNUMBER('Water Data'!H9)),CONCATENATE("[",ROUND('Water Data'!H9,0),"]"),NA()))</f>
        <v>#N/A</v>
      </c>
      <c r="S6" s="85" t="e">
        <f>+IF(AND(ISTEXT('Water Data'!B2),CH6="Yes"),100-'Water Data'!I4,IF(AND(ISTEXT('Water Data'!B2),CH6="No",ISNUMBER('Water Data'!I4)),CONCATENATE("[",ROUND(100-'Water Data'!I4,0),"]"),NA()))</f>
        <v>#N/A</v>
      </c>
      <c r="T6" s="85" t="e">
        <f>+IF(AND(ISTEXT('Water Data'!B2),CI6="Yes"),'Water Data'!I6,IF(AND(ISTEXT('Water Data'!B2),CI6="No",ISNUMBER('Water Data'!I6)),CONCATENATE("[",ROUND('Water Data'!I6,0),"]"),NA()))</f>
        <v>#N/A</v>
      </c>
      <c r="U6" s="85" t="e">
        <f>+IF(AND(ISTEXT('Water Data'!B2),CJ6="Yes"),'Water Data'!I9,IF(AND(ISTEXT('Water Data'!B2),CJ6="No",ISNUMBER('Water Data'!I9)),CONCATENATE("[",ROUND('Water Data'!I9,0),"]"),NA()))</f>
        <v>#N/A</v>
      </c>
      <c r="V6" s="86" t="e">
        <f>+IF(AND(ISTEXT('Sanitation Data'!B2),CK6="Yes"),100-'Sanitation Data'!D4,IF(AND(ISTEXT('Sanitation Data'!B2),CK6="No",ISNUMBER('Sanitation Data'!D4)),CONCATENATE("[",ROUND(100-'Sanitation Data'!D4,0),"]"),NA()))</f>
        <v>#N/A</v>
      </c>
      <c r="W6" s="86" t="e">
        <f>+IF(AND(ISTEXT('Sanitation Data'!B2),CL6="Yes"),'Sanitation Data'!D6,IF(AND(ISTEXT('Sanitation Data'!B2),CL6="No",ISNUMBER('Sanitation Data'!D6)),CONCATENATE("[",ROUND('Sanitation Data'!D6,0),"]"),NA()))</f>
        <v>#N/A</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t="e">
        <f>+IF(AND(ISTEXT('Sanitation Data'!B2),CO6="Yes"),'Sanitation Data'!D12,IF(AND(ISTEXT('Sanitation Data'!B2),CO6="No",ISNUMBER('Sanitation Data'!D12)),CONCATENATE("[",ROUND('Sanitation Data'!D12,0),"]"),NA()))</f>
        <v>#N/A</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t="e">
        <f>+IF(AND(ISTEXT('Sanitation Data'!B2),DE6="Yes"),100-'Sanitation Data'!H4,IF(AND(ISTEXT('Sanitation Data'!B2),DE6="No",ISNUMBER('Sanitation Data'!H4)),CONCATENATE("[",ROUND(100-'Sanitation Data'!H4,0),"]"),NA()))</f>
        <v>#N/A</v>
      </c>
      <c r="AQ6" s="86" t="e">
        <f>+IF(AND(ISTEXT('Sanitation Data'!B2),DF6="Yes"),'Sanitation Data'!H6,IF(AND(ISTEXT('Sanitation Data'!B2),DF6="No",ISTEXT('Sanitation Data'!H6)),CONCATENATE("[",ROUND('Sanitation Data'!H6,0),"]"),NA()))</f>
        <v>#N/A</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t="e">
        <f>+IF(AND(ISTEXT('Sanitation Data'!B2),DI6="Yes"),'Sanitation Data'!H12,IF(AND(ISTEXT('Sanitation Data'!B2),DI6="No",ISNUMBER('Sanitation Data'!H12)),CONCATENATE("[",ROUND('Sanitation Data'!H12,0),"]"),NA()))</f>
        <v>#N/A</v>
      </c>
      <c r="AU6" s="86" t="e">
        <f>+IF(AND(ISTEXT('Sanitation Data'!B2),DJ6="Yes"),100-'Sanitation Data'!I4,IF(AND(ISTEXT('Sanitation Data'!B2),DJ6="No",ISNUMBER('Sanitation Data'!I4)),CONCATENATE("[",ROUND(100-'Sanitation Data'!I4,0),"]"),NA()))</f>
        <v>#N/A</v>
      </c>
      <c r="AV6" s="86" t="e">
        <f>+IF(AND(ISTEXT('Sanitation Data'!B2),DK6="Yes"),'Sanitation Data'!I6,IF(AND(ISTEXT('Sanitation Data'!B2),DK6="No",ISNUMBER('Sanitation Data'!I6)),CONCATENATE("[",ROUND('Sanitation Data'!I6,0),"]"),NA()))</f>
        <v>#N/A</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t="e">
        <f>+IF(AND(ISTEXT('Sanitation Data'!B2),DN6="Yes"),'Sanitation Data'!I12,IF(AND(ISTEXT('Sanitation Data'!B2),DN6="No",ISNUMBER('Sanitation Data'!I12)),CONCATENATE("[",ROUND('Sanitation Data'!I12,0),"]"),NA()))</f>
        <v>#N/A</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f>+'Water Data'!D27</f>
        <v>0</v>
      </c>
      <c r="BT6" s="262">
        <f>+'Water Data'!D28</f>
        <v>0</v>
      </c>
      <c r="BU6" s="262">
        <f>+'Water Data'!D29</f>
        <v>0</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f>+'Water Data'!H27</f>
        <v>0</v>
      </c>
      <c r="CF6" s="262">
        <f>+'Water Data'!H28</f>
        <v>0</v>
      </c>
      <c r="CG6" s="262">
        <f>+'Water Data'!H29</f>
        <v>0</v>
      </c>
      <c r="CH6" s="262">
        <f>+'Water Data'!I27</f>
        <v>0</v>
      </c>
      <c r="CI6" s="262">
        <f>+'Water Data'!I28</f>
        <v>0</v>
      </c>
      <c r="CJ6" s="262">
        <f>+'Water Data'!I29</f>
        <v>0</v>
      </c>
      <c r="CK6" s="262">
        <f>+'Sanitation Data'!D28</f>
        <v>0</v>
      </c>
      <c r="CL6" s="262">
        <f>+'Sanitation Data'!D29</f>
        <v>0</v>
      </c>
      <c r="CM6" s="262">
        <f>+'Sanitation Data'!D30</f>
        <v>0</v>
      </c>
      <c r="CN6" s="262">
        <f>+'Sanitation Data'!D31</f>
        <v>0</v>
      </c>
      <c r="CO6" s="262">
        <f>+'Sanitation Data'!D32</f>
        <v>0</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f>+'Sanitation Data'!H28</f>
        <v>0</v>
      </c>
      <c r="DF6" s="262">
        <f>+'Sanitation Data'!H29</f>
        <v>0</v>
      </c>
      <c r="DG6" s="262">
        <f>+'Sanitation Data'!H30</f>
        <v>0</v>
      </c>
      <c r="DH6" s="262">
        <f>+'Sanitation Data'!H31</f>
        <v>0</v>
      </c>
      <c r="DI6" s="262">
        <f>+'Sanitation Data'!H32</f>
        <v>0</v>
      </c>
      <c r="DJ6" s="262">
        <f>+'Sanitation Data'!I28</f>
        <v>0</v>
      </c>
      <c r="DK6" s="262">
        <f>+'Sanitation Data'!I29</f>
        <v>0</v>
      </c>
      <c r="DL6" s="262">
        <f>+'Sanitation Data'!I30</f>
        <v>0</v>
      </c>
      <c r="DM6" s="262">
        <f>+'Sanitation Data'!I31</f>
        <v>0</v>
      </c>
      <c r="DN6" s="262">
        <f>+'Sanitation Data'!I32</f>
        <v>0</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BRN_2017_UIS</v>
      </c>
      <c r="B7" s="32" t="str">
        <f ca="true">+IF(OFFSET('Water Data'!$C$2,0,10*ROW('Water Data'!F1))="","",OFFSET('Water Data'!$C$2,0,10*ROW('Water Data'!F1)))</f>
        <v>Other</v>
      </c>
      <c r="C7" s="318">
        <f t="shared" ref="C7:C70" ca="true" si="0">+IF(ISNUMBER(VALUE(MID(A7,5,4))), VALUE(MID(A7, 5,4)),"")</f>
        <v>2017</v>
      </c>
      <c r="D7" s="85"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5"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5"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5"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5"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85"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5"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5"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86"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8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
      </c>
      <c r="BT7" s="262" t="str">
        <f ca="true">+IF(OFFSET('Water Data'!$D$28,0,10*ROW('Water Data'!D1))="","",OFFSET('Water Data'!$D$28,0,10*ROW('Water Data'!D1)))</f>
        <v/>
      </c>
      <c r="BU7" s="262" t="str">
        <f ca="true">+IF(OFFSET('Water Data'!$D$29,0,10*ROW('Water Data'!D1))="","",OFFSET('Water Data'!$D$29,0,10*ROW('Water Data'!D1)))</f>
        <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
      </c>
      <c r="CF7" s="262" t="str">
        <f ca="true">+IF(OFFSET('Water Data'!$H$28,0,10*ROW('Water Data'!H1))="","",OFFSET('Water Data'!$H$28,0,10*ROW('Water Data'!H1)))</f>
        <v/>
      </c>
      <c r="CG7" s="262" t="str">
        <f ca="true">+IF(OFFSET('Water Data'!$H$29,0,10*ROW('Water Data'!H1))="","",OFFSET('Water Data'!$H$29,0,10*ROW('Water Data'!H1)))</f>
        <v/>
      </c>
      <c r="CH7" s="262" t="str">
        <f ca="true">+IF(OFFSET('Water Data'!$I$27,0,10*ROW('Water Data'!I1))="","",OFFSET('Water Data'!$I$27,0,10*ROW('Water Data'!I1)))</f>
        <v/>
      </c>
      <c r="CI7" s="262" t="str">
        <f ca="true">+IF(OFFSET('Water Data'!$I$28,0,10*ROW('Water Data'!I1))="","",OFFSET('Water Data'!$I$28,0,10*ROW('Water Data'!I1)))</f>
        <v/>
      </c>
      <c r="CJ7" s="262" t="str">
        <f ca="true">+IF(OFFSET('Water Data'!$I$29,0,10*ROW('Water Data'!I1))="","",OFFSET('Water Data'!$I$29,0,10*ROW('Water Data'!I1)))</f>
        <v/>
      </c>
      <c r="CK7" s="262" t="str">
        <f ca="true">+IF(OFFSET('Sanitation Data'!$D$28,0,10*ROW('Sanitation Data'!D1))="","",OFFSET('Sanitation Data'!$D$28,0,10*ROW('Sanitation Data'!D1)))</f>
        <v/>
      </c>
      <c r="CL7" s="262" t="str">
        <f ca="true">+IF(OFFSET('Sanitation Data'!$D$29,0,10*ROW('Sanitation Data'!D1))="","",OFFSET('Sanitation Data'!$D$29,0,10*ROW('Sanitation Data'!D1)))</f>
        <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
      </c>
      <c r="DF7" s="262" t="str">
        <f ca="true">+IF(OFFSET('Sanitation Data'!$H$29,0,10*ROW('Sanitation Data'!H1))="","",OFFSET('Sanitation Data'!$H$29,0,10*ROW('Sanitation Data'!H1)))</f>
        <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
      </c>
      <c r="DJ7" s="262" t="str">
        <f ca="true">+IF(OFFSET('Sanitation Data'!$I$28,0,10*ROW('Sanitation Data'!I1))="","",OFFSET('Sanitation Data'!$I$28,0,10*ROW('Sanitation Data'!I1)))</f>
        <v/>
      </c>
      <c r="DK7" s="262" t="str">
        <f ca="true">+IF(OFFSET('Sanitation Data'!$I$29,0,10*ROW('Sanitation Data'!I1))="","",OFFSET('Sanitation Data'!$I$29,0,10*ROW('Sanitation Data'!I1)))</f>
        <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BRN_2018_UIS</v>
      </c>
      <c r="B8" s="32" t="str">
        <f ca="true">+IF(OFFSET('Water Data'!$C$2,0,10*ROW('Water Data'!F2))="","",OFFSET('Water Data'!$C$2,0,10*ROW('Water Data'!F2)))</f>
        <v>Other</v>
      </c>
      <c r="C8" s="318">
        <f t="shared" ca="true" si="0"/>
        <v>2018</v>
      </c>
      <c r="D8" s="85"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5"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5"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5"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5"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8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5"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
      </c>
      <c r="BT8" s="262" t="str">
        <f ca="true">+IF(OFFSET('Water Data'!$D$28,0,10*ROW('Water Data'!D2))="","",OFFSET('Water Data'!$D$28,0,10*ROW('Water Data'!D2)))</f>
        <v/>
      </c>
      <c r="BU8" s="262" t="str">
        <f ca="true">+IF(OFFSET('Water Data'!$D$29,0,10*ROW('Water Data'!D2))="","",OFFSET('Water Data'!$D$29,0,10*ROW('Water Data'!D2)))</f>
        <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
      </c>
      <c r="CF8" s="262" t="str">
        <f ca="true">+IF(OFFSET('Water Data'!$H$28,0,10*ROW('Water Data'!H2))="","",OFFSET('Water Data'!$H$28,0,10*ROW('Water Data'!H2)))</f>
        <v/>
      </c>
      <c r="CG8" s="262" t="str">
        <f ca="true">+IF(OFFSET('Water Data'!$H$29,0,10*ROW('Water Data'!H2))="","",OFFSET('Water Data'!$H$29,0,10*ROW('Water Data'!H2)))</f>
        <v/>
      </c>
      <c r="CH8" s="262" t="str">
        <f ca="true">+IF(OFFSET('Water Data'!$I$27,0,10*ROW('Water Data'!I2))="","",OFFSET('Water Data'!$I$27,0,10*ROW('Water Data'!I2)))</f>
        <v/>
      </c>
      <c r="CI8" s="262" t="str">
        <f ca="true">+IF(OFFSET('Water Data'!$I$28,0,10*ROW('Water Data'!I2))="","",OFFSET('Water Data'!$I$28,0,10*ROW('Water Data'!I2)))</f>
        <v/>
      </c>
      <c r="CJ8" s="262" t="str">
        <f ca="true">+IF(OFFSET('Water Data'!$I$29,0,10*ROW('Water Data'!I2))="","",OFFSET('Water Data'!$I$29,0,10*ROW('Water Data'!I2)))</f>
        <v/>
      </c>
      <c r="CK8" s="262" t="str">
        <f ca="true">+IF(OFFSET('Sanitation Data'!$D$28,0,10*ROW('Sanitation Data'!D2))="","",OFFSET('Sanitation Data'!$D$28,0,10*ROW('Sanitation Data'!D2)))</f>
        <v/>
      </c>
      <c r="CL8" s="262" t="str">
        <f ca="true">+IF(OFFSET('Sanitation Data'!$D$29,0,10*ROW('Sanitation Data'!D2))="","",OFFSET('Sanitation Data'!$D$29,0,10*ROW('Sanitation Data'!D2)))</f>
        <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
      </c>
      <c r="DF8" s="262" t="str">
        <f ca="true">+IF(OFFSET('Sanitation Data'!$H$29,0,10*ROW('Sanitation Data'!H2))="","",OFFSET('Sanitation Data'!$H$29,0,10*ROW('Sanitation Data'!H2)))</f>
        <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
      </c>
      <c r="DJ8" s="262" t="str">
        <f ca="true">+IF(OFFSET('Sanitation Data'!$I$28,0,10*ROW('Sanitation Data'!I2))="","",OFFSET('Sanitation Data'!$I$28,0,10*ROW('Sanitation Data'!I2)))</f>
        <v/>
      </c>
      <c r="DK8" s="262" t="str">
        <f ca="true">+IF(OFFSET('Sanitation Data'!$I$29,0,10*ROW('Sanitation Data'!I2))="","",OFFSET('Sanitation Data'!$I$29,0,10*ROW('Sanitation Data'!I2)))</f>
        <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BRN_2019_UIS</v>
      </c>
      <c r="B9" s="32" t="str">
        <f ca="true">+IF(OFFSET('Water Data'!$C$2,0,10*ROW('Water Data'!F3))="","",OFFSET('Water Data'!$C$2,0,10*ROW('Water Data'!F3)))</f>
        <v>Other</v>
      </c>
      <c r="C9" s="318">
        <f t="shared" ca="true" si="0"/>
        <v>2019</v>
      </c>
      <c r="D9" s="8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5"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
      </c>
      <c r="BT9" s="262" t="str">
        <f ca="true">+IF(OFFSET('Water Data'!$D$28,0,10*ROW('Water Data'!D3))="","",OFFSET('Water Data'!$D$28,0,10*ROW('Water Data'!D3)))</f>
        <v/>
      </c>
      <c r="BU9" s="262" t="str">
        <f ca="true">+IF(OFFSET('Water Data'!$D$29,0,10*ROW('Water Data'!D3))="","",OFFSET('Water Data'!$D$29,0,10*ROW('Water Data'!D3)))</f>
        <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
      </c>
      <c r="CF9" s="262" t="str">
        <f ca="true">+IF(OFFSET('Water Data'!$H$28,0,10*ROW('Water Data'!H3))="","",OFFSET('Water Data'!$H$28,0,10*ROW('Water Data'!H3)))</f>
        <v/>
      </c>
      <c r="CG9" s="262" t="str">
        <f ca="true">+IF(OFFSET('Water Data'!$H$29,0,10*ROW('Water Data'!H3))="","",OFFSET('Water Data'!$H$29,0,10*ROW('Water Data'!H3)))</f>
        <v/>
      </c>
      <c r="CH9" s="262" t="str">
        <f ca="true">+IF(OFFSET('Water Data'!$I$27,0,10*ROW('Water Data'!I3))="","",OFFSET('Water Data'!$I$27,0,10*ROW('Water Data'!I3)))</f>
        <v/>
      </c>
      <c r="CI9" s="262" t="str">
        <f ca="true">+IF(OFFSET('Water Data'!$I$28,0,10*ROW('Water Data'!I3))="","",OFFSET('Water Data'!$I$28,0,10*ROW('Water Data'!I3)))</f>
        <v/>
      </c>
      <c r="CJ9" s="262" t="str">
        <f ca="true">+IF(OFFSET('Water Data'!$I$29,0,10*ROW('Water Data'!I3))="","",OFFSET('Water Data'!$I$29,0,10*ROW('Water Data'!I3)))</f>
        <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BRN_2020_UIS</v>
      </c>
      <c r="B10" s="32" t="str">
        <f ca="true">+IF(OFFSET('Water Data'!$C$2,0,10*ROW('Water Data'!F4))="","",OFFSET('Water Data'!$C$2,0,10*ROW('Water Data'!F4)))</f>
        <v>Other</v>
      </c>
      <c r="C10" s="318">
        <f t="shared" ca="true" si="0"/>
        <v>2020</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
      </c>
      <c r="BT10" s="262" t="str">
        <f ca="true">+IF(OFFSET('Water Data'!$D$28,0,10*ROW('Water Data'!D4))="","",OFFSET('Water Data'!$D$28,0,10*ROW('Water Data'!D4)))</f>
        <v/>
      </c>
      <c r="BU10" s="262" t="str">
        <f ca="true">+IF(OFFSET('Water Data'!$D$29,0,10*ROW('Water Data'!D4))="","",OFFSET('Water Data'!$D$29,0,10*ROW('Water Data'!D4)))</f>
        <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
      </c>
      <c r="CF10" s="262" t="str">
        <f ca="true">+IF(OFFSET('Water Data'!$H$28,0,10*ROW('Water Data'!H4))="","",OFFSET('Water Data'!$H$28,0,10*ROW('Water Data'!H4)))</f>
        <v/>
      </c>
      <c r="CG10" s="262" t="str">
        <f ca="true">+IF(OFFSET('Water Data'!$H$29,0,10*ROW('Water Data'!H4))="","",OFFSET('Water Data'!$H$29,0,10*ROW('Water Data'!H4)))</f>
        <v/>
      </c>
      <c r="CH10" s="262" t="str">
        <f ca="true">+IF(OFFSET('Water Data'!$I$27,0,10*ROW('Water Data'!I4))="","",OFFSET('Water Data'!$I$27,0,10*ROW('Water Data'!I4)))</f>
        <v/>
      </c>
      <c r="CI10" s="262" t="str">
        <f ca="true">+IF(OFFSET('Water Data'!$I$28,0,10*ROW('Water Data'!I4))="","",OFFSET('Water Data'!$I$28,0,10*ROW('Water Data'!I4)))</f>
        <v/>
      </c>
      <c r="CJ10" s="262" t="str">
        <f ca="true">+IF(OFFSET('Water Data'!$I$29,0,10*ROW('Water Data'!I4))="","",OFFSET('Water Data'!$I$29,0,10*ROW('Water Data'!I4)))</f>
        <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18"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2"/>
      <c r="BS11" s="262" t="str">
        <f ca="true">+IF(OFFSET('Water Data'!$D$27,0,10*ROW('Water Data'!D5))="","",OFFSET('Water Data'!$D$27,0,10*ROW('Water Data'!D5)))</f>
        <v/>
      </c>
      <c r="BT11" s="262" t="str">
        <f ca="true">+IF(OFFSET('Water Data'!$D$28,0,10*ROW('Water Data'!D5))="","",OFFSET('Water Data'!$D$28,0,10*ROW('Water Data'!D5)))</f>
        <v/>
      </c>
      <c r="BU11" s="262" t="str">
        <f ca="true">+IF(OFFSET('Water Data'!$D$29,0,10*ROW('Water Data'!D5))="","",OFFSET('Water Data'!$D$29,0,10*ROW('Water Data'!D5)))</f>
        <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
      </c>
      <c r="CF11" s="262" t="str">
        <f ca="true">+IF(OFFSET('Water Data'!$H$28,0,10*ROW('Water Data'!H5))="","",OFFSET('Water Data'!$H$28,0,10*ROW('Water Data'!H5)))</f>
        <v/>
      </c>
      <c r="CG11" s="262" t="str">
        <f ca="true">+IF(OFFSET('Water Data'!$H$29,0,10*ROW('Water Data'!H5))="","",OFFSET('Water Data'!$H$29,0,10*ROW('Water Data'!H5)))</f>
        <v/>
      </c>
      <c r="CH11" s="262" t="str">
        <f ca="true">+IF(OFFSET('Water Data'!$I$27,0,10*ROW('Water Data'!I5))="","",OFFSET('Water Data'!$I$27,0,10*ROW('Water Data'!I5)))</f>
        <v/>
      </c>
      <c r="CI11" s="262" t="str">
        <f ca="true">+IF(OFFSET('Water Data'!$I$28,0,10*ROW('Water Data'!I5))="","",OFFSET('Water Data'!$I$28,0,10*ROW('Water Data'!I5)))</f>
        <v/>
      </c>
      <c r="CJ11" s="262" t="str">
        <f ca="true">+IF(OFFSET('Water Data'!$I$29,0,10*ROW('Water Data'!I5))="","",OFFSET('Water Data'!$I$29,0,10*ROW('Water Data'!I5)))</f>
        <v/>
      </c>
      <c r="CK11" s="262" t="str">
        <f ca="true">+IF(OFFSET('Sanitation Data'!$D$28,0,10*ROW('Sanitation Data'!D5))="","",OFFSET('Sanitation Data'!$D$28,0,10*ROW('Sanitation Data'!D5)))</f>
        <v/>
      </c>
      <c r="CL11" s="262" t="str">
        <f ca="true">+IF(OFFSET('Sanitation Data'!$D$29,0,10*ROW('Sanitation Data'!D5))="","",OFFSET('Sanitation Data'!$D$29,0,10*ROW('Sanitation Data'!D5)))</f>
        <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
      </c>
      <c r="DF11" s="262" t="str">
        <f ca="true">+IF(OFFSET('Sanitation Data'!$H$29,0,10*ROW('Sanitation Data'!H5))="","",OFFSET('Sanitation Data'!$H$29,0,10*ROW('Sanitation Data'!H5)))</f>
        <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
      </c>
      <c r="DJ11" s="262" t="str">
        <f ca="true">+IF(OFFSET('Sanitation Data'!$I$28,0,10*ROW('Sanitation Data'!I5))="","",OFFSET('Sanitation Data'!$I$28,0,10*ROW('Sanitation Data'!I5)))</f>
        <v/>
      </c>
      <c r="DK11" s="262" t="str">
        <f ca="true">+IF(OFFSET('Sanitation Data'!$I$29,0,10*ROW('Sanitation Data'!I5))="","",OFFSET('Sanitation Data'!$I$29,0,10*ROW('Sanitation Data'!I5)))</f>
        <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
      </c>
      <c r="DO11" s="262" t="str">
        <f ca="true">+IF(OFFSET('Hygiene Data'!$D$11,0,10*ROW('Hygiene Data'!D5))="","",OFFSET('Hygiene Data'!$D$11,0,10*ROW('Hygiene Data'!D5)))</f>
        <v/>
      </c>
      <c r="DP11" s="262" t="str">
        <f ca="true">+IF(OFFSET('Hygiene Data'!$D$12,0,10*ROW('Hygiene Data'!D5))="","",OFFSET('Hygiene Data'!$D$12,0,10*ROW('Hygiene Data'!D5)))</f>
        <v/>
      </c>
      <c r="DQ11" s="262" t="str">
        <f ca="true">+IF(OFFSET('Hygiene Data'!$D$13,0,10*ROW('Hygiene Data'!D5))="","",OFFSET('Hygiene Data'!$D$13,0,10*ROW('Hygiene Data'!D5)))</f>
        <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
      </c>
      <c r="EB11" s="262" t="str">
        <f ca="true">+IF(OFFSET('Hygiene Data'!$H$12,0,10*ROW('Hygiene Data'!H5))="","",OFFSET('Hygiene Data'!$H$12,0,10*ROW('Hygiene Data'!H5)))</f>
        <v/>
      </c>
      <c r="EC11" s="262" t="str">
        <f ca="true">+IF(OFFSET('Hygiene Data'!$H$13,0,10*ROW('Hygiene Data'!H5))="","",OFFSET('Hygiene Data'!$H$13,0,10*ROW('Hygiene Data'!H5)))</f>
        <v/>
      </c>
      <c r="ED11" s="262" t="str">
        <f ca="true">+IF(OFFSET('Hygiene Data'!$I$11,0,10*ROW('Hygiene Data'!I5))="","",OFFSET('Hygiene Data'!$I$11,0,10*ROW('Hygiene Data'!I5)))</f>
        <v/>
      </c>
      <c r="EE11" s="262" t="str">
        <f ca="true">+IF(OFFSET('Hygiene Data'!$I$12,0,10*ROW('Hygiene Data'!I5))="","",OFFSET('Hygiene Data'!$I$12,0,10*ROW('Hygiene Data'!I5)))</f>
        <v/>
      </c>
      <c r="EF11" s="262"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18"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2"/>
      <c r="BS12" s="262" t="str">
        <f ca="true">+IF(OFFSET('Water Data'!$D$27,0,10*ROW('Water Data'!D6))="","",OFFSET('Water Data'!$D$27,0,10*ROW('Water Data'!D6)))</f>
        <v/>
      </c>
      <c r="BT12" s="262" t="str">
        <f ca="true">+IF(OFFSET('Water Data'!$D$28,0,10*ROW('Water Data'!D6))="","",OFFSET('Water Data'!$D$28,0,10*ROW('Water Data'!D6)))</f>
        <v/>
      </c>
      <c r="BU12" s="262" t="str">
        <f ca="true">+IF(OFFSET('Water Data'!$D$29,0,10*ROW('Water Data'!D6))="","",OFFSET('Water Data'!$D$29,0,10*ROW('Water Data'!D6)))</f>
        <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
      </c>
      <c r="CF12" s="262" t="str">
        <f ca="true">+IF(OFFSET('Water Data'!$H$28,0,10*ROW('Water Data'!H6))="","",OFFSET('Water Data'!$H$28,0,10*ROW('Water Data'!H6)))</f>
        <v/>
      </c>
      <c r="CG12" s="262" t="str">
        <f ca="true">+IF(OFFSET('Water Data'!$H$29,0,10*ROW('Water Data'!H6))="","",OFFSET('Water Data'!$H$29,0,10*ROW('Water Data'!H6)))</f>
        <v/>
      </c>
      <c r="CH12" s="262" t="str">
        <f ca="true">+IF(OFFSET('Water Data'!$I$27,0,10*ROW('Water Data'!I6))="","",OFFSET('Water Data'!$I$27,0,10*ROW('Water Data'!I6)))</f>
        <v/>
      </c>
      <c r="CI12" s="262" t="str">
        <f ca="true">+IF(OFFSET('Water Data'!$I$28,0,10*ROW('Water Data'!I6))="","",OFFSET('Water Data'!$I$28,0,10*ROW('Water Data'!I6)))</f>
        <v/>
      </c>
      <c r="CJ12" s="262" t="str">
        <f ca="true">+IF(OFFSET('Water Data'!$I$29,0,10*ROW('Water Data'!I6))="","",OFFSET('Water Data'!$I$29,0,10*ROW('Water Data'!I6)))</f>
        <v/>
      </c>
      <c r="CK12" s="262" t="str">
        <f ca="true">+IF(OFFSET('Sanitation Data'!$D$28,0,10*ROW('Sanitation Data'!D6))="","",OFFSET('Sanitation Data'!$D$28,0,10*ROW('Sanitation Data'!D6)))</f>
        <v/>
      </c>
      <c r="CL12" s="262" t="str">
        <f ca="true">+IF(OFFSET('Sanitation Data'!$D$29,0,10*ROW('Sanitation Data'!D6))="","",OFFSET('Sanitation Data'!$D$29,0,10*ROW('Sanitation Data'!D6)))</f>
        <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
      </c>
      <c r="DF12" s="262" t="str">
        <f ca="true">+IF(OFFSET('Sanitation Data'!$H$29,0,10*ROW('Sanitation Data'!H6))="","",OFFSET('Sanitation Data'!$H$29,0,10*ROW('Sanitation Data'!H6)))</f>
        <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
      </c>
      <c r="DJ12" s="262" t="str">
        <f ca="true">+IF(OFFSET('Sanitation Data'!$I$28,0,10*ROW('Sanitation Data'!I6))="","",OFFSET('Sanitation Data'!$I$28,0,10*ROW('Sanitation Data'!I6)))</f>
        <v/>
      </c>
      <c r="DK12" s="262" t="str">
        <f ca="true">+IF(OFFSET('Sanitation Data'!$I$29,0,10*ROW('Sanitation Data'!I6))="","",OFFSET('Sanitation Data'!$I$29,0,10*ROW('Sanitation Data'!I6)))</f>
        <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
      </c>
      <c r="DO12" s="262" t="str">
        <f ca="true">+IF(OFFSET('Hygiene Data'!$D$11,0,10*ROW('Hygiene Data'!D6))="","",OFFSET('Hygiene Data'!$D$11,0,10*ROW('Hygiene Data'!D6)))</f>
        <v/>
      </c>
      <c r="DP12" s="262" t="str">
        <f ca="true">+IF(OFFSET('Hygiene Data'!$D$12,0,10*ROW('Hygiene Data'!D6))="","",OFFSET('Hygiene Data'!$D$12,0,10*ROW('Hygiene Data'!D6)))</f>
        <v/>
      </c>
      <c r="DQ12" s="262" t="str">
        <f ca="true">+IF(OFFSET('Hygiene Data'!$D$13,0,10*ROW('Hygiene Data'!D6))="","",OFFSET('Hygiene Data'!$D$13,0,10*ROW('Hygiene Data'!D6)))</f>
        <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
      </c>
      <c r="EB12" s="262" t="str">
        <f ca="true">+IF(OFFSET('Hygiene Data'!$H$12,0,10*ROW('Hygiene Data'!H6))="","",OFFSET('Hygiene Data'!$H$12,0,10*ROW('Hygiene Data'!H6)))</f>
        <v/>
      </c>
      <c r="EC12" s="262" t="str">
        <f ca="true">+IF(OFFSET('Hygiene Data'!$H$13,0,10*ROW('Hygiene Data'!H6))="","",OFFSET('Hygiene Data'!$H$13,0,10*ROW('Hygiene Data'!H6)))</f>
        <v/>
      </c>
      <c r="ED12" s="262" t="str">
        <f ca="true">+IF(OFFSET('Hygiene Data'!$I$11,0,10*ROW('Hygiene Data'!I6))="","",OFFSET('Hygiene Data'!$I$11,0,10*ROW('Hygiene Data'!I6)))</f>
        <v/>
      </c>
      <c r="EE12" s="262" t="str">
        <f ca="true">+IF(OFFSET('Hygiene Data'!$I$12,0,10*ROW('Hygiene Data'!I6))="","",OFFSET('Hygiene Data'!$I$12,0,10*ROW('Hygiene Data'!I6)))</f>
        <v/>
      </c>
      <c r="EF12" s="262"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
      </c>
      <c r="BT13" s="262" t="str">
        <f ca="true">+IF(OFFSET('Water Data'!$D$28,0,10*ROW('Water Data'!D7))="","",OFFSET('Water Data'!$D$28,0,10*ROW('Water Data'!D7)))</f>
        <v/>
      </c>
      <c r="BU13" s="262" t="str">
        <f ca="true">+IF(OFFSET('Water Data'!$D$29,0,10*ROW('Water Data'!D7))="","",OFFSET('Water Data'!$D$29,0,10*ROW('Water Data'!D7)))</f>
        <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D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298" customFormat="true" ht="30" customHeight="true" x14ac:dyDescent="0.25">
      <c r="B1" s="312" t="s">
        <v>28</v>
      </c>
      <c r="C1" s="564" t="s">
        <v>214</v>
      </c>
      <c r="D1" s="307" t="s">
        <v>209</v>
      </c>
      <c r="E1" s="307"/>
      <c r="F1" s="307"/>
      <c r="G1" s="307"/>
      <c r="H1" s="307"/>
      <c r="I1" s="311"/>
      <c r="J1" s="299"/>
      <c r="K1" s="299"/>
      <c r="L1" s="312" t="s">
        <v>28</v>
      </c>
      <c r="M1" s="564" t="s">
        <v>215</v>
      </c>
      <c r="N1" s="307" t="str">
        <f>D1</f>
        <v>Brunei Darussalam</v>
      </c>
      <c r="O1" s="307"/>
      <c r="P1" s="307"/>
      <c r="Q1" s="307"/>
      <c r="R1" s="307"/>
      <c r="S1" s="311"/>
      <c r="T1" s="299"/>
      <c r="U1" s="299"/>
      <c r="V1" s="312" t="s">
        <v>28</v>
      </c>
      <c r="W1" s="564" t="s">
        <v>216</v>
      </c>
      <c r="X1" s="307" t="str">
        <f>D1</f>
        <v>Brunei Darussalam</v>
      </c>
      <c r="Y1" s="307"/>
      <c r="Z1" s="307"/>
      <c r="AA1" s="307"/>
      <c r="AB1" s="307"/>
      <c r="AC1" s="311"/>
      <c r="AD1" s="299"/>
      <c r="AE1" s="299"/>
      <c r="AF1" s="312" t="s">
        <v>28</v>
      </c>
      <c r="AG1" s="564">
        <v>2019</v>
      </c>
      <c r="AH1" s="307" t="str">
        <f>N1</f>
        <v>Brunei Darussalam</v>
      </c>
      <c r="AI1" s="307"/>
      <c r="AJ1" s="307"/>
      <c r="AK1" s="307"/>
      <c r="AL1" s="307"/>
      <c r="AM1" s="311"/>
      <c r="AN1" s="299"/>
      <c r="AO1" s="299"/>
      <c r="AP1" s="312" t="s">
        <v>28</v>
      </c>
      <c r="AQ1" s="564">
        <v>2020</v>
      </c>
      <c r="AR1" s="307" t="str">
        <f>X1</f>
        <v>Brunei Darussalam</v>
      </c>
      <c r="AS1" s="307"/>
      <c r="AT1" s="307"/>
      <c r="AU1" s="307"/>
      <c r="AV1" s="307"/>
      <c r="AW1" s="311"/>
      <c r="AX1" s="299"/>
      <c r="AY1" s="299"/>
    </row>
    <row xmlns:x14ac="http://schemas.microsoft.com/office/spreadsheetml/2009/9/ac" r="2" s="298" customFormat="true" ht="30" customHeight="true" x14ac:dyDescent="0.25">
      <c r="A2" s="579" t="s">
        <v>240</v>
      </c>
      <c r="B2" s="308" t="s">
        <v>211</v>
      </c>
      <c r="C2" s="230" t="s">
        <v>176</v>
      </c>
      <c r="D2" s="230" t="s">
        <v>175</v>
      </c>
      <c r="E2" s="309"/>
      <c r="F2" s="309"/>
      <c r="G2" s="309"/>
      <c r="H2" s="309"/>
      <c r="I2" s="310"/>
      <c r="J2" s="299" t="s">
        <v>217</v>
      </c>
      <c r="K2" s="299"/>
      <c r="L2" s="308" t="s">
        <v>212</v>
      </c>
      <c r="M2" s="230" t="s">
        <v>176</v>
      </c>
      <c r="N2" s="230" t="s">
        <v>175</v>
      </c>
      <c r="O2" s="309"/>
      <c r="P2" s="309"/>
      <c r="Q2" s="309"/>
      <c r="R2" s="309"/>
      <c r="S2" s="310"/>
      <c r="T2" s="299" t="s">
        <v>217</v>
      </c>
      <c r="U2" s="299"/>
      <c r="V2" s="308" t="s">
        <v>213</v>
      </c>
      <c r="W2" s="230" t="s">
        <v>176</v>
      </c>
      <c r="X2" s="230" t="s">
        <v>175</v>
      </c>
      <c r="Y2" s="309"/>
      <c r="Z2" s="309"/>
      <c r="AA2" s="309"/>
      <c r="AB2" s="309"/>
      <c r="AC2" s="310"/>
      <c r="AD2" s="299" t="s">
        <v>217</v>
      </c>
      <c r="AE2" s="299"/>
      <c r="AF2" s="308" t="s">
        <v>233</v>
      </c>
      <c r="AG2" s="230" t="s">
        <v>176</v>
      </c>
      <c r="AH2" s="230" t="s">
        <v>175</v>
      </c>
      <c r="AI2" s="309"/>
      <c r="AJ2" s="309"/>
      <c r="AK2" s="309"/>
      <c r="AL2" s="309"/>
      <c r="AM2" s="310"/>
      <c r="AN2" s="299" t="s">
        <v>217</v>
      </c>
      <c r="AO2" s="299"/>
      <c r="AP2" s="308" t="s">
        <v>234</v>
      </c>
      <c r="AQ2" s="230" t="s">
        <v>176</v>
      </c>
      <c r="AR2" s="230" t="s">
        <v>175</v>
      </c>
      <c r="AS2" s="309"/>
      <c r="AT2" s="309"/>
      <c r="AU2" s="309"/>
      <c r="AV2" s="309"/>
      <c r="AW2" s="310"/>
      <c r="AX2" s="299" t="s">
        <v>217</v>
      </c>
      <c r="AY2" s="299"/>
    </row>
    <row xmlns:x14ac="http://schemas.microsoft.com/office/spreadsheetml/2009/9/ac" r="3" s="238" customFormat="true" ht="18" customHeight="true" x14ac:dyDescent="0.25">
      <c r="A3" s="579"/>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7"/>
      <c r="BJ3" s="237"/>
      <c r="BT3" s="237"/>
      <c r="CD3" s="237"/>
      <c r="CN3" s="237"/>
      <c r="CX3" s="237"/>
      <c r="DH3" s="237"/>
      <c r="DR3" s="237"/>
      <c r="EB3" s="237"/>
      <c r="EL3" s="237"/>
      <c r="EV3" s="237"/>
      <c r="FF3" s="237"/>
      <c r="FP3" s="237"/>
      <c r="FZ3" s="237"/>
      <c r="GJ3" s="237"/>
      <c r="GT3" s="237"/>
      <c r="HD3" s="237"/>
    </row>
    <row xmlns:x14ac="http://schemas.microsoft.com/office/spreadsheetml/2009/9/ac" r="4" s="4" customFormat="true" x14ac:dyDescent="0.25">
      <c r="A4" s="364" t="str">
        <f>IF(ISBLANK('Data Summary'!A6),"",'Data Summary'!A6)</f>
        <v>BRN_2016_UIS</v>
      </c>
      <c r="B4" s="101"/>
      <c r="C4" s="126" t="s">
        <v>24</v>
      </c>
      <c r="D4" s="8" t="str">
        <f>IF(COUNTA(D13)=0,"",D13)</f>
        <v/>
      </c>
      <c r="E4" s="8" t="str">
        <f t="shared" ref="E4:I4" si="0">IF(COUNTA(E13)=0,"",E13)</f>
        <v/>
      </c>
      <c r="F4" s="8" t="str">
        <f t="shared" si="0"/>
        <v/>
      </c>
      <c r="G4" s="8" t="str">
        <f t="shared" si="0"/>
        <v/>
      </c>
      <c r="H4" s="8" t="str">
        <f t="shared" si="0"/>
        <v/>
      </c>
      <c r="I4" s="25" t="str">
        <f t="shared" si="0"/>
        <v/>
      </c>
      <c r="J4" s="19"/>
      <c r="K4" s="19"/>
      <c r="L4" s="101"/>
      <c r="M4" s="126" t="s">
        <v>24</v>
      </c>
      <c r="N4" s="8" t="str">
        <f>IF(COUNTA(N13)=0,"",N13)</f>
        <v/>
      </c>
      <c r="O4" s="8" t="str">
        <f t="shared" ref="O4:S4" si="1">IF(COUNTA(O13)=0,"",O13)</f>
        <v/>
      </c>
      <c r="P4" s="8" t="str">
        <f t="shared" si="1"/>
        <v/>
      </c>
      <c r="Q4" s="8" t="str">
        <f t="shared" si="1"/>
        <v/>
      </c>
      <c r="R4" s="8" t="str">
        <f t="shared" si="1"/>
        <v/>
      </c>
      <c r="S4" s="25" t="str">
        <f t="shared" si="1"/>
        <v/>
      </c>
      <c r="T4" s="19"/>
      <c r="U4" s="19"/>
      <c r="V4" s="101"/>
      <c r="W4" s="126" t="s">
        <v>24</v>
      </c>
      <c r="X4" s="8" t="str">
        <f>IF(COUNTA(X13)=0,"",X13)</f>
        <v/>
      </c>
      <c r="Y4" s="8" t="str">
        <f t="shared" ref="Y4:AC4" si="2">IF(COUNTA(Y13)=0,"",Y13)</f>
        <v/>
      </c>
      <c r="Z4" s="8" t="str">
        <f t="shared" si="2"/>
        <v/>
      </c>
      <c r="AA4" s="8" t="str">
        <f t="shared" si="2"/>
        <v/>
      </c>
      <c r="AB4" s="8" t="str">
        <f t="shared" si="2"/>
        <v/>
      </c>
      <c r="AC4" s="25" t="str">
        <f t="shared" si="2"/>
        <v/>
      </c>
      <c r="AD4" s="19"/>
      <c r="AE4" s="19"/>
      <c r="AF4" s="101"/>
      <c r="AG4" s="126" t="s">
        <v>24</v>
      </c>
      <c r="AH4" s="8" t="str">
        <f>IF(COUNTA(AH13)=0,"",AH13)</f>
        <v/>
      </c>
      <c r="AI4" s="8" t="str">
        <f t="shared" ref="AI4:AM4" si="3">IF(COUNTA(AI13)=0,"",AI13)</f>
        <v/>
      </c>
      <c r="AJ4" s="8" t="str">
        <f t="shared" si="3"/>
        <v/>
      </c>
      <c r="AK4" s="8" t="str">
        <f t="shared" si="3"/>
        <v/>
      </c>
      <c r="AL4" s="8" t="str">
        <f t="shared" si="3"/>
        <v/>
      </c>
      <c r="AM4" s="25" t="str">
        <f t="shared" si="3"/>
        <v/>
      </c>
      <c r="AN4" s="19"/>
      <c r="AO4" s="19"/>
      <c r="AP4" s="101"/>
      <c r="AQ4" s="126" t="s">
        <v>24</v>
      </c>
      <c r="AR4" s="8" t="str">
        <f>IF(COUNTA(AR13)=0,"",AR13)</f>
        <v/>
      </c>
      <c r="AS4" s="8" t="str">
        <f t="shared" ref="AS4:AW4" si="4">IF(COUNTA(AS13)=0,"",AS13)</f>
        <v/>
      </c>
      <c r="AT4" s="8" t="str">
        <f t="shared" si="4"/>
        <v/>
      </c>
      <c r="AU4" s="8" t="str">
        <f t="shared" si="4"/>
        <v/>
      </c>
      <c r="AV4" s="8" t="str">
        <f t="shared" si="4"/>
        <v/>
      </c>
      <c r="AW4" s="25" t="str">
        <f t="shared" si="4"/>
        <v/>
      </c>
      <c r="AX4" s="19"/>
      <c r="AY4" s="1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64" t="str">
        <f ca="true">IF(ISBLANK('Data Summary'!A7),"",'Data Summary'!A7)</f>
        <v>BRN_2017_UIS</v>
      </c>
      <c r="B5" s="101"/>
      <c r="C5" s="126" t="s">
        <v>0</v>
      </c>
      <c r="D5" s="8" t="str">
        <f>IF((COUNTA(D14:D25)=0)+(COUNTA(D13)=0),"",100-D13-SUMPRODUCT(C14:C25,D14:D25))</f>
        <v/>
      </c>
      <c r="E5" s="8" t="str">
        <f>IF((COUNTA(E14:E25)=0)+(COUNTA(E13)=0),"",100-E13-SUMPRODUCT(C14:C25,E14:E25))</f>
        <v/>
      </c>
      <c r="F5" s="8" t="str">
        <f>IF((COUNTA(F14:F25)=0)+(COUNTA(F13)=0),"",100-F13-SUMPRODUCT(C14:C25,F14:F25))</f>
        <v/>
      </c>
      <c r="G5" s="8" t="str">
        <f>IF((COUNTA(G14:G25)=0)+(COUNTA(G13)=0),"",100-G13-SUMPRODUCT(C14:C25,G14:G25))</f>
        <v/>
      </c>
      <c r="H5" s="8" t="str">
        <f>IF((COUNTA(H14:H25)=0)+(COUNTA(H13)=0),"",100-H13-SUMPRODUCT(C14:C25,H14:H25))</f>
        <v/>
      </c>
      <c r="I5" s="25" t="str">
        <f>IF((COUNTA(I14:I25)=0)+(COUNTA(I13)=0),"",100-I13-SUMPRODUCT(C14:C25,I14:I25))</f>
        <v/>
      </c>
      <c r="J5" s="19"/>
      <c r="K5" s="19"/>
      <c r="L5" s="101"/>
      <c r="M5" s="126" t="s">
        <v>0</v>
      </c>
      <c r="N5" s="8" t="str">
        <f>IF((COUNTA(N14:N25)=0)+(COUNTA(N13)=0),"",100-N13-SUMPRODUCT(M14:M25,N14:N25))</f>
        <v/>
      </c>
      <c r="O5" s="8" t="str">
        <f>IF((COUNTA(O14:O25)=0)+(COUNTA(O13)=0),"",100-O13-SUMPRODUCT(M14:M25,O14:O25))</f>
        <v/>
      </c>
      <c r="P5" s="8" t="str">
        <f>IF((COUNTA(P14:P25)=0)+(COUNTA(P13)=0),"",100-P13-SUMPRODUCT(M14:M25,P14:P25))</f>
        <v/>
      </c>
      <c r="Q5" s="8" t="str">
        <f>IF((COUNTA(Q14:Q25)=0)+(COUNTA(Q13)=0),"",100-Q13-SUMPRODUCT(M14:M25,Q14:Q25))</f>
        <v/>
      </c>
      <c r="R5" s="8" t="str">
        <f>IF((COUNTA(R14:R25)=0)+(COUNTA(R13)=0),"",100-R13-SUMPRODUCT(M14:M25,R14:R25))</f>
        <v/>
      </c>
      <c r="S5" s="25" t="str">
        <f>IF((COUNTA(S14:S25)=0)+(COUNTA(S13)=0),"",100-S13-SUMPRODUCT(M14:M25,S14:S25))</f>
        <v/>
      </c>
      <c r="T5" s="19"/>
      <c r="U5" s="19"/>
      <c r="V5" s="101"/>
      <c r="W5" s="126" t="s">
        <v>0</v>
      </c>
      <c r="X5" s="8" t="str">
        <f>IF((COUNTA(X14:X25)=0)+(COUNTA(X13)=0),"",100-X13-SUMPRODUCT(W14:W25,X14:X25))</f>
        <v/>
      </c>
      <c r="Y5" s="8" t="str">
        <f>IF((COUNTA(Y14:Y25)=0)+(COUNTA(Y13)=0),"",100-Y13-SUMPRODUCT(W14:W25,Y14:Y25))</f>
        <v/>
      </c>
      <c r="Z5" s="8" t="str">
        <f>IF((COUNTA(Z14:Z25)=0)+(COUNTA(Z13)=0),"",100-Z13-SUMPRODUCT(W14:W25,Z14:Z25))</f>
        <v/>
      </c>
      <c r="AA5" s="8" t="str">
        <f>IF((COUNTA(AA14:AA25)=0)+(COUNTA(AA13)=0),"",100-AA13-SUMPRODUCT(W14:W25,AA14:AA25))</f>
        <v/>
      </c>
      <c r="AB5" s="8" t="str">
        <f>IF((COUNTA(AB14:AB25)=0)+(COUNTA(AB13)=0),"",100-AB13-SUMPRODUCT(W14:W25,AB14:AB25))</f>
        <v/>
      </c>
      <c r="AC5" s="25" t="str">
        <f>IF((COUNTA(AC14:AC25)=0)+(COUNTA(AC13)=0),"",100-AC13-SUMPRODUCT(W14:W25,AC14:AC25))</f>
        <v/>
      </c>
      <c r="AD5" s="19"/>
      <c r="AE5" s="19"/>
      <c r="AF5" s="101"/>
      <c r="AG5" s="126" t="s">
        <v>0</v>
      </c>
      <c r="AH5" s="8" t="str">
        <f>IF((COUNTA(AH14:AH25)=0)+(COUNTA(AH13)=0),"",100-AH13-SUMPRODUCT(AG14:AG25,AH14:AH25))</f>
        <v/>
      </c>
      <c r="AI5" s="8" t="str">
        <f>IF((COUNTA(AI14:AI25)=0)+(COUNTA(AI13)=0),"",100-AI13-SUMPRODUCT(AG14:AG25,AI14:AI25))</f>
        <v/>
      </c>
      <c r="AJ5" s="8" t="str">
        <f>IF((COUNTA(AJ14:AJ25)=0)+(COUNTA(AJ13)=0),"",100-AJ13-SUMPRODUCT(AG14:AG25,AJ14:AJ25))</f>
        <v/>
      </c>
      <c r="AK5" s="8" t="str">
        <f>IF((COUNTA(AK14:AK25)=0)+(COUNTA(AK13)=0),"",100-AK13-SUMPRODUCT(AG14:AG25,AK14:AK25))</f>
        <v/>
      </c>
      <c r="AL5" s="8" t="str">
        <f>IF((COUNTA(AL14:AL25)=0)+(COUNTA(AL13)=0),"",100-AL13-SUMPRODUCT(AG14:AG25,AL14:AL25))</f>
        <v/>
      </c>
      <c r="AM5" s="25" t="str">
        <f>IF((COUNTA(AM14:AM25)=0)+(COUNTA(AM13)=0),"",100-AM13-SUMPRODUCT(AG14:AG25,AM14:AM25))</f>
        <v/>
      </c>
      <c r="AN5" s="19"/>
      <c r="AO5" s="19"/>
      <c r="AP5" s="101"/>
      <c r="AQ5" s="126" t="s">
        <v>0</v>
      </c>
      <c r="AR5" s="8" t="str">
        <f>IF((COUNTA(AR14:AR25)=0)+(COUNTA(AR13)=0),"",100-AR13-SUMPRODUCT(AQ14:AQ25,AR14:AR25))</f>
        <v/>
      </c>
      <c r="AS5" s="8" t="str">
        <f>IF((COUNTA(AS14:AS25)=0)+(COUNTA(AS13)=0),"",100-AS13-SUMPRODUCT(AQ14:AQ25,AS14:AS25))</f>
        <v/>
      </c>
      <c r="AT5" s="8" t="str">
        <f>IF((COUNTA(AT14:AT25)=0)+(COUNTA(AT13)=0),"",100-AT13-SUMPRODUCT(AQ14:AQ25,AT14:AT25))</f>
        <v/>
      </c>
      <c r="AU5" s="8" t="str">
        <f>IF((COUNTA(AU14:AU25)=0)+(COUNTA(AU13)=0),"",100-AU13-SUMPRODUCT(AQ14:AQ25,AU14:AU25))</f>
        <v/>
      </c>
      <c r="AV5" s="8" t="str">
        <f>IF((COUNTA(AV14:AV25)=0)+(COUNTA(AV13)=0),"",100-AV13-SUMPRODUCT(AQ14:AQ25,AV14:AV25))</f>
        <v/>
      </c>
      <c r="AW5" s="25" t="str">
        <f>IF((COUNTA(AW14:AW25)=0)+(COUNTA(AW13)=0),"",100-AW13-SUMPRODUCT(AQ14:AQ25,AW14:AW25))</f>
        <v/>
      </c>
      <c r="AX5" s="19"/>
      <c r="AY5" s="1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5">
      <c r="A6" s="364" t="str">
        <f ca="true">IF(ISBLANK('Data Summary'!A8),"",'Data Summary'!A8)</f>
        <v>BRN_2018_UIS</v>
      </c>
      <c r="B6" s="101"/>
      <c r="C6" s="126" t="s">
        <v>19</v>
      </c>
      <c r="D6" s="8" t="str">
        <f>IF(COUNTA(D14:D25)=0,"",SUMPRODUCT(D14:D25,C14:C25))</f>
        <v/>
      </c>
      <c r="E6" s="8" t="str">
        <f>IF(COUNTA(E14:E25)=0,"",SUMPRODUCT(E14:E25,C14:C25))</f>
        <v/>
      </c>
      <c r="F6" s="8" t="str">
        <f>IF(COUNTA(F14:F25)=0,"",SUMPRODUCT(F14:F25,C14:C25))</f>
        <v/>
      </c>
      <c r="G6" s="8" t="str">
        <f>IF(COUNTA(G14:G25)=0,"",SUMPRODUCT(G14:G25,C14:C25))</f>
        <v/>
      </c>
      <c r="H6" s="8" t="str">
        <f>IF(COUNTA(H14:H25)=0,"",SUMPRODUCT(H14:H25,C14:C25))</f>
        <v/>
      </c>
      <c r="I6" s="25" t="str">
        <f>IF(COUNTA(I14:I25)=0,"",SUMPRODUCT(I14:I25,C14:C25))</f>
        <v/>
      </c>
      <c r="J6" s="19"/>
      <c r="K6" s="19"/>
      <c r="L6" s="101"/>
      <c r="M6" s="126" t="s">
        <v>19</v>
      </c>
      <c r="N6" s="8" t="str">
        <f>IF(COUNTA(N14:N25)=0,"",SUMPRODUCT(N14:N25,M14:M25))</f>
        <v/>
      </c>
      <c r="O6" s="8" t="str">
        <f>IF(COUNTA(O14:O25)=0,"",SUMPRODUCT(O14:O25,M14:M25))</f>
        <v/>
      </c>
      <c r="P6" s="8" t="str">
        <f>IF(COUNTA(P14:P25)=0,"",SUMPRODUCT(P14:P25,M14:M25))</f>
        <v/>
      </c>
      <c r="Q6" s="8" t="str">
        <f>IF(COUNTA(Q14:Q25)=0,"",SUMPRODUCT(Q14:Q25,M14:M25))</f>
        <v/>
      </c>
      <c r="R6" s="8" t="str">
        <f>IF(COUNTA(R14:R25)=0,"",SUMPRODUCT(R14:R25,M14:M25))</f>
        <v/>
      </c>
      <c r="S6" s="25" t="str">
        <f>IF(COUNTA(S14:S25)=0,"",SUMPRODUCT(S14:S25,M14:M25))</f>
        <v/>
      </c>
      <c r="T6" s="19"/>
      <c r="U6" s="19"/>
      <c r="V6" s="101"/>
      <c r="W6" s="126" t="s">
        <v>19</v>
      </c>
      <c r="X6" s="8" t="str">
        <f>IF(COUNTA(X14:X25)=0,"",SUMPRODUCT(X14:X25,W14:W25))</f>
        <v/>
      </c>
      <c r="Y6" s="8" t="str">
        <f>IF(COUNTA(Y14:Y25)=0,"",SUMPRODUCT(Y14:Y25,W14:W25))</f>
        <v/>
      </c>
      <c r="Z6" s="8" t="str">
        <f>IF(COUNTA(Z14:Z25)=0,"",SUMPRODUCT(Z14:Z25,W14:W25))</f>
        <v/>
      </c>
      <c r="AA6" s="8" t="str">
        <f>IF(COUNTA(AA14:AA25)=0,"",SUMPRODUCT(AA14:AA25,W14:W25))</f>
        <v/>
      </c>
      <c r="AB6" s="8" t="str">
        <f>IF(COUNTA(AB14:AB25)=0,"",SUMPRODUCT(AB14:AB25,W14:W25))</f>
        <v/>
      </c>
      <c r="AC6" s="25" t="str">
        <f>IF(COUNTA(AC14:AC25)=0,"",SUMPRODUCT(AC14:AC25,W14:W25))</f>
        <v/>
      </c>
      <c r="AD6" s="19"/>
      <c r="AE6" s="19"/>
      <c r="AF6" s="101"/>
      <c r="AG6" s="126" t="s">
        <v>19</v>
      </c>
      <c r="AH6" s="8" t="str">
        <f>IF(COUNTA(AH14:AH25)=0,"",SUMPRODUCT(AH14:AH25,AG14:AG25))</f>
        <v/>
      </c>
      <c r="AI6" s="8" t="str">
        <f>IF(COUNTA(AI14:AI25)=0,"",SUMPRODUCT(AI14:AI25,AG14:AG25))</f>
        <v/>
      </c>
      <c r="AJ6" s="8" t="str">
        <f>IF(COUNTA(AJ14:AJ25)=0,"",SUMPRODUCT(AJ14:AJ25,AG14:AG25))</f>
        <v/>
      </c>
      <c r="AK6" s="8" t="str">
        <f>IF(COUNTA(AK14:AK25)=0,"",SUMPRODUCT(AK14:AK25,AG14:AG25))</f>
        <v/>
      </c>
      <c r="AL6" s="8" t="str">
        <f>IF(COUNTA(AL14:AL25)=0,"",SUMPRODUCT(AL14:AL25,AG14:AG25))</f>
        <v/>
      </c>
      <c r="AM6" s="25" t="str">
        <f>IF(COUNTA(AM14:AM25)=0,"",SUMPRODUCT(AM14:AM25,AG14:AG25))</f>
        <v/>
      </c>
      <c r="AN6" s="19"/>
      <c r="AO6" s="19"/>
      <c r="AP6" s="101"/>
      <c r="AQ6" s="126" t="s">
        <v>19</v>
      </c>
      <c r="AR6" s="8" t="str">
        <f>IF(COUNTA(AR14:AR25)=0,"",SUMPRODUCT(AR14:AR25,AQ14:AQ25))</f>
        <v/>
      </c>
      <c r="AS6" s="8" t="str">
        <f>IF(COUNTA(AS14:AS25)=0,"",SUMPRODUCT(AS14:AS25,AQ14:AQ25))</f>
        <v/>
      </c>
      <c r="AT6" s="8" t="str">
        <f>IF(COUNTA(AT14:AT25)=0,"",SUMPRODUCT(AT14:AT25,AQ14:AQ25))</f>
        <v/>
      </c>
      <c r="AU6" s="8" t="str">
        <f>IF(COUNTA(AU14:AU25)=0,"",SUMPRODUCT(AU14:AU25,AQ14:AQ25))</f>
        <v/>
      </c>
      <c r="AV6" s="8" t="str">
        <f>IF(COUNTA(AV14:AV25)=0,"",SUMPRODUCT(AV14:AV25,AQ14:AQ25))</f>
        <v/>
      </c>
      <c r="AW6" s="25" t="str">
        <f>IF(COUNTA(AW14:AW25)=0,"",SUMPRODUCT(AW14:AW25,AQ14:AQ25))</f>
        <v/>
      </c>
      <c r="AX6" s="19"/>
      <c r="AY6" s="1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64" t="str">
        <f ca="true">IF(ISBLANK('Data Summary'!A9),"",'Data Summary'!A9)</f>
        <v>BRN_2019_UIS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ht="15.6" customHeight="true" x14ac:dyDescent="0.25">
      <c r="A8" s="364" t="str">
        <f ca="true">IF(ISBLANK('Data Summary'!A10),"",'Data Summary'!A10)</f>
        <v>BRN_2020_UIS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65" t="str">
        <f ca="true">IF(ISBLANK('Data Summary'!A11),"",'Data Summary'!A11)</f>
        <v/>
      </c>
      <c r="B9" s="101"/>
      <c r="C9" s="126" t="s">
        <v>168</v>
      </c>
      <c r="D9" s="7"/>
      <c r="E9" s="128"/>
      <c r="F9" s="128"/>
      <c r="G9" s="128"/>
      <c r="H9" s="128"/>
      <c r="I9" s="21"/>
      <c r="J9" s="19"/>
      <c r="K9" s="19"/>
      <c r="L9" s="101"/>
      <c r="M9" s="126" t="s">
        <v>168</v>
      </c>
      <c r="N9" s="7"/>
      <c r="O9" s="128"/>
      <c r="P9" s="128"/>
      <c r="Q9" s="128"/>
      <c r="R9" s="128"/>
      <c r="S9" s="21"/>
      <c r="T9" s="19"/>
      <c r="U9" s="19"/>
      <c r="V9" s="101"/>
      <c r="W9" s="126" t="s">
        <v>168</v>
      </c>
      <c r="X9" s="7"/>
      <c r="Y9" s="128"/>
      <c r="Z9" s="128"/>
      <c r="AA9" s="128"/>
      <c r="AB9" s="128"/>
      <c r="AC9" s="21"/>
      <c r="AD9" s="19"/>
      <c r="AE9" s="19"/>
      <c r="AF9" s="101"/>
      <c r="AG9" s="126" t="s">
        <v>168</v>
      </c>
      <c r="AH9" s="7"/>
      <c r="AI9" s="128"/>
      <c r="AJ9" s="128"/>
      <c r="AK9" s="128"/>
      <c r="AL9" s="128"/>
      <c r="AM9" s="21"/>
      <c r="AN9" s="19"/>
      <c r="AO9" s="19"/>
      <c r="AP9" s="101"/>
      <c r="AQ9" s="126" t="s">
        <v>168</v>
      </c>
      <c r="AR9" s="7"/>
      <c r="AS9" s="128"/>
      <c r="AT9" s="128"/>
      <c r="AU9" s="128"/>
      <c r="AV9" s="128"/>
      <c r="AW9" s="21"/>
      <c r="AX9" s="19"/>
      <c r="AY9" s="19"/>
      <c r="AZ9" s="109"/>
      <c r="BJ9" s="109"/>
      <c r="BT9" s="109"/>
      <c r="CD9" s="109"/>
      <c r="CN9" s="109"/>
      <c r="CX9" s="109"/>
      <c r="DH9" s="109"/>
      <c r="DR9" s="109"/>
      <c r="EB9" s="109"/>
      <c r="EL9" s="109"/>
      <c r="EV9" s="109"/>
      <c r="FF9" s="109"/>
      <c r="FP9" s="109"/>
      <c r="FZ9" s="109"/>
      <c r="GJ9" s="109"/>
      <c r="GT9" s="109"/>
      <c r="HD9" s="109"/>
    </row>
    <row xmlns:x14ac="http://schemas.microsoft.com/office/spreadsheetml/2009/9/ac" r="10" s="4" customFormat="true" ht="15.6" customHeight="true" x14ac:dyDescent="0.25">
      <c r="A10" s="365" t="str">
        <f ca="true">IF(ISBLANK('Data Summary'!A12),"",'Data Summary'!A12)</f>
        <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9"/>
      <c r="BJ10" s="109"/>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ht="15.6" customHeight="true" x14ac:dyDescent="0.25">
      <c r="A11" s="365" t="str">
        <f ca="true">IF(ISBLANK('Data Summary'!A13),"",'Data Summary'!A13)</f>
        <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9"/>
      <c r="BJ11" s="109"/>
      <c r="BT11" s="109"/>
      <c r="CD11" s="109"/>
      <c r="CN11" s="109"/>
      <c r="CX11" s="109"/>
      <c r="DH11" s="109"/>
      <c r="DR11" s="109"/>
      <c r="EB11" s="109"/>
      <c r="EL11" s="109"/>
      <c r="EV11" s="109"/>
      <c r="FF11" s="109"/>
      <c r="FP11" s="109"/>
      <c r="FZ11" s="109"/>
      <c r="GJ11" s="109"/>
      <c r="GT11" s="109"/>
      <c r="HD11" s="109"/>
    </row>
    <row xmlns:x14ac="http://schemas.microsoft.com/office/spreadsheetml/2009/9/ac" r="12" s="244" customFormat="true" ht="18" customHeight="true" x14ac:dyDescent="0.2">
      <c r="A12" s="365"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43"/>
      <c r="BJ12" s="243"/>
      <c r="BT12" s="243"/>
      <c r="CD12" s="243"/>
      <c r="CN12" s="243"/>
      <c r="CX12" s="243"/>
      <c r="DH12" s="243"/>
      <c r="DR12" s="243"/>
      <c r="EB12" s="243"/>
      <c r="EL12" s="243"/>
      <c r="EV12" s="243"/>
      <c r="FF12" s="243"/>
      <c r="FP12" s="243"/>
      <c r="FZ12" s="243"/>
      <c r="GJ12" s="243"/>
      <c r="GT12" s="243"/>
      <c r="HD12" s="243"/>
    </row>
    <row xmlns:x14ac="http://schemas.microsoft.com/office/spreadsheetml/2009/9/ac" r="13" s="12" customFormat="true" ht="14.25" customHeight="true" x14ac:dyDescent="0.2">
      <c r="A13" s="365" t="str">
        <f ca="true">IF(ISBLANK('Data Summary'!A15),"",'Data Summary'!A15)</f>
        <v/>
      </c>
      <c r="B13" s="102" t="s">
        <v>55</v>
      </c>
      <c r="C13" s="5">
        <v>0</v>
      </c>
      <c r="D13" s="41"/>
      <c r="E13" s="41"/>
      <c r="F13" s="41"/>
      <c r="G13" s="41"/>
      <c r="H13" s="41"/>
      <c r="I13" s="59"/>
      <c r="J13" s="10"/>
      <c r="K13" s="10"/>
      <c r="L13" s="102" t="s">
        <v>55</v>
      </c>
      <c r="M13" s="5">
        <v>0</v>
      </c>
      <c r="N13" s="41"/>
      <c r="O13" s="41"/>
      <c r="P13" s="41"/>
      <c r="Q13" s="41"/>
      <c r="R13" s="41"/>
      <c r="S13" s="59"/>
      <c r="T13" s="10"/>
      <c r="U13" s="10"/>
      <c r="V13" s="102" t="s">
        <v>55</v>
      </c>
      <c r="W13" s="5">
        <v>0</v>
      </c>
      <c r="X13" s="41"/>
      <c r="Y13" s="41"/>
      <c r="Z13" s="41"/>
      <c r="AA13" s="41"/>
      <c r="AB13" s="41"/>
      <c r="AC13" s="59"/>
      <c r="AD13" s="10"/>
      <c r="AE13" s="10"/>
      <c r="AF13" s="102" t="s">
        <v>55</v>
      </c>
      <c r="AG13" s="5">
        <v>0</v>
      </c>
      <c r="AH13" s="41"/>
      <c r="AI13" s="41"/>
      <c r="AJ13" s="41"/>
      <c r="AK13" s="41"/>
      <c r="AL13" s="41"/>
      <c r="AM13" s="59"/>
      <c r="AN13" s="10"/>
      <c r="AO13" s="10"/>
      <c r="AP13" s="102" t="s">
        <v>55</v>
      </c>
      <c r="AQ13" s="5">
        <v>0</v>
      </c>
      <c r="AR13" s="41"/>
      <c r="AS13" s="41"/>
      <c r="AT13" s="41"/>
      <c r="AU13" s="41"/>
      <c r="AV13" s="41"/>
      <c r="AW13" s="59"/>
      <c r="AX13" s="10"/>
      <c r="AY13" s="10"/>
      <c r="AZ13" s="111"/>
      <c r="BJ13" s="111"/>
      <c r="BT13" s="111"/>
      <c r="CD13" s="111"/>
      <c r="CN13" s="111"/>
      <c r="CX13" s="111"/>
      <c r="DH13" s="111"/>
      <c r="DR13" s="111"/>
      <c r="EB13" s="111"/>
      <c r="EL13" s="111"/>
      <c r="EV13" s="111"/>
      <c r="FF13" s="111"/>
      <c r="FP13" s="111"/>
      <c r="FZ13" s="111"/>
      <c r="GJ13" s="111"/>
      <c r="GT13" s="111"/>
      <c r="HD13" s="111"/>
    </row>
    <row xmlns:x14ac="http://schemas.microsoft.com/office/spreadsheetml/2009/9/ac" r="14" x14ac:dyDescent="0.25">
      <c r="A14" s="365"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row>
    <row xmlns:x14ac="http://schemas.microsoft.com/office/spreadsheetml/2009/9/ac" r="15" s="2" customFormat="true" x14ac:dyDescent="0.25">
      <c r="A15" s="365" t="str">
        <f ca="true">IF(ISBLANK('Data Summary'!A17),"",'Data Summary'!A17)</f>
        <v/>
      </c>
      <c r="B15" s="103"/>
      <c r="C15" s="6"/>
      <c r="D15" s="41"/>
      <c r="E15" s="128"/>
      <c r="F15" s="128"/>
      <c r="G15" s="128"/>
      <c r="H15" s="41"/>
      <c r="I15" s="59"/>
      <c r="J15" s="10"/>
      <c r="K15" s="10"/>
      <c r="L15" s="103"/>
      <c r="M15" s="6"/>
      <c r="N15" s="41"/>
      <c r="O15" s="128"/>
      <c r="P15" s="128"/>
      <c r="Q15" s="128"/>
      <c r="R15" s="41"/>
      <c r="S15" s="59"/>
      <c r="T15" s="10"/>
      <c r="U15" s="10"/>
      <c r="V15" s="103"/>
      <c r="W15" s="6"/>
      <c r="X15" s="41"/>
      <c r="Y15" s="128"/>
      <c r="Z15" s="128"/>
      <c r="AA15" s="128"/>
      <c r="AB15" s="41"/>
      <c r="AC15" s="59"/>
      <c r="AD15" s="10"/>
      <c r="AE15" s="10"/>
      <c r="AF15" s="103"/>
      <c r="AG15" s="6"/>
      <c r="AH15" s="41"/>
      <c r="AI15" s="128"/>
      <c r="AJ15" s="128"/>
      <c r="AK15" s="128"/>
      <c r="AL15" s="41"/>
      <c r="AM15" s="59"/>
      <c r="AN15" s="10"/>
      <c r="AO15" s="10"/>
      <c r="AP15" s="103"/>
      <c r="AQ15" s="6"/>
      <c r="AR15" s="41"/>
      <c r="AS15" s="128"/>
      <c r="AT15" s="128"/>
      <c r="AU15" s="128"/>
      <c r="AV15" s="41"/>
      <c r="AW15" s="59"/>
      <c r="AX15" s="10"/>
      <c r="AY15" s="10"/>
      <c r="AZ15" s="112"/>
      <c r="BJ15" s="112"/>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12"/>
      <c r="BJ16" s="112"/>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12"/>
      <c r="BJ17" s="112"/>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12"/>
      <c r="BJ18" s="112"/>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12"/>
      <c r="BJ19" s="112"/>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12"/>
      <c r="BJ20" s="112"/>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12"/>
      <c r="BJ21" s="112"/>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12"/>
      <c r="BJ22" s="112"/>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12"/>
      <c r="BJ23" s="112"/>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12"/>
      <c r="BJ24" s="112"/>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12"/>
      <c r="BJ25" s="112"/>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ht="83.25" customHeight="true" x14ac:dyDescent="0.25">
      <c r="A26" s="365" t="str">
        <f ca="true">IF(ISBLANK('Data Summary'!A28),"",'Data Summary'!A28)</f>
        <v/>
      </c>
      <c r="B26" s="104" t="s">
        <v>12</v>
      </c>
      <c r="C26" s="576" t="s">
        <v>207</v>
      </c>
      <c r="D26" s="577"/>
      <c r="E26" s="577"/>
      <c r="F26" s="577"/>
      <c r="G26" s="577"/>
      <c r="H26" s="577"/>
      <c r="I26" s="578"/>
      <c r="J26" s="10"/>
      <c r="K26" s="10"/>
      <c r="L26" s="104" t="s">
        <v>12</v>
      </c>
      <c r="M26" s="576" t="s">
        <v>207</v>
      </c>
      <c r="N26" s="577"/>
      <c r="O26" s="577"/>
      <c r="P26" s="577"/>
      <c r="Q26" s="577"/>
      <c r="R26" s="577"/>
      <c r="S26" s="578"/>
      <c r="T26" s="10"/>
      <c r="U26" s="10"/>
      <c r="V26" s="104" t="s">
        <v>12</v>
      </c>
      <c r="W26" s="576" t="s">
        <v>207</v>
      </c>
      <c r="X26" s="577"/>
      <c r="Y26" s="577"/>
      <c r="Z26" s="577"/>
      <c r="AA26" s="577"/>
      <c r="AB26" s="577"/>
      <c r="AC26" s="578"/>
      <c r="AD26" s="10"/>
      <c r="AE26" s="10"/>
      <c r="AF26" s="104" t="s">
        <v>12</v>
      </c>
      <c r="AG26" s="576" t="s">
        <v>207</v>
      </c>
      <c r="AH26" s="577"/>
      <c r="AI26" s="577"/>
      <c r="AJ26" s="577"/>
      <c r="AK26" s="577"/>
      <c r="AL26" s="577"/>
      <c r="AM26" s="578"/>
      <c r="AN26" s="10"/>
      <c r="AO26" s="10"/>
      <c r="AP26" s="104" t="s">
        <v>12</v>
      </c>
      <c r="AQ26" s="576" t="s">
        <v>207</v>
      </c>
      <c r="AR26" s="577"/>
      <c r="AS26" s="577"/>
      <c r="AT26" s="577"/>
      <c r="AU26" s="577"/>
      <c r="AV26" s="577"/>
      <c r="AW26" s="578"/>
      <c r="AX26" s="10"/>
      <c r="AY26" s="10"/>
      <c r="AZ26" s="112"/>
      <c r="BJ26" s="112"/>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15.75" customHeight="true" x14ac:dyDescent="0.25">
      <c r="A27" s="365" t="str">
        <f ca="true">IF(ISBLANK('Data Summary'!A29),"",'Data Summary'!A29)</f>
        <v/>
      </c>
      <c r="B27" s="104"/>
      <c r="C27" s="58" t="s">
        <v>120</v>
      </c>
      <c r="D27" s="47"/>
      <c r="E27" s="47"/>
      <c r="F27" s="47"/>
      <c r="G27" s="47"/>
      <c r="H27" s="47"/>
      <c r="I27" s="89"/>
      <c r="J27" s="10"/>
      <c r="K27" s="10"/>
      <c r="L27" s="104"/>
      <c r="M27" s="58" t="s">
        <v>120</v>
      </c>
      <c r="N27" s="47"/>
      <c r="O27" s="47"/>
      <c r="P27" s="47"/>
      <c r="Q27" s="47"/>
      <c r="R27" s="47"/>
      <c r="S27" s="89"/>
      <c r="T27" s="10"/>
      <c r="U27" s="10"/>
      <c r="V27" s="104"/>
      <c r="W27" s="58" t="s">
        <v>120</v>
      </c>
      <c r="X27" s="47"/>
      <c r="Y27" s="47"/>
      <c r="Z27" s="47"/>
      <c r="AA27" s="47"/>
      <c r="AB27" s="47"/>
      <c r="AC27" s="89"/>
      <c r="AD27" s="10"/>
      <c r="AE27" s="10"/>
      <c r="AF27" s="104"/>
      <c r="AG27" s="58" t="s">
        <v>120</v>
      </c>
      <c r="AH27" s="47"/>
      <c r="AI27" s="47"/>
      <c r="AJ27" s="47"/>
      <c r="AK27" s="47"/>
      <c r="AL27" s="47"/>
      <c r="AM27" s="89"/>
      <c r="AN27" s="10"/>
      <c r="AO27" s="10"/>
      <c r="AP27" s="104"/>
      <c r="AQ27" s="58" t="s">
        <v>120</v>
      </c>
      <c r="AR27" s="47"/>
      <c r="AS27" s="47"/>
      <c r="AT27" s="47"/>
      <c r="AU27" s="47"/>
      <c r="AV27" s="47"/>
      <c r="AW27" s="89"/>
      <c r="AX27" s="10"/>
      <c r="AY27" s="10"/>
      <c r="AZ27" s="112"/>
      <c r="BJ27" s="112"/>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65" t="str">
        <f ca="true">IF(ISBLANK('Data Summary'!A30),"",'Data Summary'!A30)</f>
        <v/>
      </c>
      <c r="B28" s="104"/>
      <c r="C28" s="58" t="s">
        <v>102</v>
      </c>
      <c r="D28" s="47"/>
      <c r="E28" s="47"/>
      <c r="F28" s="47"/>
      <c r="G28" s="47"/>
      <c r="H28" s="47"/>
      <c r="I28" s="89"/>
      <c r="J28" s="10"/>
      <c r="K28" s="10"/>
      <c r="L28" s="104"/>
      <c r="M28" s="58" t="s">
        <v>102</v>
      </c>
      <c r="N28" s="47"/>
      <c r="O28" s="47"/>
      <c r="P28" s="47"/>
      <c r="Q28" s="47"/>
      <c r="R28" s="47"/>
      <c r="S28" s="89"/>
      <c r="T28" s="10"/>
      <c r="U28" s="10"/>
      <c r="V28" s="104"/>
      <c r="W28" s="58" t="s">
        <v>102</v>
      </c>
      <c r="X28" s="47"/>
      <c r="Y28" s="47"/>
      <c r="Z28" s="47"/>
      <c r="AA28" s="47"/>
      <c r="AB28" s="47"/>
      <c r="AC28" s="89"/>
      <c r="AD28" s="10"/>
      <c r="AE28" s="10"/>
      <c r="AF28" s="104"/>
      <c r="AG28" s="58" t="s">
        <v>102</v>
      </c>
      <c r="AH28" s="47"/>
      <c r="AI28" s="47"/>
      <c r="AJ28" s="47"/>
      <c r="AK28" s="47"/>
      <c r="AL28" s="47"/>
      <c r="AM28" s="89"/>
      <c r="AN28" s="10"/>
      <c r="AO28" s="10"/>
      <c r="AP28" s="104"/>
      <c r="AQ28" s="58" t="s">
        <v>102</v>
      </c>
      <c r="AR28" s="47"/>
      <c r="AS28" s="47"/>
      <c r="AT28" s="47"/>
      <c r="AU28" s="47"/>
      <c r="AV28" s="47"/>
      <c r="AW28" s="89"/>
      <c r="AX28" s="10"/>
      <c r="AY28" s="10"/>
      <c r="AZ28" s="112"/>
      <c r="BJ28" s="112"/>
      <c r="BT28" s="112"/>
      <c r="CD28" s="112"/>
      <c r="CN28" s="112"/>
      <c r="CX28" s="112"/>
      <c r="DH28" s="112"/>
      <c r="DR28" s="112"/>
      <c r="EB28" s="112"/>
      <c r="EL28" s="112"/>
      <c r="EV28" s="112"/>
      <c r="FF28" s="112"/>
      <c r="FP28" s="112"/>
      <c r="FZ28" s="112"/>
      <c r="GJ28" s="112"/>
      <c r="GT28" s="112"/>
      <c r="HD28" s="112"/>
    </row>
    <row xmlns:x14ac="http://schemas.microsoft.com/office/spreadsheetml/2009/9/ac" r="29" ht="15.75" customHeight="true" x14ac:dyDescent="0.25">
      <c r="A29" s="365" t="str">
        <f ca="true">IF(ISBLANK('Data Summary'!A31),"",'Data Summary'!A31)</f>
        <v/>
      </c>
      <c r="B29" s="104"/>
      <c r="C29" s="58" t="s">
        <v>159</v>
      </c>
      <c r="D29" s="47"/>
      <c r="E29" s="47"/>
      <c r="F29" s="47"/>
      <c r="G29" s="47"/>
      <c r="H29" s="47"/>
      <c r="I29" s="89"/>
      <c r="J29" s="10"/>
      <c r="K29" s="10"/>
      <c r="L29" s="104"/>
      <c r="M29" s="58" t="s">
        <v>159</v>
      </c>
      <c r="N29" s="47"/>
      <c r="O29" s="47"/>
      <c r="P29" s="47"/>
      <c r="Q29" s="47"/>
      <c r="R29" s="47"/>
      <c r="S29" s="89"/>
      <c r="T29" s="10"/>
      <c r="U29" s="10"/>
      <c r="V29" s="104"/>
      <c r="W29" s="58" t="s">
        <v>159</v>
      </c>
      <c r="X29" s="47"/>
      <c r="Y29" s="47"/>
      <c r="Z29" s="47"/>
      <c r="AA29" s="47"/>
      <c r="AB29" s="47"/>
      <c r="AC29" s="89"/>
      <c r="AD29" s="10"/>
      <c r="AE29" s="10"/>
      <c r="AF29" s="104"/>
      <c r="AG29" s="58" t="s">
        <v>159</v>
      </c>
      <c r="AH29" s="47"/>
      <c r="AI29" s="47"/>
      <c r="AJ29" s="47"/>
      <c r="AK29" s="47"/>
      <c r="AL29" s="47"/>
      <c r="AM29" s="89"/>
      <c r="AN29" s="10"/>
      <c r="AO29" s="10"/>
      <c r="AP29" s="104"/>
      <c r="AQ29" s="58" t="s">
        <v>159</v>
      </c>
      <c r="AR29" s="47"/>
      <c r="AS29" s="47"/>
      <c r="AT29" s="47"/>
      <c r="AU29" s="47"/>
      <c r="AV29" s="47"/>
      <c r="AW29" s="89"/>
      <c r="AX29" s="10"/>
      <c r="AY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7"/>
      <c r="BJ31" s="107"/>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65" t="str">
        <f ca="true">IF(ISBLANK('Data Summary'!A34),"",'Data Summary'!A34)</f>
        <v/>
      </c>
      <c r="B32" s="107"/>
      <c r="L32" s="107"/>
      <c r="V32" s="107"/>
      <c r="AF32" s="107"/>
      <c r="AG32" s="107"/>
      <c r="AP32" s="107"/>
      <c r="AZ32" s="107"/>
      <c r="BJ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65" t="str">
        <f ca="true">IF(ISBLANK('Data Summary'!A35),"",'Data Summary'!A35)</f>
        <v/>
      </c>
      <c r="B33" s="107"/>
      <c r="L33" s="107"/>
      <c r="V33" s="107"/>
      <c r="AF33" s="107"/>
      <c r="AG33" s="107"/>
      <c r="AP33" s="107"/>
      <c r="AZ33" s="107"/>
      <c r="BJ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65" t="str">
        <f ca="true">IF(ISBLANK('Data Summary'!A36),"",'Data Summary'!A36)</f>
        <v/>
      </c>
      <c r="B34" s="107"/>
      <c r="L34" s="107"/>
      <c r="V34" s="107"/>
      <c r="AF34" s="107"/>
      <c r="AG34" s="107"/>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65" t="str">
        <f ca="true">IF(ISBLANK('Data Summary'!A37),"",'Data Summary'!A37)</f>
        <v/>
      </c>
      <c r="B35" s="107"/>
      <c r="L35" s="107"/>
      <c r="V35" s="107"/>
      <c r="AF35" s="107"/>
      <c r="AG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65" t="str">
        <f ca="true">IF(ISBLANK('Data Summary'!A38),"",'Data Summary'!A38)</f>
        <v/>
      </c>
      <c r="B36" s="107"/>
      <c r="L36" s="107"/>
      <c r="V36" s="107"/>
      <c r="AF36" s="107"/>
      <c r="AG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65" t="str">
        <f ca="true">IF(ISBLANK('Data Summary'!A39),"",'Data Summary'!A39)</f>
        <v/>
      </c>
      <c r="B37" s="107"/>
      <c r="L37" s="107"/>
      <c r="V37" s="107"/>
      <c r="AF37" s="107"/>
      <c r="AG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65" t="str">
        <f ca="true">IF(ISBLANK('Data Summary'!A40),"",'Data Summary'!A40)</f>
        <v/>
      </c>
      <c r="B38" s="107"/>
      <c r="L38" s="107"/>
      <c r="V38" s="107"/>
      <c r="AF38" s="107"/>
      <c r="AG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65" t="str">
        <f ca="true">IF(ISBLANK('Data Summary'!A41),"",'Data Summary'!A41)</f>
        <v/>
      </c>
      <c r="B39" s="107"/>
      <c r="L39" s="107"/>
      <c r="V39" s="107"/>
      <c r="AF39" s="107"/>
      <c r="AG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65" t="str">
        <f ca="true">IF(ISBLANK('Data Summary'!A42),"",'Data Summary'!A42)</f>
        <v/>
      </c>
      <c r="B40" s="107"/>
      <c r="L40" s="107"/>
      <c r="V40" s="107"/>
      <c r="AF40" s="107"/>
      <c r="AG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65" t="str">
        <f ca="true">IF(ISBLANK('Data Summary'!A43),"",'Data Summary'!A43)</f>
        <v/>
      </c>
      <c r="B41" s="107"/>
      <c r="L41" s="107"/>
      <c r="V41" s="107"/>
      <c r="AF41" s="107"/>
      <c r="AG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65" t="str">
        <f ca="true">IF(ISBLANK('Data Summary'!A44),"",'Data Summary'!A44)</f>
        <v/>
      </c>
      <c r="B42" s="107"/>
      <c r="L42" s="107"/>
      <c r="V42" s="107"/>
      <c r="AF42" s="107"/>
      <c r="AG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65" t="str">
        <f ca="true">IF(ISBLANK('Data Summary'!A45),"",'Data Summary'!A45)</f>
        <v/>
      </c>
      <c r="B43" s="107"/>
      <c r="L43" s="107"/>
      <c r="V43" s="107"/>
      <c r="AF43" s="107"/>
      <c r="AG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65" t="str">
        <f ca="true">IF(ISBLANK('Data Summary'!A46),"",'Data Summary'!A46)</f>
        <v/>
      </c>
      <c r="B44" s="107"/>
      <c r="L44" s="107"/>
      <c r="V44" s="107"/>
      <c r="AF44" s="107"/>
      <c r="AG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65" t="str">
        <f ca="true">IF(ISBLANK('Data Summary'!A47),"",'Data Summary'!A47)</f>
        <v/>
      </c>
      <c r="B45" s="107"/>
      <c r="L45" s="107"/>
      <c r="V45" s="107"/>
      <c r="AF45" s="107"/>
      <c r="AG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65" t="str">
        <f ca="true">IF(ISBLANK('Data Summary'!A48),"",'Data Summary'!A48)</f>
        <v/>
      </c>
      <c r="B46" s="107"/>
      <c r="L46" s="107"/>
      <c r="V46" s="107"/>
      <c r="AF46" s="107"/>
      <c r="AG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65" t="str">
        <f ca="true">IF(ISBLANK('Data Summary'!A49),"",'Data Summary'!A49)</f>
        <v/>
      </c>
      <c r="B47" s="107"/>
      <c r="L47" s="107"/>
      <c r="V47" s="107"/>
      <c r="AF47" s="107"/>
      <c r="AG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65" t="str">
        <f ca="true">IF(ISBLANK('Data Summary'!A50),"",'Data Summary'!A50)</f>
        <v/>
      </c>
      <c r="B48" s="107"/>
      <c r="L48" s="107"/>
      <c r="V48" s="107"/>
      <c r="AF48" s="107"/>
      <c r="AG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65" t="str">
        <f ca="true">IF(ISBLANK('Data Summary'!A51),"",'Data Summary'!A51)</f>
        <v/>
      </c>
      <c r="B49" s="107"/>
      <c r="L49" s="107"/>
      <c r="V49" s="107"/>
      <c r="AF49" s="107"/>
      <c r="AG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65" t="str">
        <f ca="true">IF(ISBLANK('Data Summary'!A52),"",'Data Summary'!A52)</f>
        <v/>
      </c>
      <c r="B50" s="107"/>
      <c r="L50" s="107"/>
      <c r="V50" s="107"/>
      <c r="AF50" s="107"/>
      <c r="AG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65" t="str">
        <f ca="true">IF(ISBLANK('Data Summary'!A53),"",'Data Summary'!A53)</f>
        <v/>
      </c>
      <c r="B51" s="107"/>
      <c r="L51" s="107"/>
      <c r="V51" s="107"/>
      <c r="AF51" s="107"/>
      <c r="AG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65" t="str">
        <f ca="true">IF(ISBLANK('Data Summary'!A54),"",'Data Summary'!A54)</f>
        <v/>
      </c>
      <c r="B52" s="107"/>
      <c r="L52" s="107"/>
      <c r="V52" s="107"/>
      <c r="AF52" s="107"/>
      <c r="AG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65" t="str">
        <f ca="true">IF(ISBLANK('Data Summary'!A55),"",'Data Summary'!A55)</f>
        <v/>
      </c>
      <c r="B53" s="107"/>
      <c r="L53" s="107"/>
      <c r="V53" s="107"/>
      <c r="AF53" s="107"/>
      <c r="AG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65" t="str">
        <f ca="true">IF(ISBLANK('Data Summary'!A56),"",'Data Summary'!A56)</f>
        <v/>
      </c>
      <c r="B54" s="107"/>
      <c r="L54" s="107"/>
      <c r="V54" s="107"/>
      <c r="AF54" s="107"/>
      <c r="AG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65" t="str">
        <f ca="true">IF(ISBLANK('Data Summary'!A57),"",'Data Summary'!A57)</f>
        <v/>
      </c>
      <c r="B55" s="107"/>
      <c r="L55" s="107"/>
      <c r="V55" s="107"/>
      <c r="AF55" s="107"/>
      <c r="AG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65" t="str">
        <f ca="true">IF(ISBLANK('Data Summary'!A58),"",'Data Summary'!A58)</f>
        <v/>
      </c>
      <c r="B56" s="107"/>
      <c r="L56" s="107"/>
      <c r="V56" s="107"/>
      <c r="AF56" s="107"/>
      <c r="AG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65" t="str">
        <f ca="true">IF(ISBLANK('Data Summary'!A59),"",'Data Summary'!A59)</f>
        <v/>
      </c>
      <c r="B57" s="107"/>
      <c r="L57" s="107"/>
      <c r="V57" s="107"/>
      <c r="AF57" s="107"/>
      <c r="AG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65" t="str">
        <f ca="true">IF(ISBLANK('Data Summary'!A60),"",'Data Summary'!A60)</f>
        <v/>
      </c>
      <c r="B58" s="107"/>
      <c r="L58" s="107"/>
      <c r="V58" s="107"/>
      <c r="AF58" s="107"/>
      <c r="AG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65" t="str">
        <f ca="true">IF(ISBLANK('Data Summary'!A61),"",'Data Summary'!A61)</f>
        <v/>
      </c>
      <c r="B59" s="107"/>
      <c r="L59" s="107"/>
      <c r="V59" s="107"/>
      <c r="AF59" s="107"/>
      <c r="AG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65" t="str">
        <f ca="true">IF(ISBLANK('Data Summary'!A62),"",'Data Summary'!A62)</f>
        <v/>
      </c>
      <c r="B60" s="107"/>
      <c r="L60" s="107"/>
      <c r="V60" s="107"/>
      <c r="AF60" s="107"/>
      <c r="AG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65" t="str">
        <f ca="true">IF(ISBLANK('Data Summary'!A63),"",'Data Summary'!A63)</f>
        <v/>
      </c>
      <c r="B61" s="107"/>
      <c r="L61" s="107"/>
      <c r="V61" s="107"/>
      <c r="AF61" s="107"/>
      <c r="AG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65" t="str">
        <f ca="true">IF(ISBLANK('Data Summary'!A64),"",'Data Summary'!A64)</f>
        <v/>
      </c>
      <c r="B62" s="107"/>
      <c r="L62" s="107"/>
      <c r="V62" s="107"/>
      <c r="AF62" s="107"/>
      <c r="AG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65" t="str">
        <f ca="true">IF(ISBLANK('Data Summary'!A65),"",'Data Summary'!A65)</f>
        <v/>
      </c>
      <c r="B63" s="107"/>
      <c r="L63" s="107"/>
      <c r="V63" s="107"/>
      <c r="AF63" s="107"/>
      <c r="AG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65" t="str">
        <f ca="true">IF(ISBLANK('Data Summary'!A66),"",'Data Summary'!A66)</f>
        <v/>
      </c>
      <c r="B64" s="107"/>
      <c r="L64" s="107"/>
      <c r="V64" s="107"/>
      <c r="AF64" s="107"/>
      <c r="AG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65" t="str">
        <f ca="true">IF(ISBLANK('Data Summary'!A67),"",'Data Summary'!A67)</f>
        <v/>
      </c>
      <c r="B65" s="107"/>
      <c r="L65" s="107"/>
      <c r="V65" s="107"/>
      <c r="AF65" s="107"/>
      <c r="AG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65" t="str">
        <f ca="true">IF(ISBLANK('Data Summary'!A68),"",'Data Summary'!A68)</f>
        <v/>
      </c>
      <c r="B66" s="107"/>
      <c r="L66" s="107"/>
      <c r="V66" s="107"/>
      <c r="AF66" s="107"/>
      <c r="AG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65" t="str">
        <f ca="true">IF(ISBLANK('Data Summary'!A69),"",'Data Summary'!A69)</f>
        <v/>
      </c>
      <c r="B67" s="107"/>
      <c r="L67" s="107"/>
      <c r="V67" s="107"/>
      <c r="AF67" s="107"/>
      <c r="AG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65" t="str">
        <f ca="true">IF(ISBLANK('Data Summary'!A70),"",'Data Summary'!A70)</f>
        <v/>
      </c>
      <c r="B68" s="107"/>
      <c r="L68" s="107"/>
      <c r="V68" s="107"/>
      <c r="AF68" s="107"/>
      <c r="AG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65" t="str">
        <f ca="true">IF(ISBLANK('Data Summary'!A71),"",'Data Summary'!A71)</f>
        <v/>
      </c>
      <c r="B69" s="107"/>
      <c r="L69" s="107"/>
      <c r="V69" s="107"/>
      <c r="AF69" s="107"/>
      <c r="AG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65" t="str">
        <f ca="true">IF(ISBLANK('Data Summary'!A72),"",'Data Summary'!A72)</f>
        <v/>
      </c>
      <c r="B70" s="107"/>
      <c r="L70" s="107"/>
      <c r="V70" s="107"/>
      <c r="AF70" s="107"/>
      <c r="AG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65" t="str">
        <f ca="true">IF(ISBLANK('Data Summary'!A73),"",'Data Summary'!A73)</f>
        <v/>
      </c>
      <c r="B71" s="107"/>
      <c r="L71" s="107"/>
      <c r="V71" s="107"/>
      <c r="AF71" s="107"/>
      <c r="AG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65" t="str">
        <f ca="true">IF(ISBLANK('Data Summary'!A74),"",'Data Summary'!A74)</f>
        <v/>
      </c>
      <c r="B72" s="107"/>
      <c r="L72" s="107"/>
      <c r="V72" s="107"/>
      <c r="AF72" s="107"/>
      <c r="AG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65" t="str">
        <f ca="true">IF(ISBLANK('Data Summary'!A75),"",'Data Summary'!A75)</f>
        <v/>
      </c>
      <c r="B73" s="107"/>
      <c r="L73" s="107"/>
      <c r="V73" s="107"/>
      <c r="AF73" s="107"/>
      <c r="AG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65" t="str">
        <f ca="true">IF(ISBLANK('Data Summary'!A76),"",'Data Summary'!A76)</f>
        <v/>
      </c>
      <c r="B74" s="107"/>
      <c r="L74" s="107"/>
      <c r="V74" s="107"/>
      <c r="AF74" s="107"/>
      <c r="AG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65" t="str">
        <f ca="true">IF(ISBLANK('Data Summary'!A77),"",'Data Summary'!A77)</f>
        <v/>
      </c>
      <c r="B75" s="107"/>
      <c r="L75" s="107"/>
      <c r="V75" s="107"/>
      <c r="AF75" s="107"/>
      <c r="AG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65" t="str">
        <f ca="true">IF(ISBLANK('Data Summary'!A78),"",'Data Summary'!A78)</f>
        <v/>
      </c>
      <c r="B76" s="107"/>
      <c r="L76" s="107"/>
      <c r="V76" s="107"/>
      <c r="AF76" s="107"/>
      <c r="AG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65" t="str">
        <f ca="true">IF(ISBLANK('Data Summary'!A79),"",'Data Summary'!A79)</f>
        <v/>
      </c>
      <c r="B77" s="107"/>
      <c r="L77" s="107"/>
      <c r="V77" s="107"/>
      <c r="AF77" s="107"/>
      <c r="AG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65" t="str">
        <f ca="true">IF(ISBLANK('Data Summary'!A80),"",'Data Summary'!A80)</f>
        <v/>
      </c>
      <c r="B78" s="107"/>
      <c r="L78" s="107"/>
      <c r="V78" s="107"/>
      <c r="AF78" s="107"/>
      <c r="AG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65" t="str">
        <f ca="true">IF(ISBLANK('Data Summary'!A81),"",'Data Summary'!A81)</f>
        <v/>
      </c>
      <c r="B79" s="107"/>
      <c r="L79" s="107"/>
      <c r="V79" s="107"/>
      <c r="AF79" s="107"/>
      <c r="AG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65" t="str">
        <f ca="true">IF(ISBLANK('Data Summary'!A82),"",'Data Summary'!A82)</f>
        <v/>
      </c>
      <c r="B80" s="107"/>
      <c r="L80" s="107"/>
      <c r="V80" s="107"/>
      <c r="AF80" s="107"/>
      <c r="AG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65" t="str">
        <f ca="true">IF(ISBLANK('Data Summary'!A83),"",'Data Summary'!A83)</f>
        <v/>
      </c>
      <c r="B81" s="107"/>
      <c r="L81" s="107"/>
      <c r="V81" s="107"/>
      <c r="AF81" s="107"/>
      <c r="AG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65" t="str">
        <f ca="true">IF(ISBLANK('Data Summary'!A84),"",'Data Summary'!A84)</f>
        <v/>
      </c>
      <c r="B82" s="107"/>
      <c r="L82" s="107"/>
      <c r="V82" s="107"/>
      <c r="AF82" s="107"/>
      <c r="AG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65" t="str">
        <f ca="true">IF(ISBLANK('Data Summary'!A85),"",'Data Summary'!A85)</f>
        <v/>
      </c>
      <c r="B83" s="107"/>
      <c r="L83" s="107"/>
      <c r="V83" s="107"/>
      <c r="AF83" s="107"/>
      <c r="AG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65" t="str">
        <f ca="true">IF(ISBLANK('Data Summary'!A86),"",'Data Summary'!A86)</f>
        <v/>
      </c>
      <c r="B84" s="107"/>
      <c r="L84" s="107"/>
      <c r="V84" s="107"/>
      <c r="AF84" s="107"/>
      <c r="AG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65" t="str">
        <f ca="true">IF(ISBLANK('Data Summary'!A87),"",'Data Summary'!A87)</f>
        <v/>
      </c>
      <c r="B85" s="107"/>
      <c r="L85" s="107"/>
      <c r="V85" s="107"/>
      <c r="AF85" s="107"/>
      <c r="AG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65" t="str">
        <f ca="true">IF(ISBLANK('Data Summary'!A88),"",'Data Summary'!A88)</f>
        <v/>
      </c>
      <c r="B86" s="107"/>
      <c r="L86" s="107"/>
      <c r="V86" s="107"/>
      <c r="AF86" s="107"/>
      <c r="AG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65" t="str">
        <f ca="true">IF(ISBLANK('Data Summary'!A89),"",'Data Summary'!A89)</f>
        <v/>
      </c>
      <c r="B87" s="107"/>
      <c r="L87" s="107"/>
      <c r="V87" s="107"/>
      <c r="AF87" s="107"/>
      <c r="AG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65" t="str">
        <f ca="true">IF(ISBLANK('Data Summary'!A90),"",'Data Summary'!A90)</f>
        <v/>
      </c>
      <c r="B88" s="107"/>
      <c r="L88" s="107"/>
      <c r="V88" s="107"/>
      <c r="AF88" s="107"/>
      <c r="AG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65" t="str">
        <f ca="true">IF(ISBLANK('Data Summary'!A91),"",'Data Summary'!A91)</f>
        <v/>
      </c>
      <c r="B89" s="107"/>
      <c r="L89" s="107"/>
      <c r="V89" s="107"/>
      <c r="AF89" s="107"/>
      <c r="AG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65" t="str">
        <f ca="true">IF(ISBLANK('Data Summary'!A92),"",'Data Summary'!A92)</f>
        <v/>
      </c>
      <c r="B90" s="107"/>
      <c r="L90" s="107"/>
      <c r="V90" s="107"/>
      <c r="AF90" s="107"/>
      <c r="AG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65" t="str">
        <f ca="true">IF(ISBLANK('Data Summary'!A93),"",'Data Summary'!A93)</f>
        <v/>
      </c>
      <c r="B91" s="107"/>
      <c r="L91" s="107"/>
      <c r="V91" s="107"/>
      <c r="AF91" s="107"/>
      <c r="AG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65" t="str">
        <f ca="true">IF(ISBLANK('Data Summary'!A94),"",'Data Summary'!A94)</f>
        <v/>
      </c>
      <c r="B92" s="107"/>
      <c r="L92" s="107"/>
      <c r="V92" s="107"/>
      <c r="AF92" s="107"/>
      <c r="AG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65" t="str">
        <f ca="true">IF(ISBLANK('Data Summary'!A95),"",'Data Summary'!A95)</f>
        <v/>
      </c>
      <c r="B93" s="107"/>
      <c r="L93" s="107"/>
      <c r="V93" s="107"/>
      <c r="AF93" s="107"/>
      <c r="AG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65" t="str">
        <f ca="true">IF(ISBLANK('Data Summary'!A96),"",'Data Summary'!A96)</f>
        <v/>
      </c>
      <c r="B94" s="107"/>
      <c r="L94" s="107"/>
      <c r="V94" s="107"/>
      <c r="AF94" s="107"/>
      <c r="AG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65" t="str">
        <f ca="true">IF(ISBLANK('Data Summary'!A97),"",'Data Summary'!A97)</f>
        <v/>
      </c>
      <c r="B95" s="107"/>
      <c r="L95" s="107"/>
      <c r="V95" s="107"/>
      <c r="AF95" s="107"/>
      <c r="AG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65" t="str">
        <f ca="true">IF(ISBLANK('Data Summary'!A98),"",'Data Summary'!A98)</f>
        <v/>
      </c>
      <c r="B96" s="107"/>
      <c r="L96" s="107"/>
      <c r="V96" s="107"/>
      <c r="AF96" s="107"/>
      <c r="AG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65" t="str">
        <f ca="true">IF(ISBLANK('Data Summary'!A99),"",'Data Summary'!A99)</f>
        <v/>
      </c>
      <c r="B97" s="107"/>
      <c r="L97" s="107"/>
      <c r="V97" s="107"/>
      <c r="AF97" s="107"/>
      <c r="AG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65" t="str">
        <f ca="true">IF(ISBLANK('Data Summary'!A100),"",'Data Summary'!A100)</f>
        <v/>
      </c>
      <c r="B98" s="107"/>
      <c r="L98" s="107"/>
      <c r="V98" s="107"/>
      <c r="AF98" s="107"/>
      <c r="AG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65" t="str">
        <f ca="true">IF(ISBLANK('Data Summary'!A101),"",'Data Summary'!A101)</f>
        <v/>
      </c>
      <c r="B99" s="107"/>
      <c r="L99" s="107"/>
      <c r="V99" s="107"/>
      <c r="AF99" s="107"/>
      <c r="AG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65" t="str">
        <f ca="true">IF(ISBLANK('Data Summary'!A102),"",'Data Summary'!A102)</f>
        <v/>
      </c>
      <c r="B100" s="107"/>
      <c r="L100" s="107"/>
      <c r="V100" s="107"/>
      <c r="AF100" s="107"/>
      <c r="AG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65" t="str">
        <f ca="true">IF(ISBLANK('Data Summary'!A103),"",'Data Summary'!A103)</f>
        <v/>
      </c>
      <c r="B101" s="107"/>
      <c r="L101" s="107"/>
      <c r="V101" s="107"/>
      <c r="AF101" s="107"/>
      <c r="AG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65" t="str">
        <f ca="true">IF(ISBLANK('Data Summary'!A104),"",'Data Summary'!A104)</f>
        <v/>
      </c>
      <c r="B102" s="107"/>
      <c r="L102" s="107"/>
      <c r="V102" s="107"/>
      <c r="AF102" s="107"/>
      <c r="AG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65" t="str">
        <f ca="true">IF(ISBLANK('Data Summary'!A105),"",'Data Summary'!A105)</f>
        <v/>
      </c>
      <c r="B103" s="107"/>
      <c r="L103" s="107"/>
      <c r="V103" s="107"/>
      <c r="AF103" s="107"/>
      <c r="AG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65" t="str">
        <f ca="true">IF(ISBLANK('Data Summary'!A106),"",'Data Summary'!A106)</f>
        <v/>
      </c>
      <c r="B104" s="107"/>
      <c r="L104" s="107"/>
      <c r="V104" s="107"/>
      <c r="AF104" s="107"/>
      <c r="AG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65" t="str">
        <f ca="true">IF(ISBLANK('Data Summary'!A107),"",'Data Summary'!A107)</f>
        <v/>
      </c>
      <c r="B105" s="107"/>
      <c r="L105" s="107"/>
      <c r="V105" s="107"/>
      <c r="AF105" s="107"/>
      <c r="AG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65" t="str">
        <f ca="true">IF(ISBLANK('Data Summary'!A108),"",'Data Summary'!A108)</f>
        <v/>
      </c>
      <c r="B106" s="107"/>
      <c r="L106" s="107"/>
      <c r="V106" s="107"/>
      <c r="AF106" s="107"/>
      <c r="AG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65" t="str">
        <f ca="true">IF(ISBLANK('Data Summary'!A109),"",'Data Summary'!A109)</f>
        <v/>
      </c>
      <c r="B107" s="107"/>
      <c r="L107" s="107"/>
      <c r="V107" s="107"/>
      <c r="AF107" s="107"/>
      <c r="AG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65" t="str">
        <f ca="true">IF(ISBLANK('Data Summary'!A110),"",'Data Summary'!A110)</f>
        <v/>
      </c>
      <c r="B108" s="107"/>
      <c r="L108" s="107"/>
      <c r="V108" s="107"/>
      <c r="AF108" s="107"/>
      <c r="AG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65" t="str">
        <f ca="true">IF(ISBLANK('Data Summary'!A111),"",'Data Summary'!A111)</f>
        <v/>
      </c>
      <c r="B109" s="107"/>
      <c r="L109" s="107"/>
      <c r="V109" s="107"/>
      <c r="AF109" s="107"/>
      <c r="AG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65" t="str">
        <f ca="true">IF(ISBLANK('Data Summary'!A112),"",'Data Summary'!A112)</f>
        <v/>
      </c>
      <c r="B110" s="107"/>
      <c r="L110" s="107"/>
      <c r="V110" s="107"/>
      <c r="AF110" s="107"/>
      <c r="AG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65" t="str">
        <f ca="true">IF(ISBLANK('Data Summary'!A113),"",'Data Summary'!A113)</f>
        <v/>
      </c>
      <c r="B111" s="107"/>
      <c r="L111" s="107"/>
      <c r="V111" s="107"/>
      <c r="AF111" s="107"/>
      <c r="AG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65" t="str">
        <f ca="true">IF(ISBLANK('Data Summary'!A114),"",'Data Summary'!A114)</f>
        <v/>
      </c>
      <c r="B112" s="107"/>
      <c r="L112" s="107"/>
      <c r="V112" s="107"/>
      <c r="AF112" s="107"/>
      <c r="AG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65" t="str">
        <f ca="true">IF(ISBLANK('Data Summary'!A115),"",'Data Summary'!A115)</f>
        <v/>
      </c>
      <c r="B113" s="107"/>
      <c r="L113" s="107"/>
      <c r="V113" s="107"/>
      <c r="AF113" s="107"/>
      <c r="AG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65" t="str">
        <f ca="true">IF(ISBLANK('Data Summary'!A116),"",'Data Summary'!A116)</f>
        <v/>
      </c>
      <c r="B114" s="107"/>
      <c r="L114" s="107"/>
      <c r="V114" s="107"/>
      <c r="AF114" s="107"/>
      <c r="AG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65" t="str">
        <f ca="true">IF(ISBLANK('Data Summary'!A117),"",'Data Summary'!A117)</f>
        <v/>
      </c>
      <c r="B115" s="107"/>
      <c r="L115" s="107"/>
      <c r="V115" s="107"/>
      <c r="AF115" s="107"/>
      <c r="AG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65" t="str">
        <f ca="true">IF(ISBLANK('Data Summary'!A118),"",'Data Summary'!A118)</f>
        <v/>
      </c>
      <c r="B116" s="107"/>
      <c r="L116" s="107"/>
      <c r="V116" s="107"/>
      <c r="AF116" s="107"/>
      <c r="AG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65" t="str">
        <f ca="true">IF(ISBLANK('Data Summary'!A119),"",'Data Summary'!A119)</f>
        <v/>
      </c>
      <c r="B117" s="107"/>
      <c r="L117" s="107"/>
      <c r="V117" s="107"/>
      <c r="AF117" s="107"/>
      <c r="AG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65" t="str">
        <f ca="true">IF(ISBLANK('Data Summary'!A120),"",'Data Summary'!A120)</f>
        <v/>
      </c>
      <c r="B118" s="107"/>
      <c r="L118" s="107"/>
      <c r="V118" s="107"/>
      <c r="AF118" s="107"/>
      <c r="AG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65" t="str">
        <f ca="true">IF(ISBLANK('Data Summary'!A121),"",'Data Summary'!A121)</f>
        <v/>
      </c>
      <c r="B119" s="107"/>
      <c r="L119" s="107"/>
      <c r="V119" s="107"/>
      <c r="AF119" s="107"/>
      <c r="AG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65" t="str">
        <f ca="true">IF(ISBLANK('Data Summary'!A122),"",'Data Summary'!A122)</f>
        <v/>
      </c>
      <c r="B120" s="107"/>
      <c r="L120" s="107"/>
      <c r="V120" s="107"/>
      <c r="AF120" s="107"/>
      <c r="AG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65" t="str">
        <f ca="true">IF(ISBLANK('Data Summary'!A123),"",'Data Summary'!A123)</f>
        <v/>
      </c>
      <c r="B121" s="107"/>
      <c r="L121" s="107"/>
      <c r="V121" s="107"/>
      <c r="AF121" s="107"/>
      <c r="AG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65" t="str">
        <f ca="true">IF(ISBLANK('Data Summary'!A124),"",'Data Summary'!A124)</f>
        <v/>
      </c>
      <c r="B122" s="107"/>
      <c r="L122" s="107"/>
      <c r="V122" s="107"/>
      <c r="AF122" s="107"/>
      <c r="AG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65" t="str">
        <f ca="true">IF(ISBLANK('Data Summary'!A125),"",'Data Summary'!A125)</f>
        <v/>
      </c>
      <c r="B123" s="107"/>
      <c r="L123" s="107"/>
      <c r="V123" s="107"/>
      <c r="AF123" s="107"/>
      <c r="AG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65" t="str">
        <f ca="true">IF(ISBLANK('Data Summary'!A126),"",'Data Summary'!A126)</f>
        <v/>
      </c>
      <c r="B124" s="107"/>
      <c r="L124" s="107"/>
      <c r="V124" s="107"/>
      <c r="AF124" s="107"/>
      <c r="AG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65" t="str">
        <f ca="true">IF(ISBLANK('Data Summary'!A127),"",'Data Summary'!A127)</f>
        <v/>
      </c>
      <c r="B125" s="107"/>
      <c r="L125" s="107"/>
      <c r="V125" s="107"/>
      <c r="AF125" s="107"/>
      <c r="AG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65" t="str">
        <f ca="true">IF(ISBLANK('Data Summary'!A128),"",'Data Summary'!A128)</f>
        <v/>
      </c>
      <c r="B126" s="107"/>
      <c r="L126" s="107"/>
      <c r="V126" s="107"/>
      <c r="AF126" s="107"/>
      <c r="AG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65" t="str">
        <f ca="true">IF(ISBLANK('Data Summary'!A129),"",'Data Summary'!A129)</f>
        <v/>
      </c>
      <c r="B127" s="107"/>
      <c r="L127" s="107"/>
      <c r="V127" s="107"/>
      <c r="AF127" s="107"/>
      <c r="AG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65" t="str">
        <f ca="true">IF(ISBLANK('Data Summary'!A130),"",'Data Summary'!A130)</f>
        <v/>
      </c>
      <c r="B128" s="107"/>
      <c r="L128" s="107"/>
      <c r="V128" s="107"/>
      <c r="AF128" s="107"/>
      <c r="AG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65" t="str">
        <f ca="true">IF(ISBLANK('Data Summary'!A131),"",'Data Summary'!A131)</f>
        <v/>
      </c>
      <c r="B129" s="107"/>
      <c r="L129" s="107"/>
      <c r="V129" s="107"/>
      <c r="AF129" s="107"/>
      <c r="AG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65" t="str">
        <f ca="true">IF(ISBLANK('Data Summary'!A132),"",'Data Summary'!A132)</f>
        <v/>
      </c>
      <c r="B130" s="107"/>
      <c r="L130" s="107"/>
      <c r="V130" s="107"/>
      <c r="AF130" s="107"/>
      <c r="AG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65" t="str">
        <f ca="true">IF(ISBLANK('Data Summary'!A133),"",'Data Summary'!A133)</f>
        <v/>
      </c>
      <c r="B131" s="107"/>
      <c r="L131" s="107"/>
      <c r="V131" s="107"/>
      <c r="AF131" s="107"/>
      <c r="AG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65" t="str">
        <f ca="true">IF(ISBLANK('Data Summary'!A134),"",'Data Summary'!A134)</f>
        <v/>
      </c>
      <c r="B132" s="107"/>
      <c r="L132" s="107"/>
      <c r="V132" s="107"/>
      <c r="AF132" s="107"/>
      <c r="AG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65" t="str">
        <f ca="true">IF(ISBLANK('Data Summary'!A135),"",'Data Summary'!A135)</f>
        <v/>
      </c>
      <c r="B133" s="107"/>
      <c r="L133" s="107"/>
      <c r="V133" s="107"/>
      <c r="AF133" s="107"/>
      <c r="AG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65" t="str">
        <f ca="true">IF(ISBLANK('Data Summary'!A136),"",'Data Summary'!A136)</f>
        <v/>
      </c>
      <c r="B134" s="107"/>
      <c r="L134" s="107"/>
      <c r="V134" s="107"/>
      <c r="AF134" s="107"/>
      <c r="AG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65" t="str">
        <f ca="true">IF(ISBLANK('Data Summary'!A137),"",'Data Summary'!A137)</f>
        <v/>
      </c>
      <c r="B135" s="107"/>
      <c r="L135" s="107"/>
      <c r="V135" s="107"/>
      <c r="AF135" s="107"/>
      <c r="AG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65" t="str">
        <f ca="true">IF(ISBLANK('Data Summary'!A138),"",'Data Summary'!A138)</f>
        <v/>
      </c>
      <c r="B136" s="107"/>
      <c r="L136" s="107"/>
      <c r="V136" s="107"/>
      <c r="AF136" s="107"/>
      <c r="AG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65" t="str">
        <f ca="true">IF(ISBLANK('Data Summary'!A139),"",'Data Summary'!A139)</f>
        <v/>
      </c>
      <c r="B137" s="107"/>
      <c r="L137" s="107"/>
      <c r="V137" s="107"/>
      <c r="AF137" s="107"/>
      <c r="AG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65" t="str">
        <f ca="true">IF(ISBLANK('Data Summary'!A140),"",'Data Summary'!A140)</f>
        <v/>
      </c>
      <c r="B138" s="107"/>
      <c r="L138" s="107"/>
      <c r="V138" s="107"/>
      <c r="AF138" s="107"/>
      <c r="AG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65" t="str">
        <f ca="true">IF(ISBLANK('Data Summary'!A141),"",'Data Summary'!A141)</f>
        <v/>
      </c>
      <c r="B139" s="107"/>
      <c r="L139" s="107"/>
      <c r="V139" s="107"/>
      <c r="AF139" s="107"/>
      <c r="AG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65" t="str">
        <f ca="true">IF(ISBLANK('Data Summary'!A142),"",'Data Summary'!A142)</f>
        <v/>
      </c>
      <c r="B140" s="107"/>
      <c r="L140" s="107"/>
      <c r="V140" s="107"/>
      <c r="AF140" s="107"/>
      <c r="AG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65" t="str">
        <f ca="true">IF(ISBLANK('Data Summary'!A143),"",'Data Summary'!A143)</f>
        <v/>
      </c>
      <c r="B141" s="107"/>
      <c r="L141" s="107"/>
      <c r="V141" s="107"/>
      <c r="AF141" s="107"/>
      <c r="AG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65" t="str">
        <f ca="true">IF(ISBLANK('Data Summary'!A144),"",'Data Summary'!A144)</f>
        <v/>
      </c>
      <c r="B142" s="107"/>
      <c r="L142" s="107"/>
      <c r="V142" s="107"/>
      <c r="AF142" s="107"/>
      <c r="AG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65" t="str">
        <f ca="true">IF(ISBLANK('Data Summary'!A145),"",'Data Summary'!A145)</f>
        <v/>
      </c>
      <c r="B143" s="107"/>
      <c r="L143" s="107"/>
      <c r="V143" s="107"/>
      <c r="AF143" s="107"/>
      <c r="AG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65" t="str">
        <f ca="true">IF(ISBLANK('Data Summary'!A146),"",'Data Summary'!A146)</f>
        <v/>
      </c>
      <c r="B144" s="107"/>
      <c r="L144" s="107"/>
      <c r="V144" s="107"/>
      <c r="AF144" s="107"/>
      <c r="AG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65" t="str">
        <f ca="true">IF(ISBLANK('Data Summary'!A147),"",'Data Summary'!A147)</f>
        <v/>
      </c>
      <c r="B145" s="107"/>
      <c r="L145" s="107"/>
      <c r="V145" s="107"/>
      <c r="AF145" s="107"/>
      <c r="AG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65" t="str">
        <f ca="true">IF(ISBLANK('Data Summary'!A148),"",'Data Summary'!A148)</f>
        <v/>
      </c>
      <c r="B146" s="107"/>
      <c r="L146" s="107"/>
      <c r="V146" s="107"/>
      <c r="AF146" s="107"/>
      <c r="AG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65" t="str">
        <f ca="true">IF(ISBLANK('Data Summary'!A149),"",'Data Summary'!A149)</f>
        <v/>
      </c>
      <c r="B147" s="107"/>
      <c r="L147" s="107"/>
      <c r="V147" s="107"/>
      <c r="AF147" s="107"/>
      <c r="AG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65" t="str">
        <f ca="true">IF(ISBLANK('Data Summary'!A150),"",'Data Summary'!A150)</f>
        <v/>
      </c>
      <c r="B148" s="107"/>
      <c r="L148" s="107"/>
      <c r="V148" s="107"/>
      <c r="AF148" s="107"/>
      <c r="AG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65" t="str">
        <f ca="true">IF(ISBLANK('Data Summary'!A151),"",'Data Summary'!A151)</f>
        <v/>
      </c>
      <c r="B149" s="107"/>
      <c r="L149" s="107"/>
      <c r="V149" s="107"/>
      <c r="AF149" s="107"/>
      <c r="AG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65" t="str">
        <f ca="true">IF(ISBLANK('Data Summary'!A152),"",'Data Summary'!A152)</f>
        <v/>
      </c>
      <c r="B150" s="107"/>
      <c r="L150" s="107"/>
      <c r="V150" s="107"/>
      <c r="AF150" s="107"/>
      <c r="AG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65" t="str">
        <f ca="true">IF(ISBLANK('Data Summary'!A153),"",'Data Summary'!A153)</f>
        <v/>
      </c>
      <c r="B151" s="107"/>
      <c r="L151" s="107"/>
      <c r="V151" s="107"/>
      <c r="AF151" s="107"/>
      <c r="AG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63"/>
      <c r="B152" s="107"/>
      <c r="L152" s="107"/>
      <c r="V152" s="107"/>
      <c r="AF152" s="107"/>
      <c r="AG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63"/>
      <c r="B153" s="107"/>
      <c r="L153" s="107"/>
      <c r="V153" s="107"/>
      <c r="AF153" s="107"/>
      <c r="AG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63"/>
      <c r="B154" s="107"/>
      <c r="L154" s="107"/>
      <c r="V154" s="107"/>
      <c r="AF154" s="107"/>
      <c r="AG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63"/>
      <c r="B155" s="107"/>
      <c r="L155" s="107"/>
      <c r="V155" s="107"/>
      <c r="AF155" s="107"/>
      <c r="AG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63"/>
      <c r="B156" s="107"/>
      <c r="L156" s="107"/>
      <c r="V156" s="107"/>
      <c r="AF156" s="107"/>
      <c r="AG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63"/>
      <c r="B157" s="107"/>
      <c r="L157" s="107"/>
      <c r="V157" s="107"/>
      <c r="AF157" s="107"/>
      <c r="AG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63"/>
      <c r="B158" s="107"/>
      <c r="L158" s="107"/>
      <c r="V158" s="107"/>
      <c r="AF158" s="107"/>
      <c r="AG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63"/>
      <c r="B159" s="107"/>
      <c r="L159" s="107"/>
      <c r="V159" s="107"/>
      <c r="AF159" s="107"/>
      <c r="AG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63"/>
      <c r="B160" s="107"/>
      <c r="L160" s="107"/>
      <c r="V160" s="107"/>
      <c r="AF160" s="107"/>
      <c r="AG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63"/>
      <c r="B161" s="107"/>
      <c r="L161" s="107"/>
      <c r="V161" s="107"/>
      <c r="AF161" s="107"/>
      <c r="AG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63"/>
      <c r="B162" s="107"/>
      <c r="L162" s="107"/>
      <c r="V162" s="107"/>
      <c r="AF162" s="107"/>
      <c r="AG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63"/>
      <c r="B163" s="107"/>
      <c r="L163" s="107"/>
      <c r="V163" s="107"/>
      <c r="AF163" s="107"/>
      <c r="AG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63"/>
      <c r="B164" s="107"/>
      <c r="L164" s="107"/>
      <c r="V164" s="107"/>
      <c r="AF164" s="107"/>
      <c r="AG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63"/>
      <c r="B165" s="107"/>
      <c r="L165" s="107"/>
      <c r="V165" s="107"/>
      <c r="AF165" s="107"/>
      <c r="AG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63"/>
      <c r="B166" s="107"/>
      <c r="L166" s="107"/>
      <c r="V166" s="107"/>
      <c r="AF166" s="107"/>
      <c r="AG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63"/>
      <c r="B167" s="107"/>
      <c r="L167" s="107"/>
      <c r="V167" s="107"/>
      <c r="AF167" s="107"/>
      <c r="AG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63"/>
      <c r="B168" s="107"/>
      <c r="L168" s="107"/>
      <c r="V168" s="107"/>
      <c r="AF168" s="107"/>
      <c r="AG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63"/>
      <c r="B169" s="107"/>
      <c r="L169" s="107"/>
      <c r="V169" s="107"/>
      <c r="AF169" s="107"/>
      <c r="AG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63"/>
      <c r="B170" s="107"/>
      <c r="L170" s="107"/>
      <c r="V170" s="107"/>
      <c r="AF170" s="107"/>
      <c r="AG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63"/>
      <c r="B171" s="107"/>
      <c r="L171" s="107"/>
      <c r="V171" s="107"/>
      <c r="AF171" s="107"/>
      <c r="AG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63"/>
      <c r="B172" s="107"/>
      <c r="L172" s="107"/>
      <c r="V172" s="107"/>
      <c r="AF172" s="107"/>
      <c r="AG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63"/>
      <c r="B173" s="107"/>
      <c r="L173" s="107"/>
      <c r="V173" s="107"/>
      <c r="AF173" s="107"/>
      <c r="AG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63"/>
      <c r="B174" s="107"/>
      <c r="L174" s="107"/>
      <c r="V174" s="107"/>
      <c r="AF174" s="107"/>
      <c r="AG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63"/>
      <c r="B175" s="107"/>
      <c r="L175" s="107"/>
      <c r="V175" s="107"/>
      <c r="AF175" s="107"/>
      <c r="AG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63"/>
      <c r="B176" s="107"/>
      <c r="L176" s="107"/>
      <c r="V176" s="107"/>
      <c r="AF176" s="107"/>
      <c r="AG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63"/>
      <c r="B177" s="107"/>
      <c r="L177" s="107"/>
      <c r="V177" s="107"/>
      <c r="AF177" s="107"/>
      <c r="AG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63"/>
      <c r="B178" s="107"/>
      <c r="L178" s="107"/>
      <c r="V178" s="107"/>
      <c r="AF178" s="107"/>
      <c r="AG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63"/>
      <c r="B179" s="107"/>
      <c r="L179" s="107"/>
      <c r="V179" s="107"/>
      <c r="AF179" s="107"/>
      <c r="AG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63"/>
      <c r="B180" s="107"/>
      <c r="L180" s="107"/>
      <c r="V180" s="107"/>
      <c r="AF180" s="107"/>
      <c r="AG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63"/>
      <c r="B181" s="107"/>
      <c r="L181" s="107"/>
      <c r="V181" s="107"/>
      <c r="AF181" s="107"/>
      <c r="AG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63"/>
      <c r="B182" s="107"/>
      <c r="L182" s="107"/>
      <c r="V182" s="107"/>
      <c r="AF182" s="107"/>
      <c r="AG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63"/>
      <c r="B183" s="107"/>
      <c r="L183" s="107"/>
      <c r="V183" s="107"/>
      <c r="AF183" s="107"/>
      <c r="AG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63"/>
      <c r="B184" s="107"/>
      <c r="L184" s="107"/>
      <c r="V184" s="107"/>
      <c r="AF184" s="107"/>
      <c r="AG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63"/>
      <c r="B185" s="107"/>
      <c r="L185" s="107"/>
      <c r="V185" s="107"/>
      <c r="AF185" s="107"/>
      <c r="AG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63"/>
      <c r="B186" s="107"/>
      <c r="L186" s="107"/>
      <c r="V186" s="107"/>
      <c r="AF186" s="107"/>
      <c r="AG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63"/>
      <c r="B187" s="107"/>
      <c r="L187" s="107"/>
      <c r="V187" s="107"/>
      <c r="AF187" s="107"/>
      <c r="AG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63"/>
      <c r="B188" s="107"/>
      <c r="L188" s="107"/>
      <c r="V188" s="107"/>
      <c r="AF188" s="107"/>
      <c r="AG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63"/>
      <c r="B189" s="107"/>
      <c r="L189" s="107"/>
      <c r="V189" s="107"/>
      <c r="AF189" s="107"/>
      <c r="AG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63"/>
      <c r="B190" s="107"/>
      <c r="L190" s="107"/>
      <c r="V190" s="107"/>
      <c r="AF190" s="107"/>
      <c r="AG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63"/>
      <c r="B191" s="107"/>
      <c r="L191" s="107"/>
      <c r="V191" s="107"/>
      <c r="AF191" s="107"/>
      <c r="AG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63"/>
      <c r="B192" s="107"/>
      <c r="L192" s="107"/>
      <c r="V192" s="107"/>
      <c r="AF192" s="107"/>
      <c r="AG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63"/>
      <c r="B193" s="107"/>
      <c r="L193" s="107"/>
      <c r="V193" s="107"/>
      <c r="AF193" s="107"/>
      <c r="AG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63"/>
      <c r="B194" s="107"/>
      <c r="L194" s="107"/>
      <c r="V194" s="107"/>
      <c r="AF194" s="107"/>
      <c r="AG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63"/>
      <c r="B195" s="107"/>
      <c r="L195" s="107"/>
      <c r="V195" s="107"/>
      <c r="AF195" s="107"/>
      <c r="AG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63"/>
      <c r="B196" s="107"/>
      <c r="L196" s="107"/>
      <c r="V196" s="107"/>
      <c r="AF196" s="107"/>
      <c r="AG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63"/>
      <c r="B197" s="107"/>
      <c r="L197" s="107"/>
      <c r="V197" s="107"/>
      <c r="AF197" s="107"/>
      <c r="AG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63"/>
      <c r="B198" s="107"/>
      <c r="L198" s="107"/>
      <c r="V198" s="107"/>
      <c r="AF198" s="107"/>
      <c r="AG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63"/>
      <c r="B199" s="107"/>
      <c r="L199" s="107"/>
      <c r="V199" s="107"/>
      <c r="AF199" s="107"/>
      <c r="AG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63"/>
      <c r="B200" s="107"/>
      <c r="L200" s="107"/>
      <c r="V200" s="107"/>
      <c r="AF200" s="107"/>
      <c r="AG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63"/>
      <c r="B201" s="107"/>
      <c r="L201" s="107"/>
      <c r="V201" s="107"/>
      <c r="AF201" s="107"/>
      <c r="AG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63"/>
      <c r="B202" s="107"/>
      <c r="L202" s="107"/>
      <c r="V202" s="107"/>
      <c r="AF202" s="107"/>
      <c r="AG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63"/>
      <c r="B203" s="107"/>
      <c r="L203" s="107"/>
      <c r="V203" s="107"/>
      <c r="AF203" s="107"/>
      <c r="AG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63"/>
      <c r="B204" s="107"/>
      <c r="L204" s="107"/>
      <c r="V204" s="107"/>
      <c r="AF204" s="107"/>
      <c r="AG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63"/>
      <c r="B205" s="107"/>
      <c r="L205" s="107"/>
      <c r="V205" s="107"/>
      <c r="AF205" s="107"/>
      <c r="AG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63"/>
      <c r="B206" s="107"/>
      <c r="L206" s="107"/>
      <c r="V206" s="107"/>
      <c r="AF206" s="107"/>
      <c r="AG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63"/>
      <c r="B207" s="107"/>
      <c r="L207" s="107"/>
      <c r="V207" s="107"/>
      <c r="AF207" s="107"/>
      <c r="AG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63"/>
      <c r="B208" s="107"/>
      <c r="L208" s="107"/>
      <c r="V208" s="107"/>
      <c r="AF208" s="107"/>
      <c r="AG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63"/>
      <c r="B209" s="107"/>
      <c r="L209" s="107"/>
      <c r="V209" s="107"/>
      <c r="AF209" s="107"/>
      <c r="AG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63"/>
      <c r="B210" s="107"/>
      <c r="L210" s="107"/>
      <c r="V210" s="107"/>
      <c r="AF210" s="107"/>
      <c r="AG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63"/>
      <c r="B211" s="107"/>
      <c r="L211" s="107"/>
      <c r="V211" s="107"/>
      <c r="AF211" s="107"/>
      <c r="AG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63"/>
      <c r="B212" s="107"/>
      <c r="L212" s="107"/>
      <c r="V212" s="107"/>
      <c r="AF212" s="107"/>
      <c r="AG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63"/>
      <c r="B213" s="107"/>
      <c r="L213" s="107"/>
      <c r="V213" s="107"/>
      <c r="AF213" s="107"/>
      <c r="AG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63"/>
      <c r="B214" s="107"/>
      <c r="L214" s="107"/>
      <c r="V214" s="107"/>
      <c r="AF214" s="107"/>
      <c r="AG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63"/>
      <c r="B215" s="107"/>
      <c r="L215" s="107"/>
      <c r="V215" s="107"/>
      <c r="AF215" s="107"/>
      <c r="AG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63"/>
      <c r="B216" s="107"/>
      <c r="L216" s="107"/>
      <c r="V216" s="107"/>
      <c r="AF216" s="107"/>
      <c r="AG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63"/>
      <c r="B217" s="107"/>
      <c r="L217" s="107"/>
      <c r="V217" s="107"/>
      <c r="AF217" s="107"/>
      <c r="AG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63"/>
      <c r="B218" s="107"/>
      <c r="L218" s="107"/>
      <c r="V218" s="107"/>
      <c r="AF218" s="107"/>
      <c r="AG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63"/>
      <c r="B219" s="107"/>
      <c r="L219" s="107"/>
      <c r="V219" s="107"/>
      <c r="AF219" s="107"/>
      <c r="AG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63"/>
      <c r="B220" s="107"/>
      <c r="L220" s="107"/>
      <c r="V220" s="107"/>
      <c r="AF220" s="107"/>
      <c r="AG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63"/>
      <c r="B221" s="107"/>
      <c r="L221" s="107"/>
      <c r="V221" s="107"/>
      <c r="AF221" s="107"/>
      <c r="AG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63"/>
      <c r="B222" s="107"/>
      <c r="L222" s="107"/>
      <c r="V222" s="107"/>
      <c r="AF222" s="107"/>
      <c r="AG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63"/>
      <c r="B223" s="107"/>
      <c r="L223" s="107"/>
      <c r="V223" s="107"/>
      <c r="AF223" s="107"/>
      <c r="AG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63"/>
      <c r="B224" s="107"/>
      <c r="L224" s="107"/>
      <c r="V224" s="107"/>
      <c r="AF224" s="107"/>
      <c r="AG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63"/>
      <c r="B225" s="107"/>
      <c r="L225" s="107"/>
      <c r="V225" s="107"/>
      <c r="AF225" s="107"/>
      <c r="AG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63"/>
      <c r="B226" s="107"/>
      <c r="L226" s="107"/>
      <c r="V226" s="107"/>
      <c r="AF226" s="107"/>
      <c r="AG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63"/>
      <c r="B227" s="107"/>
      <c r="L227" s="107"/>
      <c r="V227" s="107"/>
      <c r="AF227" s="107"/>
      <c r="AG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63"/>
      <c r="B228" s="107"/>
      <c r="L228" s="107"/>
      <c r="V228" s="107"/>
      <c r="AF228" s="107"/>
      <c r="AG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63"/>
      <c r="B229" s="107"/>
      <c r="L229" s="107"/>
      <c r="V229" s="107"/>
      <c r="AF229" s="107"/>
      <c r="AG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63"/>
      <c r="B230" s="107"/>
      <c r="L230" s="107"/>
      <c r="V230" s="107"/>
      <c r="AF230" s="107"/>
      <c r="AG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63"/>
      <c r="B231" s="107"/>
      <c r="L231" s="107"/>
      <c r="V231" s="107"/>
      <c r="AF231" s="107"/>
      <c r="AG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63"/>
      <c r="B232" s="107"/>
      <c r="L232" s="107"/>
      <c r="V232" s="107"/>
      <c r="AF232" s="107"/>
      <c r="AG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63"/>
      <c r="B233" s="107"/>
      <c r="L233" s="107"/>
      <c r="V233" s="107"/>
      <c r="AF233" s="107"/>
      <c r="AG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63"/>
      <c r="B234" s="107"/>
      <c r="L234" s="107"/>
      <c r="V234" s="107"/>
      <c r="AF234" s="107"/>
      <c r="AG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63"/>
      <c r="B235" s="107"/>
      <c r="L235" s="107"/>
      <c r="V235" s="107"/>
      <c r="AF235" s="107"/>
      <c r="AG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63"/>
      <c r="B236" s="107"/>
      <c r="L236" s="107"/>
      <c r="V236" s="107"/>
      <c r="AF236" s="107"/>
      <c r="AG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63"/>
      <c r="B237" s="107"/>
      <c r="L237" s="107"/>
      <c r="V237" s="107"/>
      <c r="AF237" s="107"/>
      <c r="AG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63"/>
      <c r="B238" s="107"/>
      <c r="L238" s="107"/>
      <c r="V238" s="107"/>
      <c r="AF238" s="107"/>
      <c r="AG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63"/>
      <c r="B239" s="107"/>
      <c r="L239" s="107"/>
      <c r="V239" s="107"/>
      <c r="AF239" s="107"/>
      <c r="AG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63"/>
      <c r="B240" s="107"/>
      <c r="L240" s="107"/>
      <c r="V240" s="107"/>
      <c r="AF240" s="107"/>
      <c r="AG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63"/>
      <c r="B241" s="107"/>
      <c r="L241" s="107"/>
      <c r="V241" s="107"/>
      <c r="AF241" s="107"/>
      <c r="AG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63"/>
      <c r="B242" s="107"/>
      <c r="L242" s="107"/>
      <c r="V242" s="107"/>
      <c r="AF242" s="107"/>
      <c r="AG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63"/>
      <c r="B243" s="107"/>
      <c r="L243" s="107"/>
      <c r="V243" s="107"/>
      <c r="AF243" s="107"/>
      <c r="AG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63"/>
      <c r="B244" s="107"/>
      <c r="L244" s="107"/>
      <c r="V244" s="107"/>
      <c r="AF244" s="107"/>
      <c r="AG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63"/>
      <c r="B245" s="107"/>
      <c r="L245" s="107"/>
      <c r="V245" s="107"/>
      <c r="AF245" s="107"/>
      <c r="AG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63"/>
      <c r="B246" s="107"/>
      <c r="L246" s="107"/>
      <c r="V246" s="107"/>
      <c r="AF246" s="107"/>
      <c r="AG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63"/>
      <c r="B247" s="107"/>
      <c r="L247" s="107"/>
      <c r="V247" s="107"/>
      <c r="AF247" s="107"/>
      <c r="AG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63"/>
      <c r="B248" s="107"/>
      <c r="L248" s="107"/>
      <c r="V248" s="107"/>
      <c r="AF248" s="107"/>
      <c r="AG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63"/>
      <c r="B249" s="107"/>
      <c r="L249" s="107"/>
      <c r="V249" s="107"/>
      <c r="AF249" s="107"/>
      <c r="AG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63"/>
      <c r="B250" s="107"/>
      <c r="L250" s="107"/>
      <c r="V250" s="107"/>
      <c r="AF250" s="107"/>
      <c r="AG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63"/>
      <c r="B251" s="107"/>
      <c r="L251" s="107"/>
      <c r="V251" s="107"/>
      <c r="AF251" s="107"/>
      <c r="AG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63"/>
      <c r="B252" s="107"/>
      <c r="L252" s="107"/>
      <c r="V252" s="107"/>
      <c r="AF252" s="107"/>
      <c r="AG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63"/>
      <c r="B253" s="107"/>
      <c r="L253" s="107"/>
      <c r="V253" s="107"/>
      <c r="AF253" s="107"/>
      <c r="AG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63"/>
      <c r="B254" s="107"/>
      <c r="L254" s="107"/>
      <c r="V254" s="107"/>
      <c r="AF254" s="107"/>
      <c r="AG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63"/>
      <c r="B255" s="107"/>
      <c r="L255" s="107"/>
      <c r="V255" s="107"/>
      <c r="AF255" s="107"/>
      <c r="AG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63"/>
      <c r="B256" s="107"/>
      <c r="L256" s="107"/>
      <c r="V256" s="107"/>
      <c r="AF256" s="107"/>
      <c r="AG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63"/>
      <c r="B257" s="107"/>
      <c r="L257" s="107"/>
      <c r="V257" s="107"/>
      <c r="AF257" s="107"/>
      <c r="AG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63"/>
      <c r="B258" s="107"/>
      <c r="L258" s="107"/>
      <c r="V258" s="107"/>
      <c r="AF258" s="107"/>
      <c r="AG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63"/>
      <c r="B259" s="107"/>
      <c r="L259" s="107"/>
      <c r="V259" s="107"/>
      <c r="AF259" s="107"/>
      <c r="AG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63"/>
      <c r="B260" s="107"/>
      <c r="L260" s="107"/>
      <c r="V260" s="107"/>
      <c r="AF260" s="107"/>
      <c r="AG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63"/>
      <c r="B261" s="107"/>
      <c r="L261" s="107"/>
      <c r="V261" s="107"/>
      <c r="AF261" s="107"/>
      <c r="AG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63"/>
      <c r="B262" s="107"/>
      <c r="L262" s="107"/>
      <c r="V262" s="107"/>
      <c r="AF262" s="107"/>
      <c r="AG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63"/>
      <c r="B263" s="107"/>
      <c r="L263" s="107"/>
      <c r="V263" s="107"/>
      <c r="AF263" s="107"/>
      <c r="AG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63"/>
      <c r="B264" s="107"/>
      <c r="L264" s="107"/>
      <c r="V264" s="107"/>
      <c r="AF264" s="107"/>
      <c r="AG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63"/>
      <c r="B265" s="107"/>
      <c r="L265" s="107"/>
      <c r="V265" s="107"/>
      <c r="AF265" s="107"/>
      <c r="AG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63"/>
      <c r="B266" s="107"/>
      <c r="L266" s="107"/>
      <c r="V266" s="107"/>
      <c r="AF266" s="107"/>
      <c r="AG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63"/>
      <c r="B267" s="107"/>
      <c r="L267" s="107"/>
      <c r="V267" s="107"/>
      <c r="AF267" s="107"/>
      <c r="AG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63"/>
      <c r="B268" s="107"/>
      <c r="L268" s="107"/>
      <c r="V268" s="107"/>
      <c r="AF268" s="107"/>
      <c r="AG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63"/>
      <c r="B269" s="107"/>
      <c r="L269" s="107"/>
      <c r="V269" s="107"/>
      <c r="AF269" s="107"/>
      <c r="AG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63"/>
      <c r="B270" s="107"/>
      <c r="L270" s="107"/>
      <c r="V270" s="107"/>
      <c r="AF270" s="107"/>
      <c r="AG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63"/>
      <c r="B271" s="107"/>
      <c r="L271" s="107"/>
      <c r="V271" s="107"/>
      <c r="AF271" s="107"/>
      <c r="AG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63"/>
      <c r="B272" s="107"/>
      <c r="L272" s="107"/>
      <c r="V272" s="107"/>
      <c r="AF272" s="107"/>
      <c r="AG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63"/>
      <c r="B273" s="107"/>
      <c r="L273" s="107"/>
      <c r="V273" s="107"/>
      <c r="AF273" s="107"/>
      <c r="AG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63"/>
      <c r="B274" s="107"/>
      <c r="L274" s="107"/>
      <c r="V274" s="107"/>
      <c r="AF274" s="107"/>
      <c r="AG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63"/>
      <c r="B275" s="107"/>
      <c r="L275" s="107"/>
      <c r="V275" s="107"/>
      <c r="AF275" s="107"/>
      <c r="AG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63"/>
      <c r="B276" s="107"/>
      <c r="L276" s="107"/>
      <c r="V276" s="107"/>
      <c r="AF276" s="107"/>
      <c r="AG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63"/>
      <c r="B277" s="107"/>
      <c r="L277" s="107"/>
      <c r="V277" s="107"/>
      <c r="AF277" s="107"/>
      <c r="AG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63"/>
      <c r="B278" s="107"/>
      <c r="L278" s="107"/>
      <c r="V278" s="107"/>
      <c r="AF278" s="107"/>
      <c r="AG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63"/>
      <c r="B279" s="107"/>
      <c r="L279" s="107"/>
      <c r="V279" s="107"/>
      <c r="AF279" s="107"/>
      <c r="AG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63"/>
      <c r="B280" s="107"/>
      <c r="L280" s="107"/>
      <c r="V280" s="107"/>
      <c r="AF280" s="107"/>
      <c r="AG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63"/>
      <c r="B281" s="107"/>
      <c r="L281" s="107"/>
      <c r="V281" s="107"/>
      <c r="AF281" s="107"/>
      <c r="AG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63"/>
      <c r="B282" s="107"/>
      <c r="L282" s="107"/>
      <c r="V282" s="107"/>
      <c r="AF282" s="107"/>
      <c r="AG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63"/>
      <c r="B283" s="107"/>
      <c r="L283" s="107"/>
      <c r="V283" s="107"/>
      <c r="AF283" s="107"/>
      <c r="AG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63"/>
      <c r="B284" s="107"/>
      <c r="L284" s="107"/>
      <c r="V284" s="107"/>
      <c r="AF284" s="107"/>
      <c r="AG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63"/>
      <c r="B285" s="107"/>
      <c r="L285" s="107"/>
      <c r="V285" s="107"/>
      <c r="AF285" s="107"/>
      <c r="AG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63"/>
      <c r="B286" s="107"/>
      <c r="L286" s="107"/>
      <c r="V286" s="107"/>
      <c r="AF286" s="107"/>
      <c r="AG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63"/>
      <c r="B287" s="107"/>
      <c r="L287" s="107"/>
      <c r="V287" s="107"/>
      <c r="AF287" s="107"/>
      <c r="AG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63"/>
      <c r="B288" s="107"/>
      <c r="L288" s="107"/>
      <c r="V288" s="107"/>
      <c r="AF288" s="107"/>
      <c r="AG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63"/>
      <c r="B289" s="107"/>
      <c r="L289" s="107"/>
      <c r="V289" s="107"/>
      <c r="AF289" s="107"/>
      <c r="AG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63"/>
      <c r="B290" s="107"/>
      <c r="L290" s="107"/>
      <c r="V290" s="107"/>
      <c r="AF290" s="107"/>
      <c r="AG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63"/>
      <c r="B291" s="107"/>
      <c r="L291" s="107"/>
      <c r="V291" s="107"/>
      <c r="AF291" s="107"/>
      <c r="AG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63"/>
      <c r="B292" s="107"/>
      <c r="L292" s="107"/>
      <c r="V292" s="107"/>
      <c r="AF292" s="107"/>
      <c r="AG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63"/>
      <c r="B293" s="107"/>
      <c r="L293" s="107"/>
      <c r="V293" s="107"/>
      <c r="AF293" s="107"/>
      <c r="AG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63"/>
      <c r="B294" s="107"/>
      <c r="L294" s="107"/>
      <c r="V294" s="107"/>
      <c r="AF294" s="107"/>
      <c r="AG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63"/>
      <c r="B295" s="107"/>
      <c r="L295" s="107"/>
      <c r="V295" s="107"/>
      <c r="AF295" s="107"/>
      <c r="AG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63"/>
      <c r="B296" s="107"/>
      <c r="L296" s="107"/>
      <c r="V296" s="107"/>
      <c r="AF296" s="107"/>
      <c r="AG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63"/>
      <c r="B297" s="107"/>
      <c r="L297" s="107"/>
      <c r="V297" s="107"/>
      <c r="AF297" s="107"/>
      <c r="AG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63"/>
      <c r="B298" s="107"/>
      <c r="L298" s="107"/>
      <c r="V298" s="107"/>
      <c r="AF298" s="107"/>
      <c r="AG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63"/>
      <c r="B299" s="107"/>
      <c r="L299" s="107"/>
      <c r="V299" s="107"/>
      <c r="AF299" s="107"/>
      <c r="AG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63"/>
      <c r="B300" s="107"/>
      <c r="L300" s="107"/>
      <c r="V300" s="107"/>
      <c r="AF300" s="107"/>
      <c r="AG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63"/>
      <c r="B301" s="107"/>
      <c r="L301" s="107"/>
      <c r="V301" s="107"/>
      <c r="AF301" s="107"/>
      <c r="AG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63"/>
      <c r="B302" s="107"/>
      <c r="L302" s="107"/>
      <c r="V302" s="107"/>
      <c r="AF302" s="107"/>
      <c r="AG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63"/>
      <c r="B303" s="107"/>
      <c r="L303" s="107"/>
      <c r="V303" s="107"/>
      <c r="AF303" s="107"/>
      <c r="AG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63"/>
      <c r="B304" s="107"/>
      <c r="L304" s="107"/>
      <c r="V304" s="107"/>
      <c r="AF304" s="107"/>
      <c r="AG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63"/>
      <c r="B305" s="107"/>
      <c r="L305" s="107"/>
      <c r="V305" s="107"/>
      <c r="AF305" s="107"/>
      <c r="AG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63"/>
      <c r="B306" s="107"/>
      <c r="L306" s="107"/>
      <c r="V306" s="107"/>
      <c r="AF306" s="107"/>
      <c r="AG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63"/>
      <c r="B307" s="107"/>
      <c r="L307" s="107"/>
      <c r="V307" s="107"/>
      <c r="AF307" s="107"/>
      <c r="AG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63"/>
      <c r="B308" s="107"/>
      <c r="L308" s="107"/>
      <c r="V308" s="107"/>
      <c r="AF308" s="107"/>
      <c r="AG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63"/>
      <c r="B309" s="107"/>
      <c r="L309" s="107"/>
      <c r="V309" s="107"/>
      <c r="AF309" s="107"/>
      <c r="AG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63"/>
      <c r="B310" s="107"/>
      <c r="L310" s="107"/>
      <c r="V310" s="107"/>
      <c r="AF310" s="107"/>
      <c r="AG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63"/>
      <c r="B311" s="107"/>
      <c r="L311" s="107"/>
      <c r="V311" s="107"/>
      <c r="AF311" s="107"/>
      <c r="AG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63"/>
      <c r="B312" s="107"/>
      <c r="L312" s="107"/>
      <c r="V312" s="107"/>
      <c r="AF312" s="107"/>
      <c r="AG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63"/>
      <c r="B313" s="107"/>
      <c r="L313" s="107"/>
      <c r="V313" s="107"/>
      <c r="AF313" s="107"/>
      <c r="AG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63"/>
      <c r="B314" s="107"/>
      <c r="L314" s="107"/>
      <c r="V314" s="107"/>
      <c r="AF314" s="107"/>
      <c r="AG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63"/>
      <c r="B315" s="107"/>
      <c r="L315" s="107"/>
      <c r="V315" s="107"/>
      <c r="AF315" s="107"/>
      <c r="AG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63"/>
      <c r="B316" s="107"/>
      <c r="L316" s="107"/>
      <c r="V316" s="107"/>
      <c r="AF316" s="107"/>
      <c r="AG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63"/>
      <c r="B317" s="107"/>
      <c r="L317" s="107"/>
      <c r="V317" s="107"/>
      <c r="AF317" s="107"/>
      <c r="AG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63"/>
      <c r="B318" s="107"/>
      <c r="L318" s="107"/>
      <c r="V318" s="107"/>
      <c r="AF318" s="107"/>
      <c r="AG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63"/>
      <c r="B319" s="107"/>
      <c r="L319" s="107"/>
      <c r="V319" s="107"/>
      <c r="AF319" s="107"/>
      <c r="AG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63"/>
      <c r="B320" s="107"/>
      <c r="L320" s="107"/>
      <c r="V320" s="107"/>
      <c r="AF320" s="107"/>
      <c r="AG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63"/>
      <c r="B321" s="107"/>
      <c r="L321" s="107"/>
      <c r="V321" s="107"/>
      <c r="AF321" s="107"/>
      <c r="AG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63"/>
      <c r="B322" s="107"/>
      <c r="L322" s="107"/>
      <c r="V322" s="107"/>
      <c r="AF322" s="107"/>
      <c r="AG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63"/>
      <c r="B323" s="107"/>
      <c r="L323" s="107"/>
      <c r="V323" s="107"/>
      <c r="AF323" s="107"/>
      <c r="AG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63"/>
      <c r="B324" s="107"/>
      <c r="L324" s="107"/>
      <c r="V324" s="107"/>
      <c r="AF324" s="107"/>
      <c r="AG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63"/>
      <c r="B325" s="107"/>
      <c r="L325" s="107"/>
      <c r="V325" s="107"/>
      <c r="AF325" s="107"/>
      <c r="AG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63"/>
      <c r="B326" s="107"/>
      <c r="L326" s="107"/>
      <c r="V326" s="107"/>
      <c r="AF326" s="107"/>
      <c r="AG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63"/>
      <c r="B327" s="107"/>
      <c r="L327" s="107"/>
      <c r="V327" s="107"/>
      <c r="AF327" s="107"/>
      <c r="AG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63"/>
      <c r="B328" s="107"/>
      <c r="L328" s="107"/>
      <c r="V328" s="107"/>
      <c r="AF328" s="107"/>
      <c r="AG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63"/>
      <c r="B329" s="107"/>
      <c r="L329" s="107"/>
      <c r="V329" s="107"/>
      <c r="AF329" s="107"/>
      <c r="AG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63"/>
      <c r="B330" s="107"/>
      <c r="L330" s="107"/>
      <c r="V330" s="107"/>
      <c r="AF330" s="107"/>
      <c r="AG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63"/>
      <c r="B331" s="107"/>
      <c r="L331" s="107"/>
      <c r="V331" s="107"/>
      <c r="AF331" s="107"/>
      <c r="AG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63"/>
      <c r="B332" s="107"/>
      <c r="L332" s="107"/>
      <c r="V332" s="107"/>
      <c r="AF332" s="107"/>
      <c r="AG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63"/>
      <c r="B333" s="107"/>
      <c r="L333" s="107"/>
      <c r="V333" s="107"/>
      <c r="AF333" s="107"/>
      <c r="AG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63"/>
      <c r="B334" s="107"/>
      <c r="L334" s="107"/>
      <c r="V334" s="107"/>
      <c r="AF334" s="107"/>
      <c r="AG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63"/>
      <c r="B335" s="107"/>
      <c r="L335" s="107"/>
      <c r="V335" s="107"/>
      <c r="AF335" s="107"/>
      <c r="AG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63"/>
      <c r="B336" s="107"/>
      <c r="L336" s="107"/>
      <c r="V336" s="107"/>
      <c r="AF336" s="107"/>
      <c r="AG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63"/>
      <c r="B337" s="107"/>
      <c r="L337" s="107"/>
      <c r="V337" s="107"/>
      <c r="AF337" s="107"/>
      <c r="AG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63"/>
      <c r="B338" s="107"/>
      <c r="L338" s="107"/>
      <c r="V338" s="107"/>
      <c r="AF338" s="107"/>
      <c r="AG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63"/>
      <c r="B339" s="107"/>
      <c r="L339" s="107"/>
      <c r="V339" s="107"/>
      <c r="AF339" s="107"/>
      <c r="AG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63"/>
      <c r="B340" s="107"/>
      <c r="L340" s="107"/>
      <c r="V340" s="107"/>
      <c r="AF340" s="107"/>
      <c r="AG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63"/>
      <c r="B341" s="107"/>
      <c r="L341" s="107"/>
      <c r="V341" s="107"/>
      <c r="AF341" s="107"/>
      <c r="AG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63"/>
      <c r="B342" s="107"/>
      <c r="L342" s="107"/>
      <c r="V342" s="107"/>
      <c r="AF342" s="107"/>
      <c r="AG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63"/>
      <c r="B343" s="107"/>
      <c r="L343" s="107"/>
      <c r="V343" s="107"/>
      <c r="AF343" s="107"/>
      <c r="AG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63"/>
      <c r="B344" s="107"/>
      <c r="L344" s="107"/>
      <c r="V344" s="107"/>
      <c r="AF344" s="107"/>
      <c r="AG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63"/>
      <c r="B345" s="107"/>
      <c r="L345" s="107"/>
      <c r="V345" s="107"/>
      <c r="AF345" s="107"/>
      <c r="AG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63"/>
      <c r="B346" s="107"/>
      <c r="L346" s="107"/>
      <c r="V346" s="107"/>
      <c r="AF346" s="107"/>
      <c r="AG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63"/>
      <c r="B347" s="107"/>
      <c r="L347" s="107"/>
      <c r="V347" s="107"/>
      <c r="AF347" s="107"/>
      <c r="AG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63"/>
      <c r="B348" s="107"/>
      <c r="L348" s="107"/>
      <c r="V348" s="107"/>
      <c r="AF348" s="107"/>
      <c r="AG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63"/>
      <c r="B349" s="107"/>
      <c r="L349" s="107"/>
      <c r="V349" s="107"/>
      <c r="AF349" s="107"/>
      <c r="AG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63"/>
      <c r="B350" s="107"/>
      <c r="L350" s="107"/>
      <c r="V350" s="107"/>
      <c r="AF350" s="107"/>
      <c r="AG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63"/>
      <c r="B351" s="107"/>
      <c r="L351" s="107"/>
      <c r="V351" s="107"/>
      <c r="AF351" s="107"/>
      <c r="AG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63"/>
      <c r="B352" s="107"/>
      <c r="L352" s="107"/>
      <c r="V352" s="107"/>
      <c r="AF352" s="107"/>
      <c r="AG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63"/>
      <c r="B353" s="107"/>
      <c r="L353" s="107"/>
      <c r="V353" s="107"/>
      <c r="AF353" s="107"/>
      <c r="AG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63"/>
      <c r="B354" s="107"/>
      <c r="L354" s="107"/>
      <c r="V354" s="107"/>
      <c r="AF354" s="107"/>
      <c r="AG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63"/>
      <c r="B355" s="107"/>
      <c r="L355" s="107"/>
      <c r="V355" s="107"/>
      <c r="AF355" s="107"/>
      <c r="AG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63"/>
      <c r="B356" s="107"/>
      <c r="L356" s="107"/>
      <c r="V356" s="107"/>
      <c r="AF356" s="107"/>
      <c r="AG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63"/>
      <c r="B357" s="107"/>
      <c r="L357" s="107"/>
      <c r="V357" s="107"/>
      <c r="AF357" s="107"/>
      <c r="AG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63"/>
      <c r="B358" s="107"/>
      <c r="L358" s="107"/>
      <c r="V358" s="107"/>
      <c r="AF358" s="107"/>
      <c r="AG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63"/>
      <c r="B359" s="107"/>
      <c r="L359" s="107"/>
      <c r="V359" s="107"/>
      <c r="AF359" s="107"/>
      <c r="AG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63"/>
      <c r="B360" s="107"/>
      <c r="L360" s="107"/>
      <c r="V360" s="107"/>
      <c r="AF360" s="107"/>
      <c r="AG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63"/>
      <c r="B361" s="107"/>
      <c r="L361" s="107"/>
      <c r="V361" s="107"/>
      <c r="AF361" s="107"/>
      <c r="AG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63"/>
      <c r="B362" s="107"/>
      <c r="L362" s="107"/>
      <c r="V362" s="107"/>
      <c r="AF362" s="107"/>
      <c r="AG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63"/>
      <c r="B363" s="107"/>
      <c r="L363" s="107"/>
      <c r="V363" s="107"/>
      <c r="AF363" s="107"/>
      <c r="AG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63"/>
      <c r="B364" s="107"/>
      <c r="L364" s="107"/>
      <c r="V364" s="107"/>
      <c r="AF364" s="107"/>
      <c r="AG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63"/>
      <c r="B365" s="107"/>
      <c r="L365" s="107"/>
      <c r="V365" s="107"/>
      <c r="AF365" s="107"/>
      <c r="AG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63"/>
      <c r="B366" s="107"/>
      <c r="L366" s="107"/>
      <c r="V366" s="107"/>
      <c r="AF366" s="107"/>
      <c r="AG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63"/>
      <c r="B367" s="107"/>
      <c r="L367" s="107"/>
      <c r="V367" s="107"/>
      <c r="AF367" s="107"/>
      <c r="AG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63"/>
      <c r="B368" s="107"/>
      <c r="L368" s="107"/>
      <c r="V368" s="107"/>
      <c r="AF368" s="107"/>
      <c r="AG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63"/>
      <c r="B369" s="107"/>
      <c r="L369" s="107"/>
      <c r="V369" s="107"/>
      <c r="AF369" s="107"/>
      <c r="AG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63"/>
      <c r="B370" s="107"/>
      <c r="L370" s="107"/>
      <c r="V370" s="107"/>
      <c r="AF370" s="107"/>
      <c r="AG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63"/>
      <c r="B371" s="107"/>
      <c r="L371" s="107"/>
      <c r="V371" s="107"/>
      <c r="AF371" s="107"/>
      <c r="AG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63"/>
      <c r="B372" s="107"/>
      <c r="L372" s="107"/>
      <c r="V372" s="107"/>
      <c r="AF372" s="107"/>
      <c r="AG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63"/>
      <c r="B373" s="107"/>
      <c r="L373" s="107"/>
      <c r="V373" s="107"/>
      <c r="AF373" s="107"/>
      <c r="AG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63"/>
      <c r="B374" s="107"/>
      <c r="L374" s="107"/>
      <c r="V374" s="107"/>
      <c r="AF374" s="107"/>
      <c r="AG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63"/>
      <c r="B375" s="107"/>
      <c r="L375" s="107"/>
      <c r="V375" s="107"/>
      <c r="AF375" s="107"/>
      <c r="AG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63"/>
      <c r="B376" s="107"/>
      <c r="L376" s="107"/>
      <c r="V376" s="107"/>
      <c r="AF376" s="107"/>
      <c r="AG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63"/>
      <c r="B377" s="107"/>
      <c r="L377" s="107"/>
      <c r="V377" s="107"/>
      <c r="AF377" s="107"/>
      <c r="AG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63"/>
      <c r="B378" s="107"/>
      <c r="L378" s="107"/>
      <c r="V378" s="107"/>
      <c r="AF378" s="107"/>
      <c r="AG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63"/>
      <c r="B379" s="107"/>
      <c r="L379" s="107"/>
      <c r="V379" s="107"/>
      <c r="AF379" s="107"/>
      <c r="AG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63"/>
      <c r="B380" s="107"/>
      <c r="L380" s="107"/>
      <c r="V380" s="107"/>
      <c r="AF380" s="107"/>
      <c r="AG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63"/>
      <c r="B381" s="107"/>
      <c r="L381" s="107"/>
      <c r="V381" s="107"/>
      <c r="AF381" s="107"/>
      <c r="AG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63"/>
      <c r="B382" s="107"/>
      <c r="L382" s="107"/>
      <c r="V382" s="107"/>
      <c r="AF382" s="107"/>
      <c r="AG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63"/>
      <c r="B383" s="107"/>
      <c r="L383" s="107"/>
      <c r="V383" s="107"/>
      <c r="AF383" s="107"/>
      <c r="AG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63"/>
      <c r="B384" s="107"/>
      <c r="L384" s="107"/>
      <c r="V384" s="107"/>
      <c r="AF384" s="107"/>
      <c r="AG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63"/>
      <c r="B385" s="107"/>
      <c r="L385" s="107"/>
      <c r="V385" s="107"/>
      <c r="AF385" s="107"/>
      <c r="AG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63"/>
      <c r="B386" s="107"/>
      <c r="L386" s="107"/>
      <c r="V386" s="107"/>
      <c r="AF386" s="107"/>
      <c r="AG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63"/>
      <c r="B387" s="107"/>
      <c r="L387" s="107"/>
      <c r="V387" s="107"/>
      <c r="AF387" s="107"/>
      <c r="AG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63"/>
      <c r="B388" s="107"/>
      <c r="L388" s="107"/>
      <c r="V388" s="107"/>
      <c r="AF388" s="107"/>
      <c r="AG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63"/>
      <c r="B389" s="107"/>
      <c r="L389" s="107"/>
      <c r="V389" s="107"/>
      <c r="AF389" s="107"/>
      <c r="AG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63"/>
      <c r="B390" s="107"/>
      <c r="L390" s="107"/>
      <c r="V390" s="107"/>
      <c r="AF390" s="107"/>
      <c r="AG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63"/>
      <c r="B391" s="107"/>
      <c r="L391" s="107"/>
      <c r="V391" s="107"/>
      <c r="AF391" s="107"/>
      <c r="AG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63"/>
      <c r="B392" s="107"/>
      <c r="L392" s="107"/>
      <c r="V392" s="107"/>
      <c r="AF392" s="107"/>
      <c r="AG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63"/>
      <c r="B393" s="107"/>
      <c r="L393" s="107"/>
      <c r="V393" s="107"/>
      <c r="AF393" s="107"/>
      <c r="AG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63"/>
      <c r="B394" s="107"/>
      <c r="L394" s="107"/>
      <c r="V394" s="107"/>
      <c r="AF394" s="107"/>
      <c r="AG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63"/>
      <c r="B395" s="107"/>
      <c r="L395" s="107"/>
      <c r="V395" s="107"/>
      <c r="AF395" s="107"/>
      <c r="AG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63"/>
      <c r="B396" s="107"/>
      <c r="L396" s="107"/>
      <c r="V396" s="107"/>
      <c r="AF396" s="107"/>
      <c r="AG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63"/>
      <c r="B397" s="107"/>
      <c r="L397" s="107"/>
      <c r="V397" s="107"/>
      <c r="AF397" s="107"/>
      <c r="AG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63"/>
      <c r="B398" s="107"/>
      <c r="L398" s="107"/>
      <c r="V398" s="107"/>
      <c r="AF398" s="107"/>
      <c r="AG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63"/>
      <c r="B399" s="107"/>
      <c r="L399" s="107"/>
      <c r="V399" s="107"/>
      <c r="AF399" s="107"/>
      <c r="AG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63"/>
      <c r="B400" s="107"/>
      <c r="L400" s="107"/>
      <c r="V400" s="107"/>
      <c r="AF400" s="107"/>
      <c r="AG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63"/>
      <c r="B401" s="107"/>
      <c r="L401" s="107"/>
      <c r="V401" s="107"/>
      <c r="AF401" s="107"/>
      <c r="AG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63"/>
      <c r="B402" s="107"/>
      <c r="L402" s="107"/>
      <c r="V402" s="107"/>
      <c r="AF402" s="107"/>
      <c r="AG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63"/>
      <c r="B403" s="107"/>
      <c r="L403" s="107"/>
      <c r="V403" s="107"/>
      <c r="AF403" s="107"/>
      <c r="AG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63"/>
      <c r="B404" s="107"/>
      <c r="L404" s="107"/>
      <c r="V404" s="107"/>
      <c r="AF404" s="107"/>
      <c r="AG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63"/>
      <c r="B405" s="107"/>
      <c r="L405" s="107"/>
      <c r="V405" s="107"/>
      <c r="AF405" s="107"/>
      <c r="AG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63"/>
      <c r="B406" s="107"/>
      <c r="L406" s="107"/>
      <c r="V406" s="107"/>
      <c r="AF406" s="107"/>
      <c r="AG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63"/>
      <c r="B407" s="107"/>
      <c r="L407" s="107"/>
      <c r="V407" s="107"/>
      <c r="AF407" s="107"/>
      <c r="AG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63"/>
      <c r="B408" s="107"/>
      <c r="L408" s="107"/>
      <c r="V408" s="107"/>
      <c r="AF408" s="107"/>
      <c r="AG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63"/>
      <c r="B409" s="107"/>
      <c r="L409" s="107"/>
      <c r="V409" s="107"/>
      <c r="AF409" s="107"/>
      <c r="AG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63"/>
      <c r="B410" s="107"/>
      <c r="L410" s="107"/>
      <c r="V410" s="107"/>
      <c r="AF410" s="107"/>
      <c r="AG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63"/>
      <c r="B411" s="107"/>
      <c r="L411" s="107"/>
      <c r="V411" s="107"/>
      <c r="AF411" s="107"/>
      <c r="AG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63"/>
      <c r="B412" s="107"/>
      <c r="L412" s="107"/>
      <c r="V412" s="107"/>
      <c r="AF412" s="107"/>
      <c r="AG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63"/>
      <c r="B413" s="107"/>
      <c r="L413" s="107"/>
      <c r="V413" s="107"/>
      <c r="AF413" s="107"/>
      <c r="AG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63"/>
      <c r="B414" s="107"/>
      <c r="L414" s="107"/>
      <c r="V414" s="107"/>
      <c r="AF414" s="107"/>
      <c r="AG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63"/>
      <c r="B415" s="107"/>
      <c r="L415" s="107"/>
      <c r="V415" s="107"/>
      <c r="AF415" s="107"/>
      <c r="AG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63"/>
      <c r="B416" s="107"/>
      <c r="L416" s="107"/>
      <c r="V416" s="107"/>
      <c r="AF416" s="107"/>
      <c r="AG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63"/>
      <c r="B417" s="107"/>
      <c r="L417" s="107"/>
      <c r="V417" s="107"/>
      <c r="AF417" s="107"/>
      <c r="AG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63"/>
      <c r="B418" s="107"/>
      <c r="L418" s="107"/>
      <c r="V418" s="107"/>
      <c r="AF418" s="107"/>
      <c r="AG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63"/>
      <c r="B419" s="107"/>
      <c r="L419" s="107"/>
      <c r="V419" s="107"/>
      <c r="AF419" s="107"/>
      <c r="AG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63"/>
      <c r="B420" s="107"/>
      <c r="L420" s="107"/>
      <c r="V420" s="107"/>
      <c r="AF420" s="107"/>
      <c r="AG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63"/>
      <c r="B421" s="107"/>
      <c r="L421" s="107"/>
      <c r="V421" s="107"/>
      <c r="AF421" s="107"/>
      <c r="AG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63"/>
      <c r="B422" s="107"/>
      <c r="L422" s="107"/>
      <c r="V422" s="107"/>
      <c r="AF422" s="107"/>
      <c r="AG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63"/>
      <c r="B423" s="107"/>
      <c r="L423" s="107"/>
      <c r="V423" s="107"/>
      <c r="AF423" s="107"/>
      <c r="AG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63"/>
      <c r="B424" s="107"/>
      <c r="L424" s="107"/>
      <c r="V424" s="107"/>
      <c r="AF424" s="107"/>
      <c r="AG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63"/>
      <c r="B425" s="107"/>
      <c r="L425" s="107"/>
      <c r="V425" s="107"/>
      <c r="AF425" s="107"/>
      <c r="AG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63"/>
      <c r="B426" s="107"/>
      <c r="L426" s="107"/>
      <c r="V426" s="107"/>
      <c r="AF426" s="107"/>
      <c r="AG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63"/>
      <c r="B427" s="107"/>
      <c r="L427" s="107"/>
      <c r="V427" s="107"/>
      <c r="AF427" s="107"/>
      <c r="AG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63"/>
      <c r="B428" s="107"/>
      <c r="L428" s="107"/>
      <c r="V428" s="107"/>
      <c r="AF428" s="107"/>
      <c r="AG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63"/>
      <c r="B429" s="107"/>
      <c r="L429" s="107"/>
      <c r="V429" s="107"/>
      <c r="AF429" s="107"/>
      <c r="AG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63"/>
      <c r="B430" s="107"/>
      <c r="L430" s="107"/>
      <c r="V430" s="107"/>
      <c r="AF430" s="107"/>
      <c r="AG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63"/>
      <c r="B431" s="107"/>
      <c r="L431" s="107"/>
      <c r="V431" s="107"/>
      <c r="AF431" s="107"/>
      <c r="AG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63"/>
      <c r="B432" s="107"/>
      <c r="L432" s="107"/>
      <c r="V432" s="107"/>
      <c r="AF432" s="107"/>
      <c r="AG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63"/>
      <c r="B433" s="107"/>
      <c r="L433" s="107"/>
      <c r="V433" s="107"/>
      <c r="AF433" s="107"/>
      <c r="AG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63"/>
      <c r="B434" s="107"/>
      <c r="L434" s="107"/>
      <c r="V434" s="107"/>
      <c r="AF434" s="107"/>
      <c r="AG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63"/>
      <c r="B435" s="107"/>
      <c r="L435" s="107"/>
      <c r="V435" s="107"/>
      <c r="AF435" s="107"/>
      <c r="AG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63"/>
      <c r="B436" s="107"/>
      <c r="L436" s="107"/>
      <c r="V436" s="107"/>
      <c r="AF436" s="107"/>
      <c r="AG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63"/>
      <c r="B437" s="107"/>
      <c r="L437" s="107"/>
      <c r="V437" s="107"/>
      <c r="AF437" s="107"/>
      <c r="AG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63"/>
      <c r="B438" s="107"/>
      <c r="L438" s="107"/>
      <c r="V438" s="107"/>
      <c r="AF438" s="107"/>
      <c r="AG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63"/>
      <c r="B439" s="107"/>
      <c r="L439" s="107"/>
      <c r="V439" s="107"/>
      <c r="AF439" s="107"/>
      <c r="AG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63"/>
      <c r="B440" s="107"/>
      <c r="L440" s="107"/>
      <c r="V440" s="107"/>
      <c r="AF440" s="107"/>
      <c r="AG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63"/>
      <c r="B441" s="107"/>
      <c r="L441" s="107"/>
      <c r="V441" s="107"/>
      <c r="AF441" s="107"/>
      <c r="AG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63"/>
      <c r="B442" s="107"/>
      <c r="L442" s="107"/>
      <c r="V442" s="107"/>
      <c r="AF442" s="107"/>
      <c r="AG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63"/>
      <c r="B443" s="107"/>
      <c r="L443" s="107"/>
      <c r="V443" s="107"/>
      <c r="AF443" s="107"/>
      <c r="AG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63"/>
      <c r="B444" s="107"/>
      <c r="L444" s="107"/>
      <c r="V444" s="107"/>
      <c r="AF444" s="107"/>
      <c r="AG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63"/>
      <c r="B445" s="107"/>
      <c r="L445" s="107"/>
      <c r="V445" s="107"/>
      <c r="AF445" s="107"/>
      <c r="AG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63"/>
      <c r="B446" s="107"/>
      <c r="L446" s="107"/>
      <c r="V446" s="107"/>
      <c r="AF446" s="107"/>
      <c r="AG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63"/>
      <c r="B447" s="107"/>
      <c r="L447" s="107"/>
      <c r="V447" s="107"/>
      <c r="AF447" s="107"/>
      <c r="AG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63"/>
      <c r="B448" s="107"/>
      <c r="L448" s="107"/>
      <c r="V448" s="107"/>
      <c r="AF448" s="107"/>
      <c r="AG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63"/>
      <c r="B449" s="107"/>
      <c r="L449" s="107"/>
      <c r="V449" s="107"/>
      <c r="AF449" s="107"/>
      <c r="AG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63"/>
      <c r="B450" s="107"/>
      <c r="L450" s="107"/>
      <c r="V450" s="107"/>
      <c r="AF450" s="107"/>
      <c r="AG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63"/>
      <c r="B451" s="107"/>
      <c r="L451" s="107"/>
      <c r="V451" s="107"/>
      <c r="AF451" s="107"/>
      <c r="AG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63"/>
      <c r="B452" s="107"/>
      <c r="L452" s="107"/>
      <c r="V452" s="107"/>
      <c r="AF452" s="107"/>
      <c r="AG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63"/>
      <c r="B453" s="107"/>
      <c r="L453" s="107"/>
      <c r="V453" s="107"/>
      <c r="AF453" s="107"/>
      <c r="AG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63"/>
      <c r="B454" s="107"/>
      <c r="L454" s="107"/>
      <c r="V454" s="107"/>
      <c r="AF454" s="107"/>
      <c r="AG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63"/>
      <c r="B455" s="107"/>
      <c r="L455" s="107"/>
      <c r="V455" s="107"/>
      <c r="AF455" s="107"/>
      <c r="AG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63"/>
      <c r="B456" s="107"/>
      <c r="L456" s="107"/>
      <c r="V456" s="107"/>
      <c r="AF456" s="107"/>
      <c r="AG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63"/>
      <c r="B457" s="107"/>
      <c r="L457" s="107"/>
      <c r="V457" s="107"/>
      <c r="AF457" s="107"/>
      <c r="AG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63"/>
      <c r="B458" s="107"/>
      <c r="L458" s="107"/>
      <c r="V458" s="107"/>
      <c r="AF458" s="107"/>
      <c r="AG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63"/>
      <c r="B459" s="107"/>
      <c r="L459" s="107"/>
      <c r="V459" s="107"/>
      <c r="AF459" s="107"/>
      <c r="AG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63"/>
      <c r="B460" s="107"/>
      <c r="L460" s="107"/>
      <c r="V460" s="107"/>
      <c r="AF460" s="107"/>
      <c r="AG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63"/>
      <c r="B461" s="107"/>
      <c r="L461" s="107"/>
      <c r="V461" s="107"/>
      <c r="AF461" s="107"/>
      <c r="AG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63"/>
      <c r="B462" s="107"/>
      <c r="L462" s="107"/>
      <c r="V462" s="107"/>
      <c r="AF462" s="107"/>
      <c r="AG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63"/>
      <c r="B463" s="107"/>
      <c r="L463" s="107"/>
      <c r="V463" s="107"/>
      <c r="AF463" s="107"/>
      <c r="AG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63"/>
      <c r="B464" s="107"/>
      <c r="L464" s="107"/>
      <c r="V464" s="107"/>
      <c r="AF464" s="107"/>
      <c r="AG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63"/>
      <c r="B465" s="107"/>
      <c r="L465" s="107"/>
      <c r="V465" s="107"/>
      <c r="AF465" s="107"/>
      <c r="AG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63"/>
      <c r="B466" s="107"/>
      <c r="L466" s="107"/>
      <c r="V466" s="107"/>
      <c r="AF466" s="107"/>
      <c r="AG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63"/>
      <c r="B467" s="107"/>
      <c r="L467" s="107"/>
      <c r="V467" s="107"/>
      <c r="AF467" s="107"/>
      <c r="AG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63"/>
      <c r="B468" s="107"/>
      <c r="L468" s="107"/>
      <c r="V468" s="107"/>
      <c r="AF468" s="107"/>
      <c r="AG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63"/>
      <c r="B469" s="107"/>
      <c r="L469" s="107"/>
      <c r="V469" s="107"/>
      <c r="AF469" s="107"/>
      <c r="AG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63"/>
      <c r="B470" s="107"/>
      <c r="L470" s="107"/>
      <c r="V470" s="107"/>
      <c r="AF470" s="107"/>
      <c r="AG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63"/>
      <c r="B471" s="107"/>
      <c r="L471" s="107"/>
      <c r="V471" s="107"/>
      <c r="AF471" s="107"/>
      <c r="AG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63"/>
      <c r="B472" s="107"/>
      <c r="L472" s="107"/>
      <c r="V472" s="107"/>
      <c r="AF472" s="107"/>
      <c r="AG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63"/>
      <c r="B473" s="107"/>
      <c r="L473" s="107"/>
      <c r="V473" s="107"/>
      <c r="AF473" s="107"/>
      <c r="AG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63"/>
      <c r="B474" s="107"/>
      <c r="L474" s="107"/>
      <c r="V474" s="107"/>
      <c r="AF474" s="107"/>
      <c r="AG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63"/>
      <c r="B475" s="107"/>
      <c r="L475" s="107"/>
      <c r="V475" s="107"/>
      <c r="AF475" s="107"/>
      <c r="AG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63"/>
      <c r="B476" s="107"/>
      <c r="L476" s="107"/>
      <c r="V476" s="107"/>
      <c r="AF476" s="107"/>
      <c r="AG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63"/>
      <c r="B477" s="107"/>
      <c r="L477" s="107"/>
      <c r="V477" s="107"/>
      <c r="AF477" s="107"/>
      <c r="AG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63"/>
      <c r="B478" s="107"/>
      <c r="L478" s="107"/>
      <c r="V478" s="107"/>
      <c r="AF478" s="107"/>
      <c r="AG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63"/>
      <c r="B479" s="107"/>
      <c r="L479" s="107"/>
      <c r="V479" s="107"/>
      <c r="AF479" s="107"/>
      <c r="AG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63"/>
      <c r="B480" s="107"/>
      <c r="L480" s="107"/>
      <c r="V480" s="107"/>
      <c r="AF480" s="107"/>
      <c r="AG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63"/>
      <c r="B481" s="107"/>
      <c r="L481" s="107"/>
      <c r="V481" s="107"/>
      <c r="AF481" s="107"/>
      <c r="AG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63"/>
      <c r="B482" s="107"/>
      <c r="L482" s="107"/>
      <c r="V482" s="107"/>
      <c r="AF482" s="107"/>
      <c r="AG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63"/>
      <c r="B483" s="107"/>
      <c r="L483" s="107"/>
      <c r="V483" s="107"/>
      <c r="AF483" s="107"/>
      <c r="AG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63"/>
      <c r="B484" s="107"/>
      <c r="L484" s="107"/>
      <c r="V484" s="107"/>
      <c r="AF484" s="107"/>
      <c r="AG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63"/>
      <c r="B485" s="107"/>
      <c r="L485" s="107"/>
      <c r="V485" s="107"/>
      <c r="AF485" s="107"/>
      <c r="AG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63"/>
      <c r="B486" s="107"/>
      <c r="L486" s="107"/>
      <c r="V486" s="107"/>
      <c r="AF486" s="107"/>
      <c r="AG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63"/>
      <c r="B487" s="107"/>
      <c r="L487" s="107"/>
      <c r="V487" s="107"/>
      <c r="AF487" s="107"/>
      <c r="AG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63"/>
      <c r="B488" s="107"/>
      <c r="L488" s="107"/>
      <c r="V488" s="107"/>
      <c r="AF488" s="107"/>
      <c r="AG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63"/>
      <c r="B489" s="107"/>
      <c r="L489" s="107"/>
      <c r="V489" s="107"/>
      <c r="AF489" s="107"/>
      <c r="AG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63"/>
      <c r="B490" s="107"/>
      <c r="L490" s="107"/>
      <c r="V490" s="107"/>
      <c r="AF490" s="107"/>
      <c r="AG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63"/>
      <c r="B491" s="107"/>
      <c r="L491" s="107"/>
      <c r="V491" s="107"/>
      <c r="AF491" s="107"/>
      <c r="AG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63"/>
      <c r="B492" s="107"/>
      <c r="L492" s="107"/>
      <c r="V492" s="107"/>
      <c r="AF492" s="107"/>
      <c r="AG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63"/>
      <c r="B493" s="107"/>
      <c r="L493" s="107"/>
      <c r="V493" s="107"/>
      <c r="AF493" s="107"/>
      <c r="AG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63"/>
      <c r="B494" s="107"/>
      <c r="L494" s="107"/>
      <c r="V494" s="107"/>
      <c r="AF494" s="107"/>
      <c r="AG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63"/>
      <c r="B495" s="107"/>
      <c r="L495" s="107"/>
      <c r="V495" s="107"/>
      <c r="AF495" s="107"/>
      <c r="AG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63"/>
      <c r="B496" s="107"/>
      <c r="L496" s="107"/>
      <c r="V496" s="107"/>
      <c r="AF496" s="107"/>
      <c r="AG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63"/>
      <c r="B497" s="107"/>
      <c r="L497" s="107"/>
      <c r="V497" s="107"/>
      <c r="AF497" s="107"/>
      <c r="AG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63"/>
      <c r="B498" s="107"/>
      <c r="L498" s="107"/>
      <c r="V498" s="107"/>
      <c r="AF498" s="107"/>
      <c r="AG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63"/>
      <c r="B499" s="107"/>
      <c r="L499" s="107"/>
      <c r="V499" s="107"/>
      <c r="AF499" s="107"/>
      <c r="AG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63"/>
      <c r="B500" s="107"/>
      <c r="L500" s="107"/>
      <c r="V500" s="107"/>
      <c r="AF500" s="107"/>
      <c r="AG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63"/>
      <c r="B501" s="107"/>
      <c r="L501" s="107"/>
      <c r="V501" s="107"/>
      <c r="AF501" s="107"/>
      <c r="AG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63"/>
      <c r="B502" s="107"/>
      <c r="L502" s="107"/>
      <c r="V502" s="107"/>
      <c r="AF502" s="107"/>
      <c r="AG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63"/>
      <c r="B503" s="107"/>
      <c r="L503" s="107"/>
      <c r="V503" s="107"/>
      <c r="AF503" s="107"/>
      <c r="AG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63"/>
      <c r="B504" s="107"/>
      <c r="L504" s="107"/>
      <c r="V504" s="107"/>
      <c r="AF504" s="107"/>
      <c r="AG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63"/>
      <c r="B505" s="107"/>
      <c r="L505" s="107"/>
      <c r="V505" s="107"/>
      <c r="AF505" s="107"/>
      <c r="AG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63"/>
      <c r="B506" s="107"/>
      <c r="L506" s="107"/>
      <c r="V506" s="107"/>
      <c r="AF506" s="107"/>
      <c r="AG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63"/>
      <c r="B507" s="107"/>
      <c r="L507" s="107"/>
      <c r="V507" s="107"/>
      <c r="AF507" s="107"/>
      <c r="AG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63"/>
      <c r="B508" s="107"/>
      <c r="L508" s="107"/>
      <c r="V508" s="107"/>
      <c r="AF508" s="107"/>
      <c r="AG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63"/>
      <c r="B509" s="107"/>
      <c r="L509" s="107"/>
      <c r="V509" s="107"/>
      <c r="AF509" s="107"/>
      <c r="AG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63"/>
      <c r="B510" s="107"/>
      <c r="L510" s="107"/>
      <c r="V510" s="107"/>
      <c r="AF510" s="107"/>
      <c r="AG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63"/>
      <c r="B511" s="107"/>
      <c r="L511" s="107"/>
      <c r="V511" s="107"/>
      <c r="AF511" s="107"/>
      <c r="AG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63"/>
      <c r="B512" s="107"/>
      <c r="L512" s="107"/>
      <c r="V512" s="107"/>
      <c r="AF512" s="107"/>
      <c r="AG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63"/>
      <c r="B513" s="107"/>
      <c r="L513" s="107"/>
      <c r="V513" s="107"/>
      <c r="AF513" s="107"/>
      <c r="AG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63"/>
      <c r="B514" s="107"/>
      <c r="L514" s="107"/>
      <c r="V514" s="107"/>
      <c r="AF514" s="107"/>
      <c r="AG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63"/>
      <c r="B515" s="107"/>
      <c r="L515" s="107"/>
      <c r="V515" s="107"/>
      <c r="AF515" s="107"/>
      <c r="AG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63"/>
      <c r="B516" s="107"/>
      <c r="L516" s="107"/>
      <c r="V516" s="107"/>
      <c r="AF516" s="107"/>
      <c r="AG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63"/>
      <c r="B517" s="107"/>
      <c r="L517" s="107"/>
      <c r="V517" s="107"/>
      <c r="AF517" s="107"/>
      <c r="AG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63"/>
      <c r="B518" s="107"/>
      <c r="L518" s="107"/>
      <c r="V518" s="107"/>
      <c r="AF518" s="107"/>
      <c r="AG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63"/>
      <c r="B519" s="107"/>
      <c r="L519" s="107"/>
      <c r="V519" s="107"/>
      <c r="AF519" s="107"/>
      <c r="AG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63"/>
      <c r="B520" s="107"/>
      <c r="L520" s="107"/>
      <c r="V520" s="107"/>
      <c r="AF520" s="107"/>
      <c r="AG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63"/>
      <c r="B521" s="107"/>
      <c r="L521" s="107"/>
      <c r="V521" s="107"/>
      <c r="AF521" s="107"/>
      <c r="AG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63"/>
      <c r="B522" s="107"/>
      <c r="L522" s="107"/>
      <c r="V522" s="107"/>
      <c r="AF522" s="107"/>
      <c r="AG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63"/>
      <c r="B523" s="107"/>
      <c r="L523" s="107"/>
      <c r="V523" s="107"/>
      <c r="AF523" s="107"/>
      <c r="AG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63"/>
      <c r="B524" s="107"/>
      <c r="L524" s="107"/>
      <c r="V524" s="107"/>
      <c r="AF524" s="107"/>
      <c r="AG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63"/>
      <c r="B525" s="107"/>
      <c r="L525" s="107"/>
      <c r="V525" s="107"/>
      <c r="AF525" s="107"/>
      <c r="AG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63"/>
      <c r="B526" s="107"/>
      <c r="L526" s="107"/>
      <c r="V526" s="107"/>
      <c r="AF526" s="107"/>
      <c r="AG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63"/>
      <c r="B527" s="107"/>
      <c r="L527" s="107"/>
      <c r="V527" s="107"/>
      <c r="AF527" s="107"/>
      <c r="AG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63"/>
      <c r="B528" s="107"/>
      <c r="L528" s="107"/>
      <c r="V528" s="107"/>
      <c r="AF528" s="107"/>
      <c r="AG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63"/>
      <c r="B529" s="107"/>
      <c r="L529" s="107"/>
      <c r="V529" s="107"/>
      <c r="AF529" s="107"/>
      <c r="AG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63"/>
      <c r="B530" s="107"/>
      <c r="L530" s="107"/>
      <c r="V530" s="107"/>
      <c r="AF530" s="107"/>
      <c r="AG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63"/>
      <c r="B531" s="107"/>
      <c r="L531" s="107"/>
      <c r="V531" s="107"/>
      <c r="AF531" s="107"/>
      <c r="AG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63"/>
      <c r="B532" s="107"/>
      <c r="L532" s="107"/>
      <c r="V532" s="107"/>
      <c r="AF532" s="107"/>
      <c r="AG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63"/>
      <c r="B533" s="107"/>
      <c r="L533" s="107"/>
      <c r="V533" s="107"/>
      <c r="AF533" s="107"/>
      <c r="AG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63"/>
      <c r="B534" s="107"/>
      <c r="L534" s="107"/>
      <c r="V534" s="107"/>
      <c r="AF534" s="107"/>
      <c r="AG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63"/>
      <c r="B535" s="107"/>
      <c r="L535" s="107"/>
      <c r="V535" s="107"/>
      <c r="AF535" s="107"/>
      <c r="AG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63"/>
      <c r="B536" s="107"/>
      <c r="L536" s="107"/>
      <c r="V536" s="107"/>
      <c r="AF536" s="107"/>
      <c r="AG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63"/>
      <c r="B537" s="107"/>
      <c r="L537" s="107"/>
      <c r="V537" s="107"/>
      <c r="AF537" s="107"/>
      <c r="AG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63"/>
      <c r="B538" s="107"/>
      <c r="L538" s="107"/>
      <c r="V538" s="107"/>
      <c r="AF538" s="107"/>
      <c r="AG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63"/>
      <c r="B539" s="107"/>
      <c r="L539" s="107"/>
      <c r="V539" s="107"/>
      <c r="AF539" s="107"/>
      <c r="AG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63"/>
      <c r="B540" s="107"/>
      <c r="L540" s="107"/>
      <c r="V540" s="107"/>
      <c r="AF540" s="107"/>
      <c r="AG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63"/>
      <c r="B541" s="107"/>
      <c r="L541" s="107"/>
      <c r="V541" s="107"/>
      <c r="AF541" s="107"/>
      <c r="AG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63"/>
      <c r="B542" s="107"/>
      <c r="L542" s="107"/>
      <c r="V542" s="107"/>
      <c r="AF542" s="107"/>
      <c r="AG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63"/>
      <c r="B543" s="107"/>
      <c r="L543" s="107"/>
      <c r="V543" s="107"/>
      <c r="AF543" s="107"/>
      <c r="AG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63"/>
      <c r="B544" s="107"/>
      <c r="L544" s="107"/>
      <c r="V544" s="107"/>
      <c r="AF544" s="107"/>
      <c r="AG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63"/>
      <c r="B545" s="107"/>
      <c r="L545" s="107"/>
      <c r="V545" s="107"/>
      <c r="AF545" s="107"/>
      <c r="AG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63"/>
      <c r="B546" s="107"/>
      <c r="L546" s="107"/>
      <c r="V546" s="107"/>
      <c r="AF546" s="107"/>
      <c r="AG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63"/>
      <c r="B547" s="107"/>
      <c r="L547" s="107"/>
      <c r="V547" s="107"/>
      <c r="AF547" s="107"/>
      <c r="AG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63"/>
      <c r="B548" s="107"/>
      <c r="L548" s="107"/>
      <c r="V548" s="107"/>
      <c r="AF548" s="107"/>
      <c r="AG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63"/>
      <c r="B549" s="107"/>
      <c r="L549" s="107"/>
      <c r="V549" s="107"/>
      <c r="AF549" s="107"/>
      <c r="AG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63"/>
      <c r="B550" s="107"/>
      <c r="L550" s="107"/>
      <c r="V550" s="107"/>
      <c r="AF550" s="107"/>
      <c r="AG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63"/>
      <c r="B551" s="107"/>
      <c r="L551" s="107"/>
      <c r="V551" s="107"/>
      <c r="AF551" s="107"/>
      <c r="AG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63"/>
      <c r="B552" s="107"/>
      <c r="L552" s="107"/>
      <c r="V552" s="107"/>
      <c r="AF552" s="107"/>
      <c r="AG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63"/>
      <c r="B553" s="107"/>
      <c r="L553" s="107"/>
      <c r="V553" s="107"/>
      <c r="AF553" s="107"/>
      <c r="AG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63"/>
      <c r="B554" s="107"/>
      <c r="L554" s="107"/>
      <c r="V554" s="107"/>
      <c r="AF554" s="107"/>
      <c r="AG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63"/>
      <c r="B555" s="107"/>
      <c r="L555" s="107"/>
      <c r="V555" s="107"/>
      <c r="AF555" s="107"/>
      <c r="AG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63"/>
      <c r="B556" s="107"/>
      <c r="L556" s="107"/>
      <c r="V556" s="107"/>
      <c r="AF556" s="107"/>
      <c r="AG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63"/>
      <c r="B557" s="107"/>
      <c r="L557" s="107"/>
      <c r="V557" s="107"/>
      <c r="AF557" s="107"/>
      <c r="AG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63"/>
      <c r="B558" s="107"/>
      <c r="L558" s="107"/>
      <c r="V558" s="107"/>
      <c r="AF558" s="107"/>
      <c r="AG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63"/>
      <c r="B559" s="107"/>
      <c r="L559" s="107"/>
      <c r="V559" s="107"/>
      <c r="AF559" s="107"/>
      <c r="AG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63"/>
      <c r="B560" s="107"/>
      <c r="L560" s="107"/>
      <c r="V560" s="107"/>
      <c r="AF560" s="107"/>
      <c r="AG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63"/>
      <c r="B561" s="107"/>
      <c r="L561" s="107"/>
      <c r="V561" s="107"/>
      <c r="AF561" s="107"/>
      <c r="AG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63"/>
      <c r="B562" s="107"/>
      <c r="L562" s="107"/>
      <c r="V562" s="107"/>
      <c r="AF562" s="107"/>
      <c r="AG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63"/>
      <c r="B563" s="107"/>
      <c r="L563" s="107"/>
      <c r="V563" s="107"/>
      <c r="AF563" s="107"/>
      <c r="AG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63"/>
      <c r="B564" s="107"/>
      <c r="L564" s="107"/>
      <c r="V564" s="107"/>
      <c r="AF564" s="107"/>
      <c r="AG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63"/>
      <c r="B565" s="107"/>
      <c r="L565" s="107"/>
      <c r="V565" s="107"/>
      <c r="AF565" s="107"/>
      <c r="AG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63"/>
      <c r="B566" s="107"/>
      <c r="L566" s="107"/>
      <c r="V566" s="107"/>
      <c r="AF566" s="107"/>
      <c r="AG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63"/>
      <c r="B567" s="107"/>
      <c r="L567" s="107"/>
      <c r="V567" s="107"/>
      <c r="AF567" s="107"/>
      <c r="AG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63"/>
      <c r="B568" s="107"/>
      <c r="L568" s="107"/>
      <c r="V568" s="107"/>
      <c r="AF568" s="107"/>
      <c r="AG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63"/>
      <c r="B569" s="107"/>
      <c r="L569" s="107"/>
      <c r="V569" s="107"/>
      <c r="AF569" s="107"/>
      <c r="AG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63"/>
      <c r="B570" s="107"/>
      <c r="L570" s="107"/>
      <c r="V570" s="107"/>
      <c r="AF570" s="107"/>
      <c r="AG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63"/>
      <c r="B571" s="107"/>
      <c r="L571" s="107"/>
      <c r="V571" s="107"/>
      <c r="AF571" s="107"/>
      <c r="AG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63"/>
      <c r="B572" s="107"/>
      <c r="L572" s="107"/>
      <c r="V572" s="107"/>
      <c r="AF572" s="107"/>
      <c r="AG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63"/>
      <c r="B573" s="107"/>
      <c r="L573" s="107"/>
      <c r="V573" s="107"/>
      <c r="AF573" s="107"/>
      <c r="AG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63"/>
      <c r="B574" s="107"/>
      <c r="L574" s="107"/>
      <c r="V574" s="107"/>
      <c r="AF574" s="107"/>
      <c r="AG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63"/>
      <c r="B575" s="107"/>
      <c r="L575" s="107"/>
      <c r="V575" s="107"/>
      <c r="AF575" s="107"/>
      <c r="AG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63"/>
      <c r="B576" s="107"/>
      <c r="L576" s="107"/>
      <c r="V576" s="107"/>
      <c r="AF576" s="107"/>
      <c r="AG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63"/>
      <c r="B577" s="107"/>
      <c r="L577" s="107"/>
      <c r="V577" s="107"/>
      <c r="AF577" s="107"/>
      <c r="AG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63"/>
      <c r="B578" s="107"/>
      <c r="L578" s="107"/>
      <c r="V578" s="107"/>
      <c r="AF578" s="107"/>
      <c r="AG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63"/>
      <c r="B579" s="107"/>
      <c r="L579" s="107"/>
      <c r="V579" s="107"/>
      <c r="AF579" s="107"/>
      <c r="AG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63"/>
      <c r="B580" s="107"/>
      <c r="L580" s="107"/>
      <c r="V580" s="107"/>
      <c r="AF580" s="107"/>
      <c r="AG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63"/>
      <c r="B581" s="107"/>
      <c r="L581" s="107"/>
      <c r="V581" s="107"/>
      <c r="AF581" s="107"/>
      <c r="AG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63"/>
      <c r="B582" s="107"/>
      <c r="L582" s="107"/>
      <c r="V582" s="107"/>
      <c r="AF582" s="107"/>
      <c r="AG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63"/>
      <c r="B583" s="107"/>
      <c r="L583" s="107"/>
      <c r="V583" s="107"/>
      <c r="AF583" s="107"/>
      <c r="AG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63"/>
      <c r="B584" s="107"/>
      <c r="L584" s="107"/>
      <c r="V584" s="107"/>
      <c r="AF584" s="107"/>
      <c r="AG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63"/>
      <c r="B585" s="107"/>
      <c r="L585" s="107"/>
      <c r="V585" s="107"/>
      <c r="AF585" s="107"/>
      <c r="AG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63"/>
      <c r="B586" s="107"/>
      <c r="L586" s="107"/>
      <c r="V586" s="107"/>
      <c r="AF586" s="107"/>
      <c r="AG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63"/>
      <c r="B587" s="107"/>
      <c r="L587" s="107"/>
      <c r="V587" s="107"/>
      <c r="AF587" s="107"/>
      <c r="AG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63"/>
      <c r="B588" s="107"/>
      <c r="L588" s="107"/>
      <c r="V588" s="107"/>
      <c r="AF588" s="107"/>
      <c r="AG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63"/>
      <c r="B589" s="107"/>
      <c r="L589" s="107"/>
      <c r="V589" s="107"/>
      <c r="AF589" s="107"/>
      <c r="AG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63"/>
      <c r="B590" s="107"/>
      <c r="L590" s="107"/>
      <c r="V590" s="107"/>
      <c r="AF590" s="107"/>
      <c r="AG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63"/>
      <c r="B591" s="107"/>
      <c r="L591" s="107"/>
      <c r="V591" s="107"/>
      <c r="AF591" s="107"/>
      <c r="AG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63"/>
      <c r="B592" s="107"/>
      <c r="L592" s="107"/>
      <c r="V592" s="107"/>
      <c r="AF592" s="107"/>
      <c r="AG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63"/>
      <c r="B593" s="107"/>
      <c r="L593" s="107"/>
      <c r="V593" s="107"/>
      <c r="AF593" s="107"/>
      <c r="AG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63"/>
      <c r="B594" s="107"/>
      <c r="L594" s="107"/>
      <c r="V594" s="107"/>
      <c r="AF594" s="107"/>
      <c r="AG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63"/>
      <c r="B595" s="107"/>
      <c r="L595" s="107"/>
      <c r="V595" s="107"/>
      <c r="AF595" s="107"/>
      <c r="AG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63"/>
      <c r="B596" s="107"/>
      <c r="L596" s="107"/>
      <c r="V596" s="107"/>
      <c r="AF596" s="107"/>
      <c r="AG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63"/>
      <c r="B597" s="107"/>
      <c r="L597" s="107"/>
      <c r="V597" s="107"/>
      <c r="AF597" s="107"/>
      <c r="AG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63"/>
      <c r="B598" s="107"/>
      <c r="L598" s="107"/>
      <c r="V598" s="107"/>
      <c r="AF598" s="107"/>
      <c r="AG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63"/>
      <c r="B599" s="107"/>
      <c r="L599" s="107"/>
      <c r="V599" s="107"/>
      <c r="AF599" s="107"/>
      <c r="AG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63"/>
      <c r="B600" s="107"/>
      <c r="L600" s="107"/>
      <c r="V600" s="107"/>
      <c r="AF600" s="107"/>
      <c r="AG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63"/>
      <c r="B601" s="107"/>
      <c r="L601" s="107"/>
      <c r="V601" s="107"/>
      <c r="AF601" s="107"/>
      <c r="AG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63"/>
      <c r="B602" s="107"/>
      <c r="L602" s="107"/>
      <c r="V602" s="107"/>
      <c r="AF602" s="107"/>
      <c r="AG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63"/>
      <c r="B603" s="107"/>
      <c r="L603" s="107"/>
      <c r="V603" s="107"/>
      <c r="AF603" s="107"/>
      <c r="AG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63"/>
      <c r="B604" s="107"/>
      <c r="L604" s="107"/>
      <c r="V604" s="107"/>
      <c r="AF604" s="107"/>
      <c r="AG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63"/>
      <c r="B605" s="107"/>
      <c r="L605" s="107"/>
      <c r="V605" s="107"/>
      <c r="AF605" s="107"/>
      <c r="AG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63"/>
      <c r="B606" s="107"/>
      <c r="L606" s="107"/>
      <c r="V606" s="107"/>
      <c r="AF606" s="107"/>
      <c r="AG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63"/>
      <c r="B607" s="107"/>
      <c r="L607" s="107"/>
      <c r="V607" s="107"/>
      <c r="AF607" s="107"/>
      <c r="AG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63"/>
      <c r="B608" s="107"/>
      <c r="L608" s="107"/>
      <c r="V608" s="107"/>
      <c r="AF608" s="107"/>
      <c r="AG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63"/>
      <c r="B609" s="107"/>
      <c r="L609" s="107"/>
      <c r="V609" s="107"/>
      <c r="AF609" s="107"/>
      <c r="AG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63"/>
      <c r="B610" s="107"/>
      <c r="L610" s="107"/>
      <c r="V610" s="107"/>
      <c r="AF610" s="107"/>
      <c r="AG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63"/>
      <c r="B611" s="107"/>
      <c r="L611" s="107"/>
      <c r="V611" s="107"/>
      <c r="AF611" s="107"/>
      <c r="AG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63"/>
      <c r="B612" s="107"/>
      <c r="L612" s="107"/>
      <c r="V612" s="107"/>
      <c r="AF612" s="107"/>
      <c r="AG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63"/>
      <c r="B613" s="107"/>
      <c r="L613" s="107"/>
      <c r="V613" s="107"/>
      <c r="AF613" s="107"/>
      <c r="AG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63"/>
      <c r="B614" s="107"/>
      <c r="L614" s="107"/>
      <c r="V614" s="107"/>
      <c r="AF614" s="107"/>
      <c r="AG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63"/>
      <c r="B615" s="107"/>
      <c r="L615" s="107"/>
      <c r="V615" s="107"/>
      <c r="AF615" s="107"/>
      <c r="AG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63"/>
      <c r="B616" s="107"/>
      <c r="L616" s="107"/>
      <c r="V616" s="107"/>
      <c r="AF616" s="107"/>
      <c r="AG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63"/>
      <c r="B617" s="107"/>
      <c r="L617" s="107"/>
      <c r="V617" s="107"/>
      <c r="AF617" s="107"/>
      <c r="AG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63"/>
      <c r="B618" s="107"/>
      <c r="L618" s="107"/>
      <c r="V618" s="107"/>
      <c r="AF618" s="107"/>
      <c r="AG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63"/>
      <c r="B619" s="107"/>
      <c r="L619" s="107"/>
      <c r="V619" s="107"/>
      <c r="AF619" s="107"/>
      <c r="AG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63"/>
      <c r="B620" s="107"/>
      <c r="L620" s="107"/>
      <c r="V620" s="107"/>
      <c r="AF620" s="107"/>
      <c r="AG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63"/>
      <c r="B621" s="107"/>
      <c r="L621" s="107"/>
      <c r="V621" s="107"/>
      <c r="AF621" s="107"/>
      <c r="AG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63"/>
      <c r="B622" s="107"/>
      <c r="L622" s="107"/>
      <c r="V622" s="107"/>
      <c r="AF622" s="107"/>
      <c r="AG622" s="107"/>
      <c r="AP622" s="107"/>
      <c r="AZ622" s="107"/>
      <c r="BJ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63"/>
      <c r="B623" s="107"/>
      <c r="L623" s="107"/>
      <c r="V623" s="107"/>
      <c r="AF623" s="107"/>
      <c r="AG623" s="107"/>
      <c r="AP623" s="107"/>
      <c r="AZ623" s="107"/>
      <c r="BJ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63"/>
      <c r="B624" s="107"/>
      <c r="L624" s="107"/>
      <c r="V624" s="107"/>
      <c r="AF624" s="107"/>
      <c r="AG624" s="107"/>
      <c r="AP624" s="107"/>
      <c r="AZ624" s="107"/>
      <c r="BJ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63"/>
      <c r="B625" s="107"/>
      <c r="L625" s="107"/>
      <c r="V625" s="107"/>
      <c r="AF625" s="107"/>
      <c r="AG625" s="107"/>
      <c r="AP625" s="107"/>
      <c r="AZ625" s="107"/>
      <c r="BJ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63"/>
      <c r="B626" s="107"/>
      <c r="L626" s="107"/>
      <c r="V626" s="107"/>
      <c r="AF626" s="107"/>
      <c r="AG626" s="107"/>
      <c r="AP626" s="107"/>
      <c r="AZ626" s="107"/>
      <c r="BJ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63"/>
      <c r="B627" s="107"/>
      <c r="L627" s="107"/>
      <c r="V627" s="107"/>
      <c r="AF627" s="107"/>
      <c r="AG627" s="107"/>
      <c r="AP627" s="107"/>
      <c r="AZ627" s="107"/>
      <c r="BJ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63"/>
      <c r="B628" s="107"/>
      <c r="L628" s="107"/>
      <c r="V628" s="107"/>
      <c r="AF628" s="107"/>
      <c r="AG628" s="107"/>
      <c r="AP628" s="107"/>
      <c r="AZ628" s="107"/>
      <c r="BJ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63"/>
      <c r="B629" s="107"/>
      <c r="L629" s="107"/>
      <c r="V629" s="107"/>
      <c r="AF629" s="107"/>
      <c r="AG629" s="107"/>
      <c r="AP629" s="107"/>
      <c r="AZ629" s="107"/>
      <c r="BJ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63"/>
      <c r="B630" s="107"/>
      <c r="L630" s="107"/>
      <c r="V630" s="107"/>
      <c r="AF630" s="107"/>
      <c r="AG630" s="107"/>
      <c r="AP630" s="107"/>
      <c r="AZ630" s="107"/>
      <c r="BJ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63"/>
      <c r="B631" s="107"/>
      <c r="L631" s="107"/>
      <c r="V631" s="107"/>
      <c r="AF631" s="107"/>
      <c r="AG631" s="107"/>
      <c r="AP631" s="107"/>
      <c r="AZ631" s="107"/>
      <c r="BJ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63"/>
      <c r="B632" s="107"/>
      <c r="L632" s="107"/>
      <c r="V632" s="107"/>
      <c r="AF632" s="107"/>
      <c r="AG632" s="107"/>
      <c r="AP632" s="107"/>
      <c r="AZ632" s="107"/>
      <c r="BJ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63"/>
      <c r="B633" s="107"/>
      <c r="L633" s="107"/>
      <c r="V633" s="107"/>
      <c r="AF633" s="107"/>
      <c r="AG633" s="107"/>
      <c r="AP633" s="107"/>
      <c r="AZ633" s="107"/>
      <c r="BJ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63"/>
      <c r="B634" s="107"/>
      <c r="L634" s="107"/>
      <c r="V634" s="107"/>
      <c r="AF634" s="107"/>
      <c r="AG634" s="107"/>
      <c r="AP634" s="107"/>
      <c r="AZ634" s="107"/>
      <c r="BJ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63"/>
      <c r="B635" s="107"/>
      <c r="L635" s="107"/>
      <c r="V635" s="107"/>
      <c r="AF635" s="107"/>
      <c r="AG635" s="107"/>
      <c r="AP635" s="107"/>
      <c r="AZ635" s="107"/>
      <c r="BJ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63"/>
      <c r="B636" s="107"/>
      <c r="L636" s="107"/>
      <c r="V636" s="107"/>
      <c r="AF636" s="107"/>
      <c r="AG636" s="107"/>
      <c r="AP636" s="107"/>
      <c r="AZ636" s="107"/>
      <c r="BJ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63"/>
      <c r="B637" s="107"/>
      <c r="L637" s="107"/>
      <c r="V637" s="107"/>
      <c r="AF637" s="107"/>
      <c r="AG637" s="107"/>
      <c r="AP637" s="107"/>
      <c r="AZ637" s="107"/>
      <c r="BJ637" s="107"/>
      <c r="BT637" s="107"/>
      <c r="CD637" s="107"/>
      <c r="CN637" s="107"/>
      <c r="CX637" s="107"/>
      <c r="DH637" s="107"/>
      <c r="DR637" s="107"/>
      <c r="EB637" s="107"/>
      <c r="EL637" s="107"/>
      <c r="EV637" s="107"/>
      <c r="FF637" s="107"/>
      <c r="FP637" s="107"/>
      <c r="FZ637" s="107"/>
      <c r="GJ637" s="107"/>
      <c r="GT637" s="107"/>
      <c r="HD637" s="107"/>
    </row>
  </sheetData>
  <mergeCells count="6">
    <mergeCell ref="AQ26:AW26"/>
    <mergeCell ref="A2:A3"/>
    <mergeCell ref="C26:I26"/>
    <mergeCell ref="AG26:AM26"/>
    <mergeCell ref="M26:S26"/>
    <mergeCell ref="W26:AC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D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0" width="1.125" customWidth="true"/>
    <col min="51" max="51" width="1.125" style="395" customWidth="true"/>
    <col min="52" max="52" width="24.625" style="415" customWidth="true"/>
    <col min="53" max="53" width="29.75" style="394" customWidth="true"/>
    <col min="54" max="59" width="7.875" style="394" customWidth="true"/>
    <col min="60" max="61" width="1.125" style="394"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298" customFormat="true" ht="30" customHeight="true" x14ac:dyDescent="0.25">
      <c r="B1" s="314" t="s">
        <v>22</v>
      </c>
      <c r="C1" s="419" t="s">
        <v>214</v>
      </c>
      <c r="D1" s="295" t="s">
        <v>209</v>
      </c>
      <c r="E1" s="295"/>
      <c r="F1" s="295"/>
      <c r="G1" s="295"/>
      <c r="H1" s="295"/>
      <c r="I1" s="313"/>
      <c r="J1" s="296"/>
      <c r="K1" s="297"/>
      <c r="L1" s="314" t="s">
        <v>22</v>
      </c>
      <c r="M1" s="419" t="s">
        <v>215</v>
      </c>
      <c r="N1" s="295" t="s">
        <v>209</v>
      </c>
      <c r="O1" s="295"/>
      <c r="P1" s="295"/>
      <c r="Q1" s="295"/>
      <c r="R1" s="295"/>
      <c r="S1" s="313"/>
      <c r="T1" s="296"/>
      <c r="U1" s="297"/>
      <c r="V1" s="314" t="s">
        <v>22</v>
      </c>
      <c r="W1" s="419" t="s">
        <v>216</v>
      </c>
      <c r="X1" s="295" t="s">
        <v>209</v>
      </c>
      <c r="Y1" s="295"/>
      <c r="Z1" s="295"/>
      <c r="AA1" s="295"/>
      <c r="AB1" s="295"/>
      <c r="AC1" s="313"/>
      <c r="AD1" s="296"/>
      <c r="AE1" s="297"/>
      <c r="AF1" s="314" t="s">
        <v>22</v>
      </c>
      <c r="AG1" s="419">
        <v>2019</v>
      </c>
      <c r="AH1" s="295" t="s">
        <v>209</v>
      </c>
      <c r="AI1" s="295"/>
      <c r="AJ1" s="295"/>
      <c r="AK1" s="295"/>
      <c r="AL1" s="295"/>
      <c r="AM1" s="313"/>
      <c r="AN1" s="296"/>
      <c r="AO1" s="297"/>
      <c r="AP1" s="314" t="s">
        <v>22</v>
      </c>
      <c r="AQ1" s="419">
        <v>2020</v>
      </c>
      <c r="AR1" s="295" t="s">
        <v>209</v>
      </c>
      <c r="AS1" s="295"/>
      <c r="AT1" s="295"/>
      <c r="AU1" s="295"/>
      <c r="AV1" s="295"/>
      <c r="AW1" s="313"/>
      <c r="AX1" s="296"/>
      <c r="AY1" s="296"/>
      <c r="AZ1" s="396"/>
      <c r="BA1" s="396"/>
      <c r="BB1" s="396"/>
      <c r="BC1" s="396"/>
      <c r="BD1" s="396"/>
      <c r="BE1" s="396"/>
      <c r="BF1" s="396"/>
      <c r="BG1" s="396"/>
      <c r="BH1" s="397"/>
      <c r="BI1" s="397"/>
    </row>
    <row xmlns:x14ac="http://schemas.microsoft.com/office/spreadsheetml/2009/9/ac" r="2" s="298" customFormat="true" ht="30" customHeight="true" x14ac:dyDescent="0.25">
      <c r="A2" s="579" t="s">
        <v>240</v>
      </c>
      <c r="B2" s="301" t="s">
        <v>211</v>
      </c>
      <c r="C2" s="245" t="s">
        <v>176</v>
      </c>
      <c r="D2" s="245" t="s">
        <v>175</v>
      </c>
      <c r="E2" s="302"/>
      <c r="F2" s="302"/>
      <c r="G2" s="302"/>
      <c r="H2" s="302"/>
      <c r="I2" s="303"/>
      <c r="J2" s="299" t="s">
        <v>217</v>
      </c>
      <c r="K2" s="345"/>
      <c r="L2" s="301" t="s">
        <v>212</v>
      </c>
      <c r="M2" s="245" t="s">
        <v>176</v>
      </c>
      <c r="N2" s="245" t="s">
        <v>175</v>
      </c>
      <c r="O2" s="302"/>
      <c r="P2" s="302"/>
      <c r="Q2" s="302"/>
      <c r="R2" s="302"/>
      <c r="S2" s="303"/>
      <c r="T2" s="299" t="s">
        <v>217</v>
      </c>
      <c r="U2" s="345"/>
      <c r="V2" s="301" t="s">
        <v>213</v>
      </c>
      <c r="W2" s="245" t="s">
        <v>176</v>
      </c>
      <c r="X2" s="245" t="s">
        <v>175</v>
      </c>
      <c r="Y2" s="302"/>
      <c r="Z2" s="302"/>
      <c r="AA2" s="302"/>
      <c r="AB2" s="302"/>
      <c r="AC2" s="303"/>
      <c r="AD2" s="299" t="s">
        <v>217</v>
      </c>
      <c r="AE2" s="300"/>
      <c r="AF2" s="301" t="s">
        <v>233</v>
      </c>
      <c r="AG2" s="245" t="s">
        <v>176</v>
      </c>
      <c r="AH2" s="245" t="s">
        <v>175</v>
      </c>
      <c r="AI2" s="302"/>
      <c r="AJ2" s="302"/>
      <c r="AK2" s="302"/>
      <c r="AL2" s="302"/>
      <c r="AM2" s="303"/>
      <c r="AN2" s="299" t="s">
        <v>217</v>
      </c>
      <c r="AO2" s="300"/>
      <c r="AP2" s="301" t="s">
        <v>234</v>
      </c>
      <c r="AQ2" s="245" t="s">
        <v>176</v>
      </c>
      <c r="AR2" s="245" t="s">
        <v>175</v>
      </c>
      <c r="AS2" s="302"/>
      <c r="AT2" s="302"/>
      <c r="AU2" s="302"/>
      <c r="AV2" s="302"/>
      <c r="AW2" s="303"/>
      <c r="AX2" s="299" t="s">
        <v>217</v>
      </c>
      <c r="AY2" s="390"/>
      <c r="AZ2" s="398"/>
      <c r="BA2" s="398"/>
      <c r="BB2" s="398"/>
      <c r="BC2" s="396"/>
      <c r="BD2" s="396"/>
      <c r="BE2" s="396"/>
      <c r="BF2" s="396"/>
      <c r="BG2" s="396"/>
      <c r="BH2" s="397"/>
      <c r="BI2" s="397"/>
    </row>
    <row xmlns:x14ac="http://schemas.microsoft.com/office/spreadsheetml/2009/9/ac" r="3" s="238" customFormat="true" ht="18" customHeight="true" x14ac:dyDescent="0.25">
      <c r="A3" s="579"/>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391"/>
      <c r="AZ3" s="399"/>
      <c r="BA3" s="400"/>
      <c r="BB3" s="401"/>
      <c r="BC3" s="401"/>
      <c r="BD3" s="401"/>
      <c r="BE3" s="401"/>
      <c r="BF3" s="401"/>
      <c r="BG3" s="401"/>
      <c r="BH3" s="398"/>
      <c r="BI3" s="398"/>
      <c r="BJ3" s="237"/>
      <c r="BT3" s="237"/>
      <c r="CD3" s="237"/>
      <c r="CN3" s="237"/>
      <c r="CX3" s="237"/>
      <c r="DH3" s="237"/>
      <c r="DR3" s="237"/>
      <c r="EB3" s="237"/>
      <c r="EL3" s="237"/>
      <c r="EV3" s="237"/>
      <c r="FF3" s="237"/>
      <c r="FP3" s="237"/>
      <c r="FZ3" s="237"/>
      <c r="GJ3" s="237"/>
      <c r="GT3" s="237"/>
      <c r="HD3" s="237"/>
    </row>
    <row xmlns:x14ac="http://schemas.microsoft.com/office/spreadsheetml/2009/9/ac" r="4" s="4" customFormat="true" x14ac:dyDescent="0.25">
      <c r="A4" s="366" t="str">
        <f>IF(ISBLANK('Data Summary'!A6),"",'Data Summary'!A6)</f>
        <v>BRN_2016_UIS</v>
      </c>
      <c r="B4" s="101"/>
      <c r="C4" s="132" t="s">
        <v>3</v>
      </c>
      <c r="D4" s="8" t="str">
        <f t="shared" ref="D4:I4" si="0">IF(COUNTA(D14)=0,"",D14)</f>
        <v/>
      </c>
      <c r="E4" s="8" t="str">
        <f t="shared" si="0"/>
        <v/>
      </c>
      <c r="F4" s="8" t="str">
        <f t="shared" si="0"/>
        <v/>
      </c>
      <c r="G4" s="8" t="str">
        <f t="shared" si="0"/>
        <v/>
      </c>
      <c r="H4" s="8" t="str">
        <f t="shared" si="0"/>
        <v/>
      </c>
      <c r="I4" s="25" t="str">
        <f t="shared" si="0"/>
        <v/>
      </c>
      <c r="J4" s="19"/>
      <c r="K4" s="14"/>
      <c r="L4" s="101"/>
      <c r="M4" s="132" t="s">
        <v>3</v>
      </c>
      <c r="N4" s="8" t="str">
        <f t="shared" ref="N4:S4" si="1">IF(COUNTA(N14)=0,"",N14)</f>
        <v/>
      </c>
      <c r="O4" s="8" t="str">
        <f t="shared" si="1"/>
        <v/>
      </c>
      <c r="P4" s="8" t="str">
        <f t="shared" si="1"/>
        <v/>
      </c>
      <c r="Q4" s="8" t="str">
        <f t="shared" si="1"/>
        <v/>
      </c>
      <c r="R4" s="8" t="str">
        <f t="shared" si="1"/>
        <v/>
      </c>
      <c r="S4" s="25" t="str">
        <f t="shared" si="1"/>
        <v/>
      </c>
      <c r="T4" s="19"/>
      <c r="U4" s="14"/>
      <c r="V4" s="101"/>
      <c r="W4" s="132" t="s">
        <v>3</v>
      </c>
      <c r="X4" s="8" t="str">
        <f t="shared" ref="X4:AC4" si="2">IF(COUNTA(X14)=0,"",X14)</f>
        <v/>
      </c>
      <c r="Y4" s="8" t="str">
        <f t="shared" si="2"/>
        <v/>
      </c>
      <c r="Z4" s="8" t="str">
        <f t="shared" si="2"/>
        <v/>
      </c>
      <c r="AA4" s="8" t="str">
        <f t="shared" si="2"/>
        <v/>
      </c>
      <c r="AB4" s="8" t="str">
        <f t="shared" si="2"/>
        <v/>
      </c>
      <c r="AC4" s="25" t="str">
        <f t="shared" si="2"/>
        <v/>
      </c>
      <c r="AD4" s="19"/>
      <c r="AE4" s="14"/>
      <c r="AF4" s="101" t="s">
        <v>235</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235</v>
      </c>
      <c r="AQ4" s="132" t="s">
        <v>3</v>
      </c>
      <c r="AR4" s="8">
        <f t="shared" ref="AR4:AW4" si="4">IF(COUNTA(AR14)=0,"",AR14)</f>
        <v>0</v>
      </c>
      <c r="AS4" s="8" t="str">
        <f t="shared" si="4"/>
        <v/>
      </c>
      <c r="AT4" s="8" t="str">
        <f t="shared" si="4"/>
        <v/>
      </c>
      <c r="AU4" s="8" t="str">
        <f t="shared" si="4"/>
        <v/>
      </c>
      <c r="AV4" s="8">
        <f t="shared" si="4"/>
        <v>0</v>
      </c>
      <c r="AW4" s="25">
        <f t="shared" si="4"/>
        <v>0</v>
      </c>
      <c r="AX4" s="19"/>
      <c r="AY4" s="392"/>
      <c r="AZ4" s="402"/>
      <c r="BA4" s="403"/>
      <c r="BB4" s="404"/>
      <c r="BC4" s="404"/>
      <c r="BD4" s="404"/>
      <c r="BE4" s="404"/>
      <c r="BF4" s="404"/>
      <c r="BG4" s="404"/>
      <c r="BH4" s="405"/>
      <c r="BI4" s="405"/>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66" t="str">
        <f ca="true">IF(ISBLANK('Data Summary'!A7),"",'Data Summary'!A7)</f>
        <v>BRN_2017_UIS</v>
      </c>
      <c r="B5" s="101"/>
      <c r="C5" s="132" t="s">
        <v>0</v>
      </c>
      <c r="D5" s="8" t="str">
        <f>IF((COUNTA(D15:D26)=0)+(COUNTA(D14)=0),"",100-D14-SUMPRODUCT(C15:C26,D15:D26))</f>
        <v/>
      </c>
      <c r="E5" s="8" t="str">
        <f>IF((COUNTA(E15:E26)=0)+(COUNTA(E14)=0),"",100-E14-SUMPRODUCT(C15:C26,E15:E26))</f>
        <v/>
      </c>
      <c r="F5" s="8" t="str">
        <f>IF((COUNTA(F15:F26)=0)+(COUNTA(F14)=0),"",100-F14-SUMPRODUCT(C15:C26,F15:F26))</f>
        <v/>
      </c>
      <c r="G5" s="8" t="str">
        <f>IF((COUNTA(G15:G26)=0)+(COUNTA(G14)=0),"",100-G14-SUMPRODUCT(C15:C26,G15:G26))</f>
        <v/>
      </c>
      <c r="H5" s="8" t="str">
        <f>IF((COUNTA(H15:H26)=0)+(COUNTA(H14)=0),"",100-H14-SUMPRODUCT(C15:C26,H15:H26))</f>
        <v/>
      </c>
      <c r="I5" s="25" t="str">
        <f>IF((COUNTA(I15:I26)=0)+(COUNTA(I14)=0),"",100-I14-SUMPRODUCT(C15:C26,I15:I26))</f>
        <v/>
      </c>
      <c r="J5" s="19"/>
      <c r="K5" s="14"/>
      <c r="L5" s="101"/>
      <c r="M5" s="132" t="s">
        <v>0</v>
      </c>
      <c r="N5" s="8" t="str">
        <f>IF((COUNTA(N15:N26)=0)+(COUNTA(N14)=0),"",100-N14-SUMPRODUCT(M15:M26,N15:N26))</f>
        <v/>
      </c>
      <c r="O5" s="8" t="str">
        <f>IF((COUNTA(O15:O26)=0)+(COUNTA(O14)=0),"",100-O14-SUMPRODUCT(M15:M26,O15:O26))</f>
        <v/>
      </c>
      <c r="P5" s="8" t="str">
        <f>IF((COUNTA(P15:P26)=0)+(COUNTA(P14)=0),"",100-P14-SUMPRODUCT(M15:M26,P15:P26))</f>
        <v/>
      </c>
      <c r="Q5" s="8" t="str">
        <f>IF((COUNTA(Q15:Q26)=0)+(COUNTA(Q14)=0),"",100-Q14-SUMPRODUCT(M15:M26,Q15:Q26))</f>
        <v/>
      </c>
      <c r="R5" s="8" t="str">
        <f>IF((COUNTA(R15:R26)=0)+(COUNTA(R14)=0),"",100-R14-SUMPRODUCT(M15:M26,R15:R26))</f>
        <v/>
      </c>
      <c r="S5" s="25" t="str">
        <f>IF((COUNTA(S15:S26)=0)+(COUNTA(S14)=0),"",100-S14-SUMPRODUCT(M15:M26,S15:S26))</f>
        <v/>
      </c>
      <c r="T5" s="19"/>
      <c r="U5" s="14"/>
      <c r="V5" s="101"/>
      <c r="W5" s="132" t="s">
        <v>0</v>
      </c>
      <c r="X5" s="8" t="str">
        <f>IF((COUNTA(X15:X26)=0)+(COUNTA(X14)=0),"",100-X14-SUMPRODUCT(W15:W26,X15:X26))</f>
        <v/>
      </c>
      <c r="Y5" s="8" t="str">
        <f>IF((COUNTA(Y15:Y26)=0)+(COUNTA(Y14)=0),"",100-Y14-SUMPRODUCT(W15:W26,Y15:Y26))</f>
        <v/>
      </c>
      <c r="Z5" s="8" t="str">
        <f>IF((COUNTA(Z15:Z26)=0)+(COUNTA(Z14)=0),"",100-Z14-SUMPRODUCT(W15:W26,Z15:Z26))</f>
        <v/>
      </c>
      <c r="AA5" s="8" t="str">
        <f>IF((COUNTA(AA15:AA26)=0)+(COUNTA(AA14)=0),"",100-AA14-SUMPRODUCT(W15:W26,AA15:AA26))</f>
        <v/>
      </c>
      <c r="AB5" s="8" t="str">
        <f>IF((COUNTA(AB15:AB26)=0)+(COUNTA(AB14)=0),"",100-AB14-SUMPRODUCT(W15:W26,AB15:AB26))</f>
        <v/>
      </c>
      <c r="AC5" s="25" t="str">
        <f>IF((COUNTA(AC15:AC26)=0)+(COUNTA(AC14)=0),"",100-AC14-SUMPRODUCT(W15:W26,AC15:AC26))</f>
        <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392"/>
      <c r="AZ5" s="402"/>
      <c r="BA5" s="403"/>
      <c r="BB5" s="404"/>
      <c r="BC5" s="404"/>
      <c r="BD5" s="404"/>
      <c r="BE5" s="404"/>
      <c r="BF5" s="404"/>
      <c r="BG5" s="404"/>
      <c r="BH5" s="405"/>
      <c r="BI5" s="405"/>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5">
      <c r="A6" s="366" t="str">
        <f ca="true">IF(ISBLANK('Data Summary'!A8),"",'Data Summary'!A8)</f>
        <v>BRN_2018_UIS</v>
      </c>
      <c r="B6" s="101"/>
      <c r="C6" s="132" t="s">
        <v>19</v>
      </c>
      <c r="D6" s="8" t="str">
        <f>IF(COUNTA(D15:D26)=0,"",SUMPRODUCT(D15:D26,C15:C26))</f>
        <v/>
      </c>
      <c r="E6" s="8" t="str">
        <f>IF(COUNTA(E15:E26)=0,"",SUMPRODUCT(E15:E26,C15:C26))</f>
        <v/>
      </c>
      <c r="F6" s="8" t="str">
        <f>IF(COUNTA(F15:F26)=0,"",SUMPRODUCT(F15:F26,C15:C26))</f>
        <v/>
      </c>
      <c r="G6" s="8" t="str">
        <f>IF(COUNTA(G15:G26)=0,"",SUMPRODUCT(G15:G26,C15:C26))</f>
        <v/>
      </c>
      <c r="H6" s="8" t="str">
        <f>IF(COUNTA(H15:H26)=0,"",SUMPRODUCT(H15:H26,C15:C26))</f>
        <v/>
      </c>
      <c r="I6" s="25" t="str">
        <f>IF(COUNTA(I15:I26)=0,"",SUMPRODUCT(I15:I26,C15:C26))</f>
        <v/>
      </c>
      <c r="J6" s="19"/>
      <c r="K6" s="14"/>
      <c r="L6" s="101"/>
      <c r="M6" s="132" t="s">
        <v>19</v>
      </c>
      <c r="N6" s="8" t="str">
        <f>IF(COUNTA(N15:N26)=0,"",SUMPRODUCT(N15:N26,M15:M26))</f>
        <v/>
      </c>
      <c r="O6" s="8" t="str">
        <f>IF(COUNTA(O15:O26)=0,"",SUMPRODUCT(O15:O26,M15:M26))</f>
        <v/>
      </c>
      <c r="P6" s="8" t="str">
        <f>IF(COUNTA(P15:P26)=0,"",SUMPRODUCT(P15:P26,M15:M26))</f>
        <v/>
      </c>
      <c r="Q6" s="8" t="str">
        <f>IF(COUNTA(Q15:Q26)=0,"",SUMPRODUCT(Q15:Q26,M15:M26))</f>
        <v/>
      </c>
      <c r="R6" s="8" t="str">
        <f>IF(COUNTA(R15:R26)=0,"",SUMPRODUCT(R15:R26,M15:M26))</f>
        <v/>
      </c>
      <c r="S6" s="25" t="str">
        <f>IF(COUNTA(S15:S26)=0,"",SUMPRODUCT(S15:S26,M15:M26))</f>
        <v/>
      </c>
      <c r="T6" s="19"/>
      <c r="U6" s="14"/>
      <c r="V6" s="101"/>
      <c r="W6" s="132" t="s">
        <v>19</v>
      </c>
      <c r="X6" s="8" t="str">
        <f>IF(COUNTA(X15:X26)=0,"",SUMPRODUCT(X15:X26,W15:W26))</f>
        <v/>
      </c>
      <c r="Y6" s="8" t="str">
        <f>IF(COUNTA(Y15:Y26)=0,"",SUMPRODUCT(Y15:Y26,W15:W26))</f>
        <v/>
      </c>
      <c r="Z6" s="8" t="str">
        <f>IF(COUNTA(Z15:Z26)=0,"",SUMPRODUCT(Z15:Z26,W15:W26))</f>
        <v/>
      </c>
      <c r="AA6" s="8" t="str">
        <f>IF(COUNTA(AA15:AA26)=0,"",SUMPRODUCT(AA15:AA26,W15:W26))</f>
        <v/>
      </c>
      <c r="AB6" s="8" t="str">
        <f>IF(COUNTA(AB15:AB26)=0,"",SUMPRODUCT(AB15:AB26,W15:W26))</f>
        <v/>
      </c>
      <c r="AC6" s="25" t="str">
        <f>IF(COUNTA(AC15:AC26)=0,"",SUMPRODUCT(AC15:AC26,W15:W26))</f>
        <v/>
      </c>
      <c r="AD6" s="19"/>
      <c r="AE6" s="14"/>
      <c r="AF6" s="101" t="s">
        <v>235</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235</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392"/>
      <c r="AZ6" s="402"/>
      <c r="BA6" s="403"/>
      <c r="BB6" s="404"/>
      <c r="BC6" s="404"/>
      <c r="BD6" s="404"/>
      <c r="BE6" s="404"/>
      <c r="BF6" s="404"/>
      <c r="BG6" s="404"/>
      <c r="BH6" s="405"/>
      <c r="BI6" s="405"/>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66" t="str">
        <f ca="true">IF(ISBLANK('Data Summary'!A9),"",'Data Summary'!A9)</f>
        <v>BRN_2019_UIS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392"/>
      <c r="AZ7" s="402"/>
      <c r="BA7" s="403"/>
      <c r="BB7" s="404"/>
      <c r="BC7" s="404"/>
      <c r="BD7" s="404"/>
      <c r="BE7" s="404"/>
      <c r="BF7" s="404"/>
      <c r="BG7" s="404"/>
      <c r="BH7" s="405"/>
      <c r="BI7" s="405"/>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66" t="str">
        <f ca="true">IF(ISBLANK('Data Summary'!A10),"",'Data Summary'!A10)</f>
        <v>BRN_2020_UIS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392"/>
      <c r="AZ8" s="402"/>
      <c r="BA8" s="403"/>
      <c r="BB8" s="404"/>
      <c r="BC8" s="404"/>
      <c r="BD8" s="404"/>
      <c r="BE8" s="404"/>
      <c r="BF8" s="404"/>
      <c r="BG8" s="404"/>
      <c r="BH8" s="405"/>
      <c r="BI8" s="405"/>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67" t="str">
        <f ca="true">IF(ISBLANK('Data Summary'!A11),"",'Data Summary'!A11)</f>
        <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392"/>
      <c r="AZ9" s="402"/>
      <c r="BA9" s="403"/>
      <c r="BB9" s="404"/>
      <c r="BC9" s="404"/>
      <c r="BD9" s="404"/>
      <c r="BE9" s="404"/>
      <c r="BF9" s="404"/>
      <c r="BG9" s="404"/>
      <c r="BH9" s="405"/>
      <c r="BI9" s="405"/>
      <c r="BJ9" s="109"/>
      <c r="BT9" s="109"/>
      <c r="CD9" s="109"/>
      <c r="CN9" s="109"/>
      <c r="CX9" s="109"/>
      <c r="DH9" s="109"/>
      <c r="DR9" s="109"/>
      <c r="EB9" s="109"/>
      <c r="EL9" s="109"/>
      <c r="EV9" s="109"/>
      <c r="FF9" s="109"/>
      <c r="FP9" s="109"/>
      <c r="FZ9" s="109"/>
      <c r="GJ9" s="109"/>
      <c r="GT9" s="109"/>
      <c r="HD9" s="109"/>
    </row>
    <row xmlns:x14ac="http://schemas.microsoft.com/office/spreadsheetml/2009/9/ac" r="10" s="4" customFormat="true" x14ac:dyDescent="0.25">
      <c r="A10" s="367" t="str">
        <f ca="true">IF(ISBLANK('Data Summary'!A12),"",'Data Summary'!A12)</f>
        <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392"/>
      <c r="AZ10" s="402"/>
      <c r="BA10" s="406"/>
      <c r="BB10" s="404"/>
      <c r="BC10" s="404"/>
      <c r="BD10" s="404"/>
      <c r="BE10" s="404"/>
      <c r="BF10" s="404"/>
      <c r="BG10" s="404"/>
      <c r="BH10" s="405"/>
      <c r="BI10" s="405"/>
      <c r="BJ10" s="109"/>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x14ac:dyDescent="0.25">
      <c r="A11" s="367" t="str">
        <f ca="true">IF(ISBLANK('Data Summary'!A13),"",'Data Summary'!A13)</f>
        <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392"/>
      <c r="AZ11" s="402"/>
      <c r="BA11" s="406"/>
      <c r="BB11" s="404"/>
      <c r="BC11" s="404"/>
      <c r="BD11" s="404"/>
      <c r="BE11" s="404"/>
      <c r="BF11" s="404"/>
      <c r="BG11" s="404"/>
      <c r="BH11" s="405"/>
      <c r="BI11" s="405"/>
      <c r="BJ11" s="109"/>
      <c r="BT11" s="109"/>
      <c r="CD11" s="109"/>
      <c r="CN11" s="109"/>
      <c r="CX11" s="109"/>
      <c r="DH11" s="109"/>
      <c r="DR11" s="109"/>
      <c r="EB11" s="109"/>
      <c r="EL11" s="109"/>
      <c r="EV11" s="109"/>
      <c r="FF11" s="109"/>
      <c r="FP11" s="109"/>
      <c r="FZ11" s="109"/>
      <c r="GJ11" s="109"/>
      <c r="GT11" s="109"/>
      <c r="HD11" s="109"/>
    </row>
    <row xmlns:x14ac="http://schemas.microsoft.com/office/spreadsheetml/2009/9/ac" r="12" s="1" customFormat="true" ht="15.75" customHeight="true" x14ac:dyDescent="0.2">
      <c r="A12" s="367" t="str">
        <f ca="true">IF(ISBLANK('Data Summary'!A14),"",'Data Summary'!A14)</f>
        <v/>
      </c>
      <c r="B12" s="101"/>
      <c r="C12" s="126" t="s">
        <v>169</v>
      </c>
      <c r="D12" s="129"/>
      <c r="E12" s="129"/>
      <c r="F12" s="129"/>
      <c r="G12" s="129"/>
      <c r="H12" s="129"/>
      <c r="I12" s="70"/>
      <c r="J12" s="19"/>
      <c r="K12" s="14"/>
      <c r="L12" s="101"/>
      <c r="M12" s="126" t="s">
        <v>169</v>
      </c>
      <c r="N12" s="129"/>
      <c r="O12" s="129"/>
      <c r="P12" s="129"/>
      <c r="Q12" s="129"/>
      <c r="R12" s="129"/>
      <c r="S12" s="70"/>
      <c r="T12" s="19"/>
      <c r="U12" s="14"/>
      <c r="V12" s="101"/>
      <c r="W12" s="126" t="s">
        <v>169</v>
      </c>
      <c r="X12" s="129"/>
      <c r="Y12" s="129"/>
      <c r="Z12" s="129"/>
      <c r="AA12" s="129"/>
      <c r="AB12" s="129"/>
      <c r="AC12" s="70"/>
      <c r="AD12" s="19"/>
      <c r="AE12" s="14"/>
      <c r="AF12" s="101" t="s">
        <v>236</v>
      </c>
      <c r="AG12" s="126" t="s">
        <v>169</v>
      </c>
      <c r="AH12" s="129">
        <v>100</v>
      </c>
      <c r="AI12" s="129"/>
      <c r="AJ12" s="129"/>
      <c r="AK12" s="129"/>
      <c r="AL12" s="129">
        <v>100</v>
      </c>
      <c r="AM12" s="70">
        <v>100</v>
      </c>
      <c r="AN12" s="19"/>
      <c r="AO12" s="14"/>
      <c r="AP12" s="101" t="s">
        <v>236</v>
      </c>
      <c r="AQ12" s="126" t="s">
        <v>169</v>
      </c>
      <c r="AR12" s="129">
        <v>100</v>
      </c>
      <c r="AS12" s="129"/>
      <c r="AT12" s="129"/>
      <c r="AU12" s="129"/>
      <c r="AV12" s="129">
        <v>100</v>
      </c>
      <c r="AW12" s="70">
        <v>100</v>
      </c>
      <c r="AX12" s="19"/>
      <c r="AY12" s="392"/>
      <c r="AZ12" s="402"/>
      <c r="BA12" s="406"/>
      <c r="BB12" s="404"/>
      <c r="BC12" s="404"/>
      <c r="BD12" s="404"/>
      <c r="BE12" s="404"/>
      <c r="BF12" s="404"/>
      <c r="BG12" s="404"/>
      <c r="BH12" s="405"/>
      <c r="BI12" s="405"/>
      <c r="BJ12" s="110"/>
      <c r="BT12" s="110"/>
      <c r="CD12" s="110"/>
      <c r="CN12" s="110"/>
      <c r="CX12" s="110"/>
      <c r="DH12" s="110"/>
      <c r="DR12" s="110"/>
      <c r="EB12" s="110"/>
      <c r="EL12" s="110"/>
      <c r="EV12" s="110"/>
      <c r="FF12" s="110"/>
      <c r="FP12" s="110"/>
      <c r="FZ12" s="110"/>
      <c r="GJ12" s="110"/>
      <c r="GT12" s="110"/>
      <c r="HD12" s="110"/>
    </row>
    <row xmlns:x14ac="http://schemas.microsoft.com/office/spreadsheetml/2009/9/ac" r="13" s="257" customFormat="true" ht="18" customHeight="true" x14ac:dyDescent="0.25">
      <c r="A13" s="367"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391"/>
      <c r="AZ13" s="399"/>
      <c r="BA13" s="407"/>
      <c r="BB13" s="398"/>
      <c r="BC13" s="398"/>
      <c r="BD13" s="398"/>
      <c r="BE13" s="398"/>
      <c r="BF13" s="398"/>
      <c r="BG13" s="398"/>
      <c r="BH13" s="398"/>
      <c r="BI13" s="398"/>
      <c r="BJ13" s="256"/>
      <c r="BT13" s="256"/>
      <c r="CD13" s="256"/>
      <c r="CN13" s="256"/>
      <c r="CX13" s="256"/>
      <c r="DH13" s="256"/>
      <c r="DR13" s="256"/>
      <c r="EB13" s="256"/>
      <c r="EL13" s="256"/>
      <c r="EV13" s="256"/>
      <c r="FF13" s="256"/>
      <c r="FP13" s="256"/>
      <c r="FZ13" s="256"/>
      <c r="GJ13" s="256"/>
      <c r="GT13" s="256"/>
      <c r="HD13" s="256"/>
    </row>
    <row xmlns:x14ac="http://schemas.microsoft.com/office/spreadsheetml/2009/9/ac" r="14" x14ac:dyDescent="0.25">
      <c r="A14" s="367" t="str">
        <f ca="true">IF(ISBLANK('Data Summary'!A16),"",'Data Summary'!A16)</f>
        <v/>
      </c>
      <c r="B14" s="102" t="s">
        <v>30</v>
      </c>
      <c r="C14" s="16">
        <v>0</v>
      </c>
      <c r="D14" s="41"/>
      <c r="E14" s="41"/>
      <c r="F14" s="41"/>
      <c r="G14" s="128"/>
      <c r="H14" s="128"/>
      <c r="I14" s="21"/>
      <c r="J14" s="10"/>
      <c r="K14" s="13"/>
      <c r="L14" s="102" t="s">
        <v>30</v>
      </c>
      <c r="M14" s="16">
        <v>0</v>
      </c>
      <c r="N14" s="41"/>
      <c r="O14" s="41"/>
      <c r="P14" s="41"/>
      <c r="Q14" s="128"/>
      <c r="R14" s="128"/>
      <c r="S14" s="21"/>
      <c r="T14" s="10"/>
      <c r="U14" s="13"/>
      <c r="V14" s="102" t="s">
        <v>30</v>
      </c>
      <c r="W14" s="16">
        <v>0</v>
      </c>
      <c r="X14" s="41"/>
      <c r="Y14" s="41"/>
      <c r="Z14" s="41"/>
      <c r="AA14" s="128"/>
      <c r="AB14" s="128"/>
      <c r="AC14" s="21"/>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v>0</v>
      </c>
      <c r="AW14" s="21">
        <v>0</v>
      </c>
      <c r="AX14" s="10"/>
      <c r="AY14" s="393"/>
      <c r="AZ14" s="408"/>
      <c r="BA14" s="409"/>
      <c r="BB14" s="404"/>
      <c r="BC14" s="404"/>
      <c r="BD14" s="404"/>
      <c r="BE14" s="404"/>
      <c r="BF14" s="404"/>
      <c r="BG14" s="404"/>
      <c r="BH14" s="410"/>
      <c r="BI14" s="410"/>
    </row>
    <row xmlns:x14ac="http://schemas.microsoft.com/office/spreadsheetml/2009/9/ac" r="15" s="2" customFormat="true" x14ac:dyDescent="0.25">
      <c r="A15" s="367"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393"/>
      <c r="AZ15" s="408"/>
      <c r="BA15" s="409"/>
      <c r="BB15" s="404"/>
      <c r="BC15" s="404"/>
      <c r="BD15" s="404"/>
      <c r="BE15" s="404"/>
      <c r="BF15" s="404"/>
      <c r="BG15" s="404"/>
      <c r="BH15" s="410"/>
      <c r="BI15" s="410"/>
      <c r="BJ15" s="112"/>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67" t="str">
        <f ca="true">IF(ISBLANK('Data Summary'!A18),"",'Data Summary'!A18)</f>
        <v/>
      </c>
      <c r="B16" s="103"/>
      <c r="C16" s="6"/>
      <c r="D16" s="41"/>
      <c r="E16" s="128"/>
      <c r="F16" s="128"/>
      <c r="G16" s="128"/>
      <c r="H16" s="41"/>
      <c r="I16" s="59"/>
      <c r="J16" s="10"/>
      <c r="K16" s="13"/>
      <c r="L16" s="103"/>
      <c r="M16" s="6"/>
      <c r="N16" s="41"/>
      <c r="O16" s="128"/>
      <c r="P16" s="128"/>
      <c r="Q16" s="128"/>
      <c r="R16" s="41"/>
      <c r="S16" s="59"/>
      <c r="T16" s="10"/>
      <c r="U16" s="13"/>
      <c r="V16" s="103"/>
      <c r="W16" s="6"/>
      <c r="X16" s="41"/>
      <c r="Y16" s="128"/>
      <c r="Z16" s="128"/>
      <c r="AA16" s="128"/>
      <c r="AB16" s="41"/>
      <c r="AC16" s="59"/>
      <c r="AD16" s="10"/>
      <c r="AE16" s="13"/>
      <c r="AF16" s="103" t="s">
        <v>237</v>
      </c>
      <c r="AG16" s="6">
        <v>1</v>
      </c>
      <c r="AH16" s="41">
        <v>100</v>
      </c>
      <c r="AI16" s="128"/>
      <c r="AJ16" s="128"/>
      <c r="AK16" s="128"/>
      <c r="AL16" s="41">
        <v>100</v>
      </c>
      <c r="AM16" s="59">
        <v>100</v>
      </c>
      <c r="AN16" s="10"/>
      <c r="AO16" s="13"/>
      <c r="AP16" s="103" t="s">
        <v>237</v>
      </c>
      <c r="AQ16" s="6">
        <v>1</v>
      </c>
      <c r="AR16" s="41">
        <v>100</v>
      </c>
      <c r="AS16" s="128"/>
      <c r="AT16" s="128"/>
      <c r="AU16" s="128"/>
      <c r="AV16" s="41">
        <v>100</v>
      </c>
      <c r="AW16" s="59">
        <v>100</v>
      </c>
      <c r="AX16" s="10"/>
      <c r="AY16" s="393"/>
      <c r="AZ16" s="408"/>
      <c r="BA16" s="411"/>
      <c r="BB16" s="404"/>
      <c r="BC16" s="404"/>
      <c r="BD16" s="404"/>
      <c r="BE16" s="404"/>
      <c r="BF16" s="404"/>
      <c r="BG16" s="404"/>
      <c r="BH16" s="410"/>
      <c r="BI16" s="410"/>
      <c r="BJ16" s="112"/>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393"/>
      <c r="AZ17" s="408"/>
      <c r="BA17" s="409"/>
      <c r="BB17" s="404"/>
      <c r="BC17" s="404"/>
      <c r="BD17" s="404"/>
      <c r="BE17" s="404"/>
      <c r="BF17" s="404"/>
      <c r="BG17" s="404"/>
      <c r="BH17" s="410"/>
      <c r="BI17" s="410"/>
      <c r="BJ17" s="112"/>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393"/>
      <c r="AZ18" s="408"/>
      <c r="BA18" s="409"/>
      <c r="BB18" s="404"/>
      <c r="BC18" s="404"/>
      <c r="BD18" s="404"/>
      <c r="BE18" s="404"/>
      <c r="BF18" s="404"/>
      <c r="BG18" s="404"/>
      <c r="BH18" s="410"/>
      <c r="BI18" s="410"/>
      <c r="BJ18" s="112"/>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393"/>
      <c r="AZ19" s="408"/>
      <c r="BA19" s="409"/>
      <c r="BB19" s="404"/>
      <c r="BC19" s="404"/>
      <c r="BD19" s="404"/>
      <c r="BE19" s="404"/>
      <c r="BF19" s="404"/>
      <c r="BG19" s="404"/>
      <c r="BH19" s="410"/>
      <c r="BI19" s="410"/>
      <c r="BJ19" s="112"/>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393"/>
      <c r="AZ20" s="408"/>
      <c r="BA20" s="409"/>
      <c r="BB20" s="404"/>
      <c r="BC20" s="404"/>
      <c r="BD20" s="404"/>
      <c r="BE20" s="404"/>
      <c r="BF20" s="404"/>
      <c r="BG20" s="404"/>
      <c r="BH20" s="410"/>
      <c r="BI20" s="410"/>
      <c r="BJ20" s="112"/>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393"/>
      <c r="AZ21" s="408"/>
      <c r="BA21" s="409"/>
      <c r="BB21" s="404"/>
      <c r="BC21" s="404"/>
      <c r="BD21" s="404"/>
      <c r="BE21" s="404"/>
      <c r="BF21" s="404"/>
      <c r="BG21" s="404"/>
      <c r="BH21" s="410"/>
      <c r="BI21" s="410"/>
      <c r="BJ21" s="112"/>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393"/>
      <c r="AZ22" s="408"/>
      <c r="BA22" s="409"/>
      <c r="BB22" s="404"/>
      <c r="BC22" s="404"/>
      <c r="BD22" s="404"/>
      <c r="BE22" s="404"/>
      <c r="BF22" s="404"/>
      <c r="BG22" s="404"/>
      <c r="BH22" s="410"/>
      <c r="BI22" s="410"/>
      <c r="BJ22" s="112"/>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393"/>
      <c r="AZ23" s="408"/>
      <c r="BA23" s="409"/>
      <c r="BB23" s="404"/>
      <c r="BC23" s="404"/>
      <c r="BD23" s="404"/>
      <c r="BE23" s="404"/>
      <c r="BF23" s="404"/>
      <c r="BG23" s="404"/>
      <c r="BH23" s="410"/>
      <c r="BI23" s="410"/>
      <c r="BJ23" s="112"/>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393"/>
      <c r="AZ24" s="408"/>
      <c r="BA24" s="409"/>
      <c r="BB24" s="404"/>
      <c r="BC24" s="404"/>
      <c r="BD24" s="404"/>
      <c r="BE24" s="404"/>
      <c r="BF24" s="404"/>
      <c r="BG24" s="404"/>
      <c r="BH24" s="410"/>
      <c r="BI24" s="410"/>
      <c r="BJ24" s="112"/>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393"/>
      <c r="AZ25" s="408"/>
      <c r="BA25" s="409"/>
      <c r="BB25" s="404"/>
      <c r="BC25" s="404"/>
      <c r="BD25" s="404"/>
      <c r="BE25" s="404"/>
      <c r="BF25" s="404"/>
      <c r="BG25" s="404"/>
      <c r="BH25" s="410"/>
      <c r="BI25" s="410"/>
      <c r="BJ25" s="112"/>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393"/>
      <c r="AZ26" s="408"/>
      <c r="BA26" s="412"/>
      <c r="BB26" s="411"/>
      <c r="BC26" s="411"/>
      <c r="BD26" s="411"/>
      <c r="BE26" s="411"/>
      <c r="BF26" s="411"/>
      <c r="BG26" s="411"/>
      <c r="BH26" s="410"/>
      <c r="BI26" s="410"/>
      <c r="BJ26" s="112"/>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93" customHeight="true" x14ac:dyDescent="0.25">
      <c r="A27" s="367" t="str">
        <f ca="true">IF(ISBLANK('Data Summary'!A29),"",'Data Summary'!A29)</f>
        <v/>
      </c>
      <c r="B27" s="104" t="s">
        <v>12</v>
      </c>
      <c r="C27" s="576" t="s">
        <v>208</v>
      </c>
      <c r="D27" s="577"/>
      <c r="E27" s="577"/>
      <c r="F27" s="577"/>
      <c r="G27" s="577"/>
      <c r="H27" s="577"/>
      <c r="I27" s="578"/>
      <c r="J27" s="10"/>
      <c r="K27" s="13"/>
      <c r="L27" s="104" t="s">
        <v>12</v>
      </c>
      <c r="M27" s="576" t="s">
        <v>208</v>
      </c>
      <c r="N27" s="577"/>
      <c r="O27" s="577"/>
      <c r="P27" s="577"/>
      <c r="Q27" s="577"/>
      <c r="R27" s="577"/>
      <c r="S27" s="578"/>
      <c r="T27" s="10"/>
      <c r="U27" s="13"/>
      <c r="V27" s="104" t="s">
        <v>12</v>
      </c>
      <c r="W27" s="576" t="s">
        <v>208</v>
      </c>
      <c r="X27" s="577"/>
      <c r="Y27" s="577"/>
      <c r="Z27" s="577"/>
      <c r="AA27" s="577"/>
      <c r="AB27" s="577"/>
      <c r="AC27" s="578"/>
      <c r="AD27" s="10"/>
      <c r="AE27" s="13"/>
      <c r="AF27" s="104" t="s">
        <v>12</v>
      </c>
      <c r="AG27" s="576" t="s">
        <v>238</v>
      </c>
      <c r="AH27" s="577"/>
      <c r="AI27" s="577"/>
      <c r="AJ27" s="577"/>
      <c r="AK27" s="577"/>
      <c r="AL27" s="577"/>
      <c r="AM27" s="578"/>
      <c r="AN27" s="10"/>
      <c r="AO27" s="13"/>
      <c r="AP27" s="104" t="s">
        <v>12</v>
      </c>
      <c r="AQ27" s="581" t="s">
        <v>238</v>
      </c>
      <c r="AR27" s="581"/>
      <c r="AS27" s="581"/>
      <c r="AT27" s="581"/>
      <c r="AU27" s="581"/>
      <c r="AV27" s="581"/>
      <c r="AW27" s="582"/>
      <c r="AX27" s="10"/>
      <c r="AY27" s="393"/>
      <c r="AZ27" s="406"/>
      <c r="BA27" s="580"/>
      <c r="BB27" s="580"/>
      <c r="BC27" s="580"/>
      <c r="BD27" s="580"/>
      <c r="BE27" s="580"/>
      <c r="BF27" s="580"/>
      <c r="BG27" s="580"/>
      <c r="BH27" s="410"/>
      <c r="BI27" s="410"/>
      <c r="BJ27" s="112"/>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67" t="str">
        <f ca="true">IF(ISBLANK('Data Summary'!A30),"",'Data Summary'!A30)</f>
        <v/>
      </c>
      <c r="B28" s="104"/>
      <c r="C28" s="58" t="s">
        <v>120</v>
      </c>
      <c r="D28" s="47"/>
      <c r="E28" s="47"/>
      <c r="F28" s="47"/>
      <c r="G28" s="47"/>
      <c r="H28" s="47"/>
      <c r="I28" s="89"/>
      <c r="J28" s="10"/>
      <c r="K28" s="13"/>
      <c r="L28" s="104"/>
      <c r="M28" s="58" t="s">
        <v>120</v>
      </c>
      <c r="N28" s="47"/>
      <c r="O28" s="47"/>
      <c r="P28" s="47"/>
      <c r="Q28" s="47"/>
      <c r="R28" s="47"/>
      <c r="S28" s="89"/>
      <c r="T28" s="10"/>
      <c r="U28" s="13"/>
      <c r="V28" s="104"/>
      <c r="W28" s="58" t="s">
        <v>120</v>
      </c>
      <c r="X28" s="47"/>
      <c r="Y28" s="47"/>
      <c r="Z28" s="47"/>
      <c r="AA28" s="47"/>
      <c r="AB28" s="47"/>
      <c r="AC28" s="89"/>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393"/>
      <c r="AZ28" s="406"/>
      <c r="BA28" s="413"/>
      <c r="BB28" s="414"/>
      <c r="BC28" s="414"/>
      <c r="BD28" s="414"/>
      <c r="BE28" s="414"/>
      <c r="BF28" s="414"/>
      <c r="BG28" s="414"/>
      <c r="BH28" s="410"/>
      <c r="BI28" s="410"/>
      <c r="BJ28" s="112"/>
      <c r="BT28" s="112"/>
      <c r="CD28" s="112"/>
      <c r="CN28" s="112"/>
      <c r="CX28" s="112"/>
      <c r="DH28" s="112"/>
      <c r="DR28" s="112"/>
      <c r="EB28" s="112"/>
      <c r="EL28" s="112"/>
      <c r="EV28" s="112"/>
      <c r="FF28" s="112"/>
      <c r="FP28" s="112"/>
      <c r="FZ28" s="112"/>
      <c r="GJ28" s="112"/>
      <c r="GT28" s="112"/>
      <c r="HD28" s="112"/>
    </row>
    <row xmlns:x14ac="http://schemas.microsoft.com/office/spreadsheetml/2009/9/ac" r="29" s="2" customFormat="true" ht="15" customHeight="true" x14ac:dyDescent="0.25">
      <c r="A29" s="367" t="str">
        <f ca="true">IF(ISBLANK('Data Summary'!A31),"",'Data Summary'!A31)</f>
        <v/>
      </c>
      <c r="B29" s="104"/>
      <c r="C29" s="58" t="s">
        <v>102</v>
      </c>
      <c r="D29" s="47"/>
      <c r="E29" s="47"/>
      <c r="F29" s="47"/>
      <c r="G29" s="47"/>
      <c r="H29" s="47"/>
      <c r="I29" s="89"/>
      <c r="J29" s="10"/>
      <c r="K29" s="13"/>
      <c r="L29" s="104"/>
      <c r="M29" s="58" t="s">
        <v>102</v>
      </c>
      <c r="N29" s="47"/>
      <c r="O29" s="47"/>
      <c r="P29" s="47"/>
      <c r="Q29" s="47"/>
      <c r="R29" s="47"/>
      <c r="S29" s="89"/>
      <c r="T29" s="10"/>
      <c r="U29" s="13"/>
      <c r="V29" s="104"/>
      <c r="W29" s="58" t="s">
        <v>102</v>
      </c>
      <c r="X29" s="47"/>
      <c r="Y29" s="47"/>
      <c r="Z29" s="47"/>
      <c r="AA29" s="47"/>
      <c r="AB29" s="47"/>
      <c r="AC29" s="89"/>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393"/>
      <c r="AZ29" s="406"/>
      <c r="BA29" s="413"/>
      <c r="BB29" s="414"/>
      <c r="BC29" s="414"/>
      <c r="BD29" s="414"/>
      <c r="BE29" s="414"/>
      <c r="BF29" s="414"/>
      <c r="BG29" s="414"/>
      <c r="BH29" s="410"/>
      <c r="BI29" s="410"/>
      <c r="BJ29" s="112"/>
      <c r="BT29" s="112"/>
      <c r="CD29" s="112"/>
      <c r="CN29" s="112"/>
      <c r="CX29" s="112"/>
      <c r="DH29" s="112"/>
      <c r="DR29" s="112"/>
      <c r="EB29" s="112"/>
      <c r="EL29" s="112"/>
      <c r="EV29" s="112"/>
      <c r="FF29" s="112"/>
      <c r="FP29" s="112"/>
      <c r="FZ29" s="112"/>
      <c r="GJ29" s="112"/>
      <c r="GT29" s="112"/>
      <c r="HD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393"/>
      <c r="AZ30" s="406"/>
      <c r="BA30" s="413"/>
      <c r="BB30" s="414"/>
      <c r="BC30" s="414"/>
      <c r="BD30" s="414"/>
      <c r="BE30" s="414"/>
      <c r="BF30" s="414"/>
      <c r="BG30" s="414"/>
      <c r="BH30" s="410"/>
      <c r="BI30" s="410"/>
      <c r="BJ30" s="112"/>
      <c r="BT30" s="112"/>
      <c r="CD30" s="112"/>
      <c r="CN30" s="112"/>
      <c r="CX30" s="112"/>
      <c r="DH30" s="112"/>
      <c r="DR30" s="112"/>
      <c r="EB30" s="112"/>
      <c r="EL30" s="112"/>
      <c r="EV30" s="112"/>
      <c r="FF30" s="112"/>
      <c r="FP30" s="112"/>
      <c r="FZ30" s="112"/>
      <c r="GJ30" s="112"/>
      <c r="GT30" s="112"/>
      <c r="HD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393"/>
      <c r="AZ31" s="406"/>
      <c r="BA31" s="413"/>
      <c r="BB31" s="414"/>
      <c r="BC31" s="414"/>
      <c r="BD31" s="414"/>
      <c r="BE31" s="414"/>
      <c r="BF31" s="414"/>
      <c r="BG31" s="414"/>
      <c r="BH31" s="410"/>
      <c r="BI31" s="410"/>
    </row>
    <row xmlns:x14ac="http://schemas.microsoft.com/office/spreadsheetml/2009/9/ac" r="32" ht="16.5" customHeight="true" x14ac:dyDescent="0.25">
      <c r="A32" s="367" t="str">
        <f ca="true">IF(ISBLANK('Data Summary'!A34),"",'Data Summary'!A34)</f>
        <v/>
      </c>
      <c r="B32" s="104"/>
      <c r="C32" s="58" t="s">
        <v>103</v>
      </c>
      <c r="D32" s="47"/>
      <c r="E32" s="47"/>
      <c r="F32" s="47"/>
      <c r="G32" s="47"/>
      <c r="H32" s="47"/>
      <c r="I32" s="89"/>
      <c r="J32" s="10"/>
      <c r="K32" s="13"/>
      <c r="L32" s="104"/>
      <c r="M32" s="58" t="s">
        <v>103</v>
      </c>
      <c r="N32" s="47"/>
      <c r="O32" s="47"/>
      <c r="P32" s="47"/>
      <c r="Q32" s="47"/>
      <c r="R32" s="47"/>
      <c r="S32" s="89"/>
      <c r="T32" s="10"/>
      <c r="U32" s="13"/>
      <c r="V32" s="104"/>
      <c r="W32" s="58" t="s">
        <v>103</v>
      </c>
      <c r="X32" s="47"/>
      <c r="Y32" s="47"/>
      <c r="Z32" s="47"/>
      <c r="AA32" s="47"/>
      <c r="AB32" s="47"/>
      <c r="AC32" s="89"/>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393"/>
      <c r="AZ32" s="406"/>
      <c r="BA32" s="413"/>
      <c r="BB32" s="414"/>
      <c r="BC32" s="414"/>
      <c r="BD32" s="414"/>
      <c r="BE32" s="414"/>
      <c r="BF32" s="414"/>
      <c r="BG32" s="414"/>
      <c r="BH32" s="410"/>
      <c r="BI32" s="410"/>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393"/>
      <c r="BA33" s="413"/>
      <c r="BB33" s="416"/>
      <c r="BC33" s="416"/>
      <c r="BD33" s="416"/>
      <c r="BE33" s="417"/>
      <c r="BF33" s="418"/>
      <c r="BG33" s="418"/>
      <c r="BH33" s="410"/>
      <c r="BI33" s="410"/>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20"/>
      <c r="AZ34" s="415"/>
      <c r="BA34" s="413"/>
      <c r="BB34" s="416"/>
      <c r="BC34" s="416"/>
      <c r="BD34" s="416"/>
      <c r="BE34" s="416"/>
      <c r="BF34" s="416"/>
      <c r="BG34" s="418"/>
      <c r="BH34" s="410"/>
      <c r="BI34" s="410"/>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67" t="str">
        <f ca="true">IF(ISBLANK('Data Summary'!A37),"",'Data Summary'!A37)</f>
        <v/>
      </c>
      <c r="B35" s="107"/>
      <c r="L35" s="107"/>
      <c r="V35" s="107"/>
      <c r="AF35" s="107"/>
      <c r="AP35" s="107"/>
      <c r="AY35" s="394"/>
      <c r="AZ35" s="415"/>
      <c r="BA35" s="394"/>
      <c r="BB35" s="394"/>
      <c r="BC35" s="394"/>
      <c r="BD35" s="394"/>
      <c r="BE35" s="394"/>
      <c r="BF35" s="394"/>
      <c r="BG35" s="394"/>
      <c r="BH35" s="394"/>
      <c r="BI35" s="394"/>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67" t="str">
        <f ca="true">IF(ISBLANK('Data Summary'!A38),"",'Data Summary'!A38)</f>
        <v/>
      </c>
      <c r="B36" s="107"/>
      <c r="L36" s="107"/>
      <c r="V36" s="107"/>
      <c r="AF36" s="107"/>
      <c r="AP36" s="107"/>
      <c r="AY36" s="394"/>
      <c r="AZ36" s="415"/>
      <c r="BA36" s="394"/>
      <c r="BB36" s="394"/>
      <c r="BC36" s="394"/>
      <c r="BD36" s="394"/>
      <c r="BE36" s="394"/>
      <c r="BF36" s="394"/>
      <c r="BG36" s="394"/>
      <c r="BH36" s="394"/>
      <c r="BI36" s="394"/>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67" t="str">
        <f ca="true">IF(ISBLANK('Data Summary'!A39),"",'Data Summary'!A39)</f>
        <v/>
      </c>
      <c r="B37" s="107"/>
      <c r="L37" s="107"/>
      <c r="V37" s="107"/>
      <c r="AF37" s="107"/>
      <c r="AP37" s="107"/>
      <c r="AY37" s="394"/>
      <c r="AZ37" s="415"/>
      <c r="BA37" s="394"/>
      <c r="BB37" s="394"/>
      <c r="BC37" s="394"/>
      <c r="BD37" s="394"/>
      <c r="BE37" s="394"/>
      <c r="BF37" s="394"/>
      <c r="BG37" s="394"/>
      <c r="BH37" s="394"/>
      <c r="BI37" s="394"/>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67" t="str">
        <f ca="true">IF(ISBLANK('Data Summary'!A40),"",'Data Summary'!A40)</f>
        <v/>
      </c>
      <c r="B38" s="107"/>
      <c r="L38" s="107"/>
      <c r="V38" s="107"/>
      <c r="AF38" s="107"/>
      <c r="AP38" s="107"/>
      <c r="AY38" s="394"/>
      <c r="AZ38" s="415"/>
      <c r="BA38" s="394"/>
      <c r="BB38" s="394"/>
      <c r="BC38" s="394"/>
      <c r="BD38" s="394"/>
      <c r="BE38" s="394"/>
      <c r="BF38" s="394"/>
      <c r="BG38" s="394"/>
      <c r="BH38" s="394"/>
      <c r="BI38" s="394"/>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67" t="str">
        <f ca="true">IF(ISBLANK('Data Summary'!A41),"",'Data Summary'!A41)</f>
        <v/>
      </c>
      <c r="B39" s="107"/>
      <c r="L39" s="107"/>
      <c r="V39" s="107"/>
      <c r="AF39" s="107"/>
      <c r="AP39" s="107"/>
      <c r="AY39" s="394"/>
      <c r="AZ39" s="415"/>
      <c r="BA39" s="394"/>
      <c r="BB39" s="394"/>
      <c r="BC39" s="394"/>
      <c r="BD39" s="394"/>
      <c r="BE39" s="394"/>
      <c r="BF39" s="394"/>
      <c r="BG39" s="394"/>
      <c r="BH39" s="394"/>
      <c r="BI39" s="394"/>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67" t="str">
        <f ca="true">IF(ISBLANK('Data Summary'!A42),"",'Data Summary'!A42)</f>
        <v/>
      </c>
      <c r="B40" s="107"/>
      <c r="L40" s="107"/>
      <c r="V40" s="107"/>
      <c r="AF40" s="107"/>
      <c r="AP40" s="107"/>
      <c r="AY40" s="394"/>
      <c r="AZ40" s="415"/>
      <c r="BA40" s="394"/>
      <c r="BB40" s="394"/>
      <c r="BC40" s="394"/>
      <c r="BD40" s="394"/>
      <c r="BE40" s="394"/>
      <c r="BF40" s="394"/>
      <c r="BG40" s="394"/>
      <c r="BH40" s="394"/>
      <c r="BI40" s="394"/>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67" t="str">
        <f ca="true">IF(ISBLANK('Data Summary'!A43),"",'Data Summary'!A43)</f>
        <v/>
      </c>
      <c r="B41" s="107"/>
      <c r="L41" s="107"/>
      <c r="V41" s="107"/>
      <c r="AF41" s="107"/>
      <c r="AP41" s="107"/>
      <c r="AY41" s="394"/>
      <c r="AZ41" s="415"/>
      <c r="BA41" s="394"/>
      <c r="BB41" s="394"/>
      <c r="BC41" s="394"/>
      <c r="BD41" s="394"/>
      <c r="BE41" s="394"/>
      <c r="BF41" s="394"/>
      <c r="BG41" s="394"/>
      <c r="BH41" s="394"/>
      <c r="BI41" s="394"/>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67" t="str">
        <f ca="true">IF(ISBLANK('Data Summary'!A44),"",'Data Summary'!A44)</f>
        <v/>
      </c>
      <c r="B42" s="107"/>
      <c r="L42" s="107"/>
      <c r="V42" s="107"/>
      <c r="AF42" s="107"/>
      <c r="AP42" s="107"/>
      <c r="AY42" s="394"/>
      <c r="AZ42" s="415"/>
      <c r="BA42" s="394"/>
      <c r="BB42" s="394"/>
      <c r="BC42" s="394"/>
      <c r="BD42" s="394"/>
      <c r="BE42" s="394"/>
      <c r="BF42" s="394"/>
      <c r="BG42" s="394"/>
      <c r="BH42" s="394"/>
      <c r="BI42" s="394"/>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67" t="str">
        <f ca="true">IF(ISBLANK('Data Summary'!A45),"",'Data Summary'!A45)</f>
        <v/>
      </c>
      <c r="B43" s="107"/>
      <c r="L43" s="107"/>
      <c r="V43" s="107"/>
      <c r="AF43" s="107"/>
      <c r="AP43" s="107"/>
      <c r="AY43" s="394"/>
      <c r="AZ43" s="415"/>
      <c r="BA43" s="394"/>
      <c r="BB43" s="394"/>
      <c r="BC43" s="394"/>
      <c r="BD43" s="394"/>
      <c r="BE43" s="394"/>
      <c r="BF43" s="394"/>
      <c r="BG43" s="394"/>
      <c r="BH43" s="394"/>
      <c r="BI43" s="394"/>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67" t="str">
        <f ca="true">IF(ISBLANK('Data Summary'!A46),"",'Data Summary'!A46)</f>
        <v/>
      </c>
      <c r="B44" s="107"/>
      <c r="L44" s="107"/>
      <c r="V44" s="107"/>
      <c r="AF44" s="107"/>
      <c r="AP44" s="107"/>
      <c r="AY44" s="394"/>
      <c r="AZ44" s="415"/>
      <c r="BA44" s="394"/>
      <c r="BB44" s="394"/>
      <c r="BC44" s="394"/>
      <c r="BD44" s="394"/>
      <c r="BE44" s="394"/>
      <c r="BF44" s="394"/>
      <c r="BG44" s="394"/>
      <c r="BH44" s="394"/>
      <c r="BI44" s="394"/>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67" t="str">
        <f ca="true">IF(ISBLANK('Data Summary'!A47),"",'Data Summary'!A47)</f>
        <v/>
      </c>
      <c r="B45" s="107"/>
      <c r="L45" s="107"/>
      <c r="V45" s="107"/>
      <c r="AF45" s="107"/>
      <c r="AP45" s="107"/>
      <c r="AY45" s="394"/>
      <c r="AZ45" s="415"/>
      <c r="BA45" s="394"/>
      <c r="BB45" s="394"/>
      <c r="BC45" s="394"/>
      <c r="BD45" s="394"/>
      <c r="BE45" s="394"/>
      <c r="BF45" s="394"/>
      <c r="BG45" s="394"/>
      <c r="BH45" s="394"/>
      <c r="BI45" s="394"/>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67" t="str">
        <f ca="true">IF(ISBLANK('Data Summary'!A48),"",'Data Summary'!A48)</f>
        <v/>
      </c>
      <c r="B46" s="107"/>
      <c r="L46" s="107"/>
      <c r="V46" s="107"/>
      <c r="AF46" s="107"/>
      <c r="AP46" s="107"/>
      <c r="AY46" s="394"/>
      <c r="AZ46" s="415"/>
      <c r="BA46" s="394"/>
      <c r="BB46" s="394"/>
      <c r="BC46" s="394"/>
      <c r="BD46" s="394"/>
      <c r="BE46" s="394"/>
      <c r="BF46" s="394"/>
      <c r="BG46" s="394"/>
      <c r="BH46" s="394"/>
      <c r="BI46" s="394"/>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67" t="str">
        <f ca="true">IF(ISBLANK('Data Summary'!A49),"",'Data Summary'!A49)</f>
        <v/>
      </c>
      <c r="B47" s="107"/>
      <c r="L47" s="107"/>
      <c r="V47" s="107"/>
      <c r="AF47" s="107"/>
      <c r="AP47" s="107"/>
      <c r="AY47" s="394"/>
      <c r="AZ47" s="415"/>
      <c r="BA47" s="394"/>
      <c r="BB47" s="394"/>
      <c r="BC47" s="394"/>
      <c r="BD47" s="394"/>
      <c r="BE47" s="394"/>
      <c r="BF47" s="394"/>
      <c r="BG47" s="394"/>
      <c r="BH47" s="394"/>
      <c r="BI47" s="394"/>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67" t="str">
        <f ca="true">IF(ISBLANK('Data Summary'!A50),"",'Data Summary'!A50)</f>
        <v/>
      </c>
      <c r="B48" s="107"/>
      <c r="L48" s="107"/>
      <c r="V48" s="107"/>
      <c r="AF48" s="107"/>
      <c r="AP48" s="107"/>
      <c r="AY48" s="394"/>
      <c r="AZ48" s="415"/>
      <c r="BA48" s="394"/>
      <c r="BB48" s="394"/>
      <c r="BC48" s="394"/>
      <c r="BD48" s="394"/>
      <c r="BE48" s="394"/>
      <c r="BF48" s="394"/>
      <c r="BG48" s="394"/>
      <c r="BH48" s="394"/>
      <c r="BI48" s="394"/>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67" t="str">
        <f ca="true">IF(ISBLANK('Data Summary'!A51),"",'Data Summary'!A51)</f>
        <v/>
      </c>
      <c r="B49" s="107"/>
      <c r="L49" s="107"/>
      <c r="V49" s="107"/>
      <c r="AF49" s="107"/>
      <c r="AP49" s="107"/>
      <c r="AY49" s="394"/>
      <c r="AZ49" s="415"/>
      <c r="BA49" s="394"/>
      <c r="BB49" s="394"/>
      <c r="BC49" s="394"/>
      <c r="BD49" s="394"/>
      <c r="BE49" s="394"/>
      <c r="BF49" s="394"/>
      <c r="BG49" s="394"/>
      <c r="BH49" s="394"/>
      <c r="BI49" s="394"/>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67" t="str">
        <f ca="true">IF(ISBLANK('Data Summary'!A52),"",'Data Summary'!A52)</f>
        <v/>
      </c>
      <c r="B50" s="107"/>
      <c r="L50" s="107"/>
      <c r="V50" s="107"/>
      <c r="AF50" s="107"/>
      <c r="AP50" s="107"/>
      <c r="AY50" s="394"/>
      <c r="AZ50" s="415"/>
      <c r="BA50" s="394"/>
      <c r="BB50" s="394"/>
      <c r="BC50" s="394"/>
      <c r="BD50" s="394"/>
      <c r="BE50" s="394"/>
      <c r="BF50" s="394"/>
      <c r="BG50" s="394"/>
      <c r="BH50" s="394"/>
      <c r="BI50" s="394"/>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67" t="str">
        <f ca="true">IF(ISBLANK('Data Summary'!A53),"",'Data Summary'!A53)</f>
        <v/>
      </c>
      <c r="B51" s="107"/>
      <c r="L51" s="107"/>
      <c r="V51" s="107"/>
      <c r="AF51" s="107"/>
      <c r="AP51" s="107"/>
      <c r="AY51" s="394"/>
      <c r="AZ51" s="415"/>
      <c r="BA51" s="394"/>
      <c r="BB51" s="394"/>
      <c r="BC51" s="394"/>
      <c r="BD51" s="394"/>
      <c r="BE51" s="394"/>
      <c r="BF51" s="394"/>
      <c r="BG51" s="394"/>
      <c r="BH51" s="394"/>
      <c r="BI51" s="394"/>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67" t="str">
        <f ca="true">IF(ISBLANK('Data Summary'!A54),"",'Data Summary'!A54)</f>
        <v/>
      </c>
      <c r="B52" s="107"/>
      <c r="L52" s="107"/>
      <c r="V52" s="107"/>
      <c r="AF52" s="107"/>
      <c r="AP52" s="107"/>
      <c r="AY52" s="394"/>
      <c r="AZ52" s="415"/>
      <c r="BA52" s="394"/>
      <c r="BB52" s="394"/>
      <c r="BC52" s="394"/>
      <c r="BD52" s="394"/>
      <c r="BE52" s="394"/>
      <c r="BF52" s="394"/>
      <c r="BG52" s="394"/>
      <c r="BH52" s="394"/>
      <c r="BI52" s="394"/>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67" t="str">
        <f ca="true">IF(ISBLANK('Data Summary'!A55),"",'Data Summary'!A55)</f>
        <v/>
      </c>
      <c r="B53" s="107"/>
      <c r="L53" s="107"/>
      <c r="V53" s="107"/>
      <c r="AF53" s="107"/>
      <c r="AP53" s="107"/>
      <c r="AY53" s="394"/>
      <c r="AZ53" s="415"/>
      <c r="BA53" s="394"/>
      <c r="BB53" s="394"/>
      <c r="BC53" s="394"/>
      <c r="BD53" s="394"/>
      <c r="BE53" s="394"/>
      <c r="BF53" s="394"/>
      <c r="BG53" s="394"/>
      <c r="BH53" s="394"/>
      <c r="BI53" s="394"/>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67" t="str">
        <f ca="true">IF(ISBLANK('Data Summary'!A56),"",'Data Summary'!A56)</f>
        <v/>
      </c>
      <c r="B54" s="107"/>
      <c r="L54" s="107"/>
      <c r="V54" s="107"/>
      <c r="AF54" s="107"/>
      <c r="AP54" s="107"/>
      <c r="AY54" s="394"/>
      <c r="AZ54" s="415"/>
      <c r="BA54" s="394"/>
      <c r="BB54" s="394"/>
      <c r="BC54" s="394"/>
      <c r="BD54" s="394"/>
      <c r="BE54" s="394"/>
      <c r="BF54" s="394"/>
      <c r="BG54" s="394"/>
      <c r="BH54" s="394"/>
      <c r="BI54" s="394"/>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67" t="str">
        <f ca="true">IF(ISBLANK('Data Summary'!A57),"",'Data Summary'!A57)</f>
        <v/>
      </c>
      <c r="B55" s="107"/>
      <c r="L55" s="107"/>
      <c r="V55" s="107"/>
      <c r="AF55" s="107"/>
      <c r="AP55" s="107"/>
      <c r="AY55" s="394"/>
      <c r="AZ55" s="415"/>
      <c r="BA55" s="394"/>
      <c r="BB55" s="394"/>
      <c r="BC55" s="394"/>
      <c r="BD55" s="394"/>
      <c r="BE55" s="394"/>
      <c r="BF55" s="394"/>
      <c r="BG55" s="394"/>
      <c r="BH55" s="394"/>
      <c r="BI55" s="394"/>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67" t="str">
        <f ca="true">IF(ISBLANK('Data Summary'!A58),"",'Data Summary'!A58)</f>
        <v/>
      </c>
      <c r="B56" s="107"/>
      <c r="L56" s="107"/>
      <c r="V56" s="107"/>
      <c r="AF56" s="107"/>
      <c r="AP56" s="107"/>
      <c r="AY56" s="394"/>
      <c r="AZ56" s="415"/>
      <c r="BA56" s="394"/>
      <c r="BB56" s="394"/>
      <c r="BC56" s="394"/>
      <c r="BD56" s="394"/>
      <c r="BE56" s="394"/>
      <c r="BF56" s="394"/>
      <c r="BG56" s="394"/>
      <c r="BH56" s="394"/>
      <c r="BI56" s="394"/>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67" t="str">
        <f ca="true">IF(ISBLANK('Data Summary'!A59),"",'Data Summary'!A59)</f>
        <v/>
      </c>
      <c r="B57" s="107"/>
      <c r="L57" s="107"/>
      <c r="V57" s="107"/>
      <c r="AF57" s="107"/>
      <c r="AP57" s="107"/>
      <c r="AY57" s="394"/>
      <c r="AZ57" s="415"/>
      <c r="BA57" s="394"/>
      <c r="BB57" s="394"/>
      <c r="BC57" s="394"/>
      <c r="BD57" s="394"/>
      <c r="BE57" s="394"/>
      <c r="BF57" s="394"/>
      <c r="BG57" s="394"/>
      <c r="BH57" s="394"/>
      <c r="BI57" s="394"/>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67" t="str">
        <f ca="true">IF(ISBLANK('Data Summary'!A60),"",'Data Summary'!A60)</f>
        <v/>
      </c>
      <c r="B58" s="107"/>
      <c r="L58" s="107"/>
      <c r="V58" s="107"/>
      <c r="AF58" s="107"/>
      <c r="AP58" s="107"/>
      <c r="AY58" s="394"/>
      <c r="AZ58" s="415"/>
      <c r="BA58" s="394"/>
      <c r="BB58" s="394"/>
      <c r="BC58" s="394"/>
      <c r="BD58" s="394"/>
      <c r="BE58" s="394"/>
      <c r="BF58" s="394"/>
      <c r="BG58" s="394"/>
      <c r="BH58" s="394"/>
      <c r="BI58" s="394"/>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67" t="str">
        <f ca="true">IF(ISBLANK('Data Summary'!A61),"",'Data Summary'!A61)</f>
        <v/>
      </c>
      <c r="B59" s="107"/>
      <c r="L59" s="107"/>
      <c r="V59" s="107"/>
      <c r="AF59" s="107"/>
      <c r="AP59" s="107"/>
      <c r="AY59" s="394"/>
      <c r="AZ59" s="415"/>
      <c r="BA59" s="394"/>
      <c r="BB59" s="394"/>
      <c r="BC59" s="394"/>
      <c r="BD59" s="394"/>
      <c r="BE59" s="394"/>
      <c r="BF59" s="394"/>
      <c r="BG59" s="394"/>
      <c r="BH59" s="394"/>
      <c r="BI59" s="394"/>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67" t="str">
        <f ca="true">IF(ISBLANK('Data Summary'!A62),"",'Data Summary'!A62)</f>
        <v/>
      </c>
      <c r="B60" s="107"/>
      <c r="L60" s="107"/>
      <c r="V60" s="107"/>
      <c r="AF60" s="107"/>
      <c r="AP60" s="107"/>
      <c r="AY60" s="394"/>
      <c r="AZ60" s="415"/>
      <c r="BA60" s="394"/>
      <c r="BB60" s="394"/>
      <c r="BC60" s="394"/>
      <c r="BD60" s="394"/>
      <c r="BE60" s="394"/>
      <c r="BF60" s="394"/>
      <c r="BG60" s="394"/>
      <c r="BH60" s="394"/>
      <c r="BI60" s="394"/>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67" t="str">
        <f ca="true">IF(ISBLANK('Data Summary'!A63),"",'Data Summary'!A63)</f>
        <v/>
      </c>
      <c r="B61" s="107"/>
      <c r="L61" s="107"/>
      <c r="V61" s="107"/>
      <c r="AF61" s="107"/>
      <c r="AP61" s="107"/>
      <c r="AY61" s="394"/>
      <c r="AZ61" s="415"/>
      <c r="BA61" s="394"/>
      <c r="BB61" s="394"/>
      <c r="BC61" s="394"/>
      <c r="BD61" s="394"/>
      <c r="BE61" s="394"/>
      <c r="BF61" s="394"/>
      <c r="BG61" s="394"/>
      <c r="BH61" s="394"/>
      <c r="BI61" s="394"/>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67" t="str">
        <f ca="true">IF(ISBLANK('Data Summary'!A64),"",'Data Summary'!A64)</f>
        <v/>
      </c>
      <c r="B62" s="107"/>
      <c r="L62" s="107"/>
      <c r="V62" s="107"/>
      <c r="AF62" s="107"/>
      <c r="AP62" s="107"/>
      <c r="AY62" s="394"/>
      <c r="AZ62" s="415"/>
      <c r="BA62" s="394"/>
      <c r="BB62" s="394"/>
      <c r="BC62" s="394"/>
      <c r="BD62" s="394"/>
      <c r="BE62" s="394"/>
      <c r="BF62" s="394"/>
      <c r="BG62" s="394"/>
      <c r="BH62" s="394"/>
      <c r="BI62" s="394"/>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67" t="str">
        <f ca="true">IF(ISBLANK('Data Summary'!A65),"",'Data Summary'!A65)</f>
        <v/>
      </c>
      <c r="B63" s="107"/>
      <c r="L63" s="107"/>
      <c r="V63" s="107"/>
      <c r="AF63" s="107"/>
      <c r="AP63" s="107"/>
      <c r="AY63" s="394"/>
      <c r="AZ63" s="415"/>
      <c r="BA63" s="394"/>
      <c r="BB63" s="394"/>
      <c r="BC63" s="394"/>
      <c r="BD63" s="394"/>
      <c r="BE63" s="394"/>
      <c r="BF63" s="394"/>
      <c r="BG63" s="394"/>
      <c r="BH63" s="394"/>
      <c r="BI63" s="394"/>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67" t="str">
        <f ca="true">IF(ISBLANK('Data Summary'!A66),"",'Data Summary'!A66)</f>
        <v/>
      </c>
      <c r="B64" s="107"/>
      <c r="L64" s="107"/>
      <c r="V64" s="107"/>
      <c r="AF64" s="107"/>
      <c r="AP64" s="107"/>
      <c r="AY64" s="394"/>
      <c r="AZ64" s="415"/>
      <c r="BA64" s="394"/>
      <c r="BB64" s="394"/>
      <c r="BC64" s="394"/>
      <c r="BD64" s="394"/>
      <c r="BE64" s="394"/>
      <c r="BF64" s="394"/>
      <c r="BG64" s="394"/>
      <c r="BH64" s="394"/>
      <c r="BI64" s="394"/>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67" t="str">
        <f ca="true">IF(ISBLANK('Data Summary'!A67),"",'Data Summary'!A67)</f>
        <v/>
      </c>
      <c r="B65" s="107"/>
      <c r="L65" s="107"/>
      <c r="V65" s="107"/>
      <c r="AF65" s="107"/>
      <c r="AP65" s="107"/>
      <c r="AY65" s="394"/>
      <c r="AZ65" s="415"/>
      <c r="BA65" s="394"/>
      <c r="BB65" s="394"/>
      <c r="BC65" s="394"/>
      <c r="BD65" s="394"/>
      <c r="BE65" s="394"/>
      <c r="BF65" s="394"/>
      <c r="BG65" s="394"/>
      <c r="BH65" s="394"/>
      <c r="BI65" s="394"/>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67" t="str">
        <f ca="true">IF(ISBLANK('Data Summary'!A68),"",'Data Summary'!A68)</f>
        <v/>
      </c>
      <c r="B66" s="107"/>
      <c r="L66" s="107"/>
      <c r="V66" s="107"/>
      <c r="AF66" s="107"/>
      <c r="AP66" s="107"/>
      <c r="AY66" s="394"/>
      <c r="AZ66" s="415"/>
      <c r="BA66" s="394"/>
      <c r="BB66" s="394"/>
      <c r="BC66" s="394"/>
      <c r="BD66" s="394"/>
      <c r="BE66" s="394"/>
      <c r="BF66" s="394"/>
      <c r="BG66" s="394"/>
      <c r="BH66" s="394"/>
      <c r="BI66" s="394"/>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67" t="str">
        <f ca="true">IF(ISBLANK('Data Summary'!A69),"",'Data Summary'!A69)</f>
        <v/>
      </c>
      <c r="B67" s="107"/>
      <c r="L67" s="107"/>
      <c r="V67" s="107"/>
      <c r="AF67" s="107"/>
      <c r="AP67" s="107"/>
      <c r="AY67" s="394"/>
      <c r="AZ67" s="415"/>
      <c r="BA67" s="394"/>
      <c r="BB67" s="394"/>
      <c r="BC67" s="394"/>
      <c r="BD67" s="394"/>
      <c r="BE67" s="394"/>
      <c r="BF67" s="394"/>
      <c r="BG67" s="394"/>
      <c r="BH67" s="394"/>
      <c r="BI67" s="394"/>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67" t="str">
        <f ca="true">IF(ISBLANK('Data Summary'!A70),"",'Data Summary'!A70)</f>
        <v/>
      </c>
      <c r="B68" s="107"/>
      <c r="L68" s="107"/>
      <c r="V68" s="107"/>
      <c r="AF68" s="107"/>
      <c r="AP68" s="107"/>
      <c r="AY68" s="394"/>
      <c r="AZ68" s="415"/>
      <c r="BA68" s="394"/>
      <c r="BB68" s="394"/>
      <c r="BC68" s="394"/>
      <c r="BD68" s="394"/>
      <c r="BE68" s="394"/>
      <c r="BF68" s="394"/>
      <c r="BG68" s="394"/>
      <c r="BH68" s="394"/>
      <c r="BI68" s="394"/>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67" t="str">
        <f ca="true">IF(ISBLANK('Data Summary'!A71),"",'Data Summary'!A71)</f>
        <v/>
      </c>
      <c r="B69" s="107"/>
      <c r="L69" s="107"/>
      <c r="V69" s="107"/>
      <c r="AF69" s="107"/>
      <c r="AP69" s="107"/>
      <c r="AY69" s="394"/>
      <c r="AZ69" s="415"/>
      <c r="BA69" s="394"/>
      <c r="BB69" s="394"/>
      <c r="BC69" s="394"/>
      <c r="BD69" s="394"/>
      <c r="BE69" s="394"/>
      <c r="BF69" s="394"/>
      <c r="BG69" s="394"/>
      <c r="BH69" s="394"/>
      <c r="BI69" s="394"/>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67" t="str">
        <f ca="true">IF(ISBLANK('Data Summary'!A72),"",'Data Summary'!A72)</f>
        <v/>
      </c>
      <c r="B70" s="107"/>
      <c r="L70" s="107"/>
      <c r="V70" s="107"/>
      <c r="AF70" s="107"/>
      <c r="AP70" s="107"/>
      <c r="AY70" s="394"/>
      <c r="AZ70" s="415"/>
      <c r="BA70" s="394"/>
      <c r="BB70" s="394"/>
      <c r="BC70" s="394"/>
      <c r="BD70" s="394"/>
      <c r="BE70" s="394"/>
      <c r="BF70" s="394"/>
      <c r="BG70" s="394"/>
      <c r="BH70" s="394"/>
      <c r="BI70" s="394"/>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67" t="str">
        <f ca="true">IF(ISBLANK('Data Summary'!A73),"",'Data Summary'!A73)</f>
        <v/>
      </c>
      <c r="B71" s="107"/>
      <c r="L71" s="107"/>
      <c r="V71" s="107"/>
      <c r="AF71" s="107"/>
      <c r="AP71" s="107"/>
      <c r="AY71" s="394"/>
      <c r="AZ71" s="415"/>
      <c r="BA71" s="394"/>
      <c r="BB71" s="394"/>
      <c r="BC71" s="394"/>
      <c r="BD71" s="394"/>
      <c r="BE71" s="394"/>
      <c r="BF71" s="394"/>
      <c r="BG71" s="394"/>
      <c r="BH71" s="394"/>
      <c r="BI71" s="394"/>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67" t="str">
        <f ca="true">IF(ISBLANK('Data Summary'!A74),"",'Data Summary'!A74)</f>
        <v/>
      </c>
      <c r="B72" s="107"/>
      <c r="L72" s="107"/>
      <c r="V72" s="107"/>
      <c r="AF72" s="107"/>
      <c r="AP72" s="107"/>
      <c r="AY72" s="394"/>
      <c r="AZ72" s="415"/>
      <c r="BA72" s="394"/>
      <c r="BB72" s="394"/>
      <c r="BC72" s="394"/>
      <c r="BD72" s="394"/>
      <c r="BE72" s="394"/>
      <c r="BF72" s="394"/>
      <c r="BG72" s="394"/>
      <c r="BH72" s="394"/>
      <c r="BI72" s="394"/>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67" t="str">
        <f ca="true">IF(ISBLANK('Data Summary'!A75),"",'Data Summary'!A75)</f>
        <v/>
      </c>
      <c r="B73" s="107"/>
      <c r="L73" s="107"/>
      <c r="V73" s="107"/>
      <c r="AF73" s="107"/>
      <c r="AP73" s="107"/>
      <c r="AY73" s="394"/>
      <c r="AZ73" s="415"/>
      <c r="BA73" s="394"/>
      <c r="BB73" s="394"/>
      <c r="BC73" s="394"/>
      <c r="BD73" s="394"/>
      <c r="BE73" s="394"/>
      <c r="BF73" s="394"/>
      <c r="BG73" s="394"/>
      <c r="BH73" s="394"/>
      <c r="BI73" s="394"/>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67" t="str">
        <f ca="true">IF(ISBLANK('Data Summary'!A76),"",'Data Summary'!A76)</f>
        <v/>
      </c>
      <c r="B74" s="107"/>
      <c r="L74" s="107"/>
      <c r="V74" s="107"/>
      <c r="AF74" s="107"/>
      <c r="AP74" s="107"/>
      <c r="AY74" s="394"/>
      <c r="AZ74" s="415"/>
      <c r="BA74" s="394"/>
      <c r="BB74" s="394"/>
      <c r="BC74" s="394"/>
      <c r="BD74" s="394"/>
      <c r="BE74" s="394"/>
      <c r="BF74" s="394"/>
      <c r="BG74" s="394"/>
      <c r="BH74" s="394"/>
      <c r="BI74" s="394"/>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67" t="str">
        <f ca="true">IF(ISBLANK('Data Summary'!A77),"",'Data Summary'!A77)</f>
        <v/>
      </c>
      <c r="B75" s="107"/>
      <c r="L75" s="107"/>
      <c r="V75" s="107"/>
      <c r="AF75" s="107"/>
      <c r="AP75" s="107"/>
      <c r="AY75" s="394"/>
      <c r="AZ75" s="415"/>
      <c r="BA75" s="394"/>
      <c r="BB75" s="394"/>
      <c r="BC75" s="394"/>
      <c r="BD75" s="394"/>
      <c r="BE75" s="394"/>
      <c r="BF75" s="394"/>
      <c r="BG75" s="394"/>
      <c r="BH75" s="394"/>
      <c r="BI75" s="394"/>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67" t="str">
        <f ca="true">IF(ISBLANK('Data Summary'!A78),"",'Data Summary'!A78)</f>
        <v/>
      </c>
      <c r="B76" s="107"/>
      <c r="L76" s="107"/>
      <c r="V76" s="107"/>
      <c r="AF76" s="107"/>
      <c r="AP76" s="107"/>
      <c r="AY76" s="394"/>
      <c r="AZ76" s="415"/>
      <c r="BA76" s="394"/>
      <c r="BB76" s="394"/>
      <c r="BC76" s="394"/>
      <c r="BD76" s="394"/>
      <c r="BE76" s="394"/>
      <c r="BF76" s="394"/>
      <c r="BG76" s="394"/>
      <c r="BH76" s="394"/>
      <c r="BI76" s="394"/>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67" t="str">
        <f ca="true">IF(ISBLANK('Data Summary'!A79),"",'Data Summary'!A79)</f>
        <v/>
      </c>
      <c r="B77" s="107"/>
      <c r="L77" s="107"/>
      <c r="V77" s="107"/>
      <c r="AF77" s="107"/>
      <c r="AP77" s="107"/>
      <c r="AY77" s="394"/>
      <c r="AZ77" s="415"/>
      <c r="BA77" s="394"/>
      <c r="BB77" s="394"/>
      <c r="BC77" s="394"/>
      <c r="BD77" s="394"/>
      <c r="BE77" s="394"/>
      <c r="BF77" s="394"/>
      <c r="BG77" s="394"/>
      <c r="BH77" s="394"/>
      <c r="BI77" s="394"/>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67" t="str">
        <f ca="true">IF(ISBLANK('Data Summary'!A80),"",'Data Summary'!A80)</f>
        <v/>
      </c>
      <c r="B78" s="107"/>
      <c r="L78" s="107"/>
      <c r="V78" s="107"/>
      <c r="AF78" s="107"/>
      <c r="AP78" s="107"/>
      <c r="AY78" s="394"/>
      <c r="AZ78" s="415"/>
      <c r="BA78" s="394"/>
      <c r="BB78" s="394"/>
      <c r="BC78" s="394"/>
      <c r="BD78" s="394"/>
      <c r="BE78" s="394"/>
      <c r="BF78" s="394"/>
      <c r="BG78" s="394"/>
      <c r="BH78" s="394"/>
      <c r="BI78" s="394"/>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67" t="str">
        <f ca="true">IF(ISBLANK('Data Summary'!A81),"",'Data Summary'!A81)</f>
        <v/>
      </c>
      <c r="B79" s="107"/>
      <c r="L79" s="107"/>
      <c r="V79" s="107"/>
      <c r="AF79" s="107"/>
      <c r="AP79" s="107"/>
      <c r="AY79" s="394"/>
      <c r="AZ79" s="415"/>
      <c r="BA79" s="394"/>
      <c r="BB79" s="394"/>
      <c r="BC79" s="394"/>
      <c r="BD79" s="394"/>
      <c r="BE79" s="394"/>
      <c r="BF79" s="394"/>
      <c r="BG79" s="394"/>
      <c r="BH79" s="394"/>
      <c r="BI79" s="394"/>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67" t="str">
        <f ca="true">IF(ISBLANK('Data Summary'!A82),"",'Data Summary'!A82)</f>
        <v/>
      </c>
      <c r="B80" s="107"/>
      <c r="L80" s="107"/>
      <c r="V80" s="107"/>
      <c r="AF80" s="107"/>
      <c r="AP80" s="107"/>
      <c r="AY80" s="394"/>
      <c r="AZ80" s="415"/>
      <c r="BA80" s="394"/>
      <c r="BB80" s="394"/>
      <c r="BC80" s="394"/>
      <c r="BD80" s="394"/>
      <c r="BE80" s="394"/>
      <c r="BF80" s="394"/>
      <c r="BG80" s="394"/>
      <c r="BH80" s="394"/>
      <c r="BI80" s="394"/>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67" t="str">
        <f ca="true">IF(ISBLANK('Data Summary'!A83),"",'Data Summary'!A83)</f>
        <v/>
      </c>
      <c r="B81" s="107"/>
      <c r="L81" s="107"/>
      <c r="V81" s="107"/>
      <c r="AF81" s="107"/>
      <c r="AP81" s="107"/>
      <c r="AY81" s="394"/>
      <c r="AZ81" s="415"/>
      <c r="BA81" s="394"/>
      <c r="BB81" s="394"/>
      <c r="BC81" s="394"/>
      <c r="BD81" s="394"/>
      <c r="BE81" s="394"/>
      <c r="BF81" s="394"/>
      <c r="BG81" s="394"/>
      <c r="BH81" s="394"/>
      <c r="BI81" s="394"/>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67" t="str">
        <f ca="true">IF(ISBLANK('Data Summary'!A84),"",'Data Summary'!A84)</f>
        <v/>
      </c>
      <c r="B82" s="107"/>
      <c r="L82" s="107"/>
      <c r="V82" s="107"/>
      <c r="AF82" s="107"/>
      <c r="AP82" s="107"/>
      <c r="AY82" s="394"/>
      <c r="AZ82" s="415"/>
      <c r="BA82" s="394"/>
      <c r="BB82" s="394"/>
      <c r="BC82" s="394"/>
      <c r="BD82" s="394"/>
      <c r="BE82" s="394"/>
      <c r="BF82" s="394"/>
      <c r="BG82" s="394"/>
      <c r="BH82" s="394"/>
      <c r="BI82" s="394"/>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67" t="str">
        <f ca="true">IF(ISBLANK('Data Summary'!A85),"",'Data Summary'!A85)</f>
        <v/>
      </c>
      <c r="B83" s="107"/>
      <c r="L83" s="107"/>
      <c r="V83" s="107"/>
      <c r="AF83" s="107"/>
      <c r="AP83" s="107"/>
      <c r="AY83" s="394"/>
      <c r="AZ83" s="415"/>
      <c r="BA83" s="394"/>
      <c r="BB83" s="394"/>
      <c r="BC83" s="394"/>
      <c r="BD83" s="394"/>
      <c r="BE83" s="394"/>
      <c r="BF83" s="394"/>
      <c r="BG83" s="394"/>
      <c r="BH83" s="394"/>
      <c r="BI83" s="394"/>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67" t="str">
        <f ca="true">IF(ISBLANK('Data Summary'!A86),"",'Data Summary'!A86)</f>
        <v/>
      </c>
      <c r="B84" s="107"/>
      <c r="L84" s="107"/>
      <c r="V84" s="107"/>
      <c r="AF84" s="107"/>
      <c r="AP84" s="107"/>
      <c r="AY84" s="394"/>
      <c r="AZ84" s="415"/>
      <c r="BA84" s="394"/>
      <c r="BB84" s="394"/>
      <c r="BC84" s="394"/>
      <c r="BD84" s="394"/>
      <c r="BE84" s="394"/>
      <c r="BF84" s="394"/>
      <c r="BG84" s="394"/>
      <c r="BH84" s="394"/>
      <c r="BI84" s="394"/>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67" t="str">
        <f ca="true">IF(ISBLANK('Data Summary'!A87),"",'Data Summary'!A87)</f>
        <v/>
      </c>
      <c r="B85" s="107"/>
      <c r="L85" s="107"/>
      <c r="V85" s="107"/>
      <c r="AF85" s="107"/>
      <c r="AP85" s="107"/>
      <c r="AY85" s="394"/>
      <c r="AZ85" s="415"/>
      <c r="BA85" s="394"/>
      <c r="BB85" s="394"/>
      <c r="BC85" s="394"/>
      <c r="BD85" s="394"/>
      <c r="BE85" s="394"/>
      <c r="BF85" s="394"/>
      <c r="BG85" s="394"/>
      <c r="BH85" s="394"/>
      <c r="BI85" s="394"/>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67" t="str">
        <f ca="true">IF(ISBLANK('Data Summary'!A88),"",'Data Summary'!A88)</f>
        <v/>
      </c>
      <c r="B86" s="107"/>
      <c r="L86" s="107"/>
      <c r="V86" s="107"/>
      <c r="AF86" s="107"/>
      <c r="AP86" s="107"/>
      <c r="AY86" s="394"/>
      <c r="AZ86" s="415"/>
      <c r="BA86" s="394"/>
      <c r="BB86" s="394"/>
      <c r="BC86" s="394"/>
      <c r="BD86" s="394"/>
      <c r="BE86" s="394"/>
      <c r="BF86" s="394"/>
      <c r="BG86" s="394"/>
      <c r="BH86" s="394"/>
      <c r="BI86" s="394"/>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67" t="str">
        <f ca="true">IF(ISBLANK('Data Summary'!A89),"",'Data Summary'!A89)</f>
        <v/>
      </c>
      <c r="B87" s="107"/>
      <c r="L87" s="107"/>
      <c r="V87" s="107"/>
      <c r="AF87" s="107"/>
      <c r="AP87" s="107"/>
      <c r="AY87" s="394"/>
      <c r="AZ87" s="415"/>
      <c r="BA87" s="394"/>
      <c r="BB87" s="394"/>
      <c r="BC87" s="394"/>
      <c r="BD87" s="394"/>
      <c r="BE87" s="394"/>
      <c r="BF87" s="394"/>
      <c r="BG87" s="394"/>
      <c r="BH87" s="394"/>
      <c r="BI87" s="394"/>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67" t="str">
        <f ca="true">IF(ISBLANK('Data Summary'!A90),"",'Data Summary'!A90)</f>
        <v/>
      </c>
      <c r="B88" s="107"/>
      <c r="L88" s="107"/>
      <c r="V88" s="107"/>
      <c r="AF88" s="107"/>
      <c r="AP88" s="107"/>
      <c r="AY88" s="394"/>
      <c r="AZ88" s="415"/>
      <c r="BA88" s="394"/>
      <c r="BB88" s="394"/>
      <c r="BC88" s="394"/>
      <c r="BD88" s="394"/>
      <c r="BE88" s="394"/>
      <c r="BF88" s="394"/>
      <c r="BG88" s="394"/>
      <c r="BH88" s="394"/>
      <c r="BI88" s="394"/>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67" t="str">
        <f ca="true">IF(ISBLANK('Data Summary'!A91),"",'Data Summary'!A91)</f>
        <v/>
      </c>
      <c r="B89" s="107"/>
      <c r="L89" s="107"/>
      <c r="V89" s="107"/>
      <c r="AF89" s="107"/>
      <c r="AP89" s="107"/>
      <c r="AY89" s="394"/>
      <c r="AZ89" s="415"/>
      <c r="BA89" s="394"/>
      <c r="BB89" s="394"/>
      <c r="BC89" s="394"/>
      <c r="BD89" s="394"/>
      <c r="BE89" s="394"/>
      <c r="BF89" s="394"/>
      <c r="BG89" s="394"/>
      <c r="BH89" s="394"/>
      <c r="BI89" s="394"/>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67" t="str">
        <f ca="true">IF(ISBLANK('Data Summary'!A92),"",'Data Summary'!A92)</f>
        <v/>
      </c>
      <c r="B90" s="107"/>
      <c r="L90" s="107"/>
      <c r="V90" s="107"/>
      <c r="AF90" s="107"/>
      <c r="AP90" s="107"/>
      <c r="AY90" s="394"/>
      <c r="AZ90" s="415"/>
      <c r="BA90" s="394"/>
      <c r="BB90" s="394"/>
      <c r="BC90" s="394"/>
      <c r="BD90" s="394"/>
      <c r="BE90" s="394"/>
      <c r="BF90" s="394"/>
      <c r="BG90" s="394"/>
      <c r="BH90" s="394"/>
      <c r="BI90" s="394"/>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67" t="str">
        <f ca="true">IF(ISBLANK('Data Summary'!A93),"",'Data Summary'!A93)</f>
        <v/>
      </c>
      <c r="B91" s="107"/>
      <c r="L91" s="107"/>
      <c r="V91" s="107"/>
      <c r="AF91" s="107"/>
      <c r="AP91" s="107"/>
      <c r="AY91" s="394"/>
      <c r="AZ91" s="415"/>
      <c r="BA91" s="394"/>
      <c r="BB91" s="394"/>
      <c r="BC91" s="394"/>
      <c r="BD91" s="394"/>
      <c r="BE91" s="394"/>
      <c r="BF91" s="394"/>
      <c r="BG91" s="394"/>
      <c r="BH91" s="394"/>
      <c r="BI91" s="394"/>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67" t="str">
        <f ca="true">IF(ISBLANK('Data Summary'!A94),"",'Data Summary'!A94)</f>
        <v/>
      </c>
      <c r="B92" s="107"/>
      <c r="L92" s="107"/>
      <c r="V92" s="107"/>
      <c r="AF92" s="107"/>
      <c r="AP92" s="107"/>
      <c r="AY92" s="394"/>
      <c r="AZ92" s="415"/>
      <c r="BA92" s="394"/>
      <c r="BB92" s="394"/>
      <c r="BC92" s="394"/>
      <c r="BD92" s="394"/>
      <c r="BE92" s="394"/>
      <c r="BF92" s="394"/>
      <c r="BG92" s="394"/>
      <c r="BH92" s="394"/>
      <c r="BI92" s="394"/>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67" t="str">
        <f ca="true">IF(ISBLANK('Data Summary'!A95),"",'Data Summary'!A95)</f>
        <v/>
      </c>
      <c r="B93" s="107"/>
      <c r="L93" s="107"/>
      <c r="V93" s="107"/>
      <c r="AF93" s="107"/>
      <c r="AP93" s="107"/>
      <c r="AY93" s="394"/>
      <c r="AZ93" s="415"/>
      <c r="BA93" s="394"/>
      <c r="BB93" s="394"/>
      <c r="BC93" s="394"/>
      <c r="BD93" s="394"/>
      <c r="BE93" s="394"/>
      <c r="BF93" s="394"/>
      <c r="BG93" s="394"/>
      <c r="BH93" s="394"/>
      <c r="BI93" s="394"/>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67" t="str">
        <f ca="true">IF(ISBLANK('Data Summary'!A96),"",'Data Summary'!A96)</f>
        <v/>
      </c>
      <c r="B94" s="107"/>
      <c r="L94" s="107"/>
      <c r="V94" s="107"/>
      <c r="AF94" s="107"/>
      <c r="AP94" s="107"/>
      <c r="AY94" s="394"/>
      <c r="AZ94" s="415"/>
      <c r="BA94" s="394"/>
      <c r="BB94" s="394"/>
      <c r="BC94" s="394"/>
      <c r="BD94" s="394"/>
      <c r="BE94" s="394"/>
      <c r="BF94" s="394"/>
      <c r="BG94" s="394"/>
      <c r="BH94" s="394"/>
      <c r="BI94" s="394"/>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67" t="str">
        <f ca="true">IF(ISBLANK('Data Summary'!A97),"",'Data Summary'!A97)</f>
        <v/>
      </c>
      <c r="B95" s="107"/>
      <c r="L95" s="107"/>
      <c r="V95" s="107"/>
      <c r="AF95" s="107"/>
      <c r="AP95" s="107"/>
      <c r="AY95" s="394"/>
      <c r="AZ95" s="415"/>
      <c r="BA95" s="394"/>
      <c r="BB95" s="394"/>
      <c r="BC95" s="394"/>
      <c r="BD95" s="394"/>
      <c r="BE95" s="394"/>
      <c r="BF95" s="394"/>
      <c r="BG95" s="394"/>
      <c r="BH95" s="394"/>
      <c r="BI95" s="394"/>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67" t="str">
        <f ca="true">IF(ISBLANK('Data Summary'!A98),"",'Data Summary'!A98)</f>
        <v/>
      </c>
      <c r="B96" s="107"/>
      <c r="L96" s="107"/>
      <c r="V96" s="107"/>
      <c r="AF96" s="107"/>
      <c r="AP96" s="107"/>
      <c r="AY96" s="394"/>
      <c r="AZ96" s="415"/>
      <c r="BA96" s="394"/>
      <c r="BB96" s="394"/>
      <c r="BC96" s="394"/>
      <c r="BD96" s="394"/>
      <c r="BE96" s="394"/>
      <c r="BF96" s="394"/>
      <c r="BG96" s="394"/>
      <c r="BH96" s="394"/>
      <c r="BI96" s="394"/>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67" t="str">
        <f ca="true">IF(ISBLANK('Data Summary'!A99),"",'Data Summary'!A99)</f>
        <v/>
      </c>
      <c r="B97" s="107"/>
      <c r="L97" s="107"/>
      <c r="V97" s="107"/>
      <c r="AF97" s="107"/>
      <c r="AP97" s="107"/>
      <c r="AY97" s="394"/>
      <c r="AZ97" s="415"/>
      <c r="BA97" s="394"/>
      <c r="BB97" s="394"/>
      <c r="BC97" s="394"/>
      <c r="BD97" s="394"/>
      <c r="BE97" s="394"/>
      <c r="BF97" s="394"/>
      <c r="BG97" s="394"/>
      <c r="BH97" s="394"/>
      <c r="BI97" s="394"/>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67" t="str">
        <f ca="true">IF(ISBLANK('Data Summary'!A100),"",'Data Summary'!A100)</f>
        <v/>
      </c>
      <c r="B98" s="107"/>
      <c r="L98" s="107"/>
      <c r="V98" s="107"/>
      <c r="AF98" s="107"/>
      <c r="AP98" s="107"/>
      <c r="AY98" s="394"/>
      <c r="AZ98" s="415"/>
      <c r="BA98" s="394"/>
      <c r="BB98" s="394"/>
      <c r="BC98" s="394"/>
      <c r="BD98" s="394"/>
      <c r="BE98" s="394"/>
      <c r="BF98" s="394"/>
      <c r="BG98" s="394"/>
      <c r="BH98" s="394"/>
      <c r="BI98" s="394"/>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67" t="str">
        <f ca="true">IF(ISBLANK('Data Summary'!A101),"",'Data Summary'!A101)</f>
        <v/>
      </c>
      <c r="B99" s="107"/>
      <c r="L99" s="107"/>
      <c r="V99" s="107"/>
      <c r="AF99" s="107"/>
      <c r="AP99" s="107"/>
      <c r="AY99" s="394"/>
      <c r="AZ99" s="415"/>
      <c r="BA99" s="394"/>
      <c r="BB99" s="394"/>
      <c r="BC99" s="394"/>
      <c r="BD99" s="394"/>
      <c r="BE99" s="394"/>
      <c r="BF99" s="394"/>
      <c r="BG99" s="394"/>
      <c r="BH99" s="394"/>
      <c r="BI99" s="394"/>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67" t="str">
        <f ca="true">IF(ISBLANK('Data Summary'!A102),"",'Data Summary'!A102)</f>
        <v/>
      </c>
      <c r="B100" s="107"/>
      <c r="L100" s="107"/>
      <c r="V100" s="107"/>
      <c r="AF100" s="107"/>
      <c r="AP100" s="107"/>
      <c r="AY100" s="394"/>
      <c r="AZ100" s="415"/>
      <c r="BA100" s="394"/>
      <c r="BB100" s="394"/>
      <c r="BC100" s="394"/>
      <c r="BD100" s="394"/>
      <c r="BE100" s="394"/>
      <c r="BF100" s="394"/>
      <c r="BG100" s="394"/>
      <c r="BH100" s="394"/>
      <c r="BI100" s="394"/>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67" t="str">
        <f ca="true">IF(ISBLANK('Data Summary'!A103),"",'Data Summary'!A103)</f>
        <v/>
      </c>
      <c r="B101" s="107"/>
      <c r="L101" s="107"/>
      <c r="V101" s="107"/>
      <c r="AF101" s="107"/>
      <c r="AP101" s="107"/>
      <c r="AY101" s="394"/>
      <c r="AZ101" s="415"/>
      <c r="BA101" s="394"/>
      <c r="BB101" s="394"/>
      <c r="BC101" s="394"/>
      <c r="BD101" s="394"/>
      <c r="BE101" s="394"/>
      <c r="BF101" s="394"/>
      <c r="BG101" s="394"/>
      <c r="BH101" s="394"/>
      <c r="BI101" s="394"/>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67" t="str">
        <f ca="true">IF(ISBLANK('Data Summary'!A104),"",'Data Summary'!A104)</f>
        <v/>
      </c>
      <c r="B102" s="107"/>
      <c r="L102" s="107"/>
      <c r="V102" s="107"/>
      <c r="AF102" s="107"/>
      <c r="AP102" s="107"/>
      <c r="AY102" s="394"/>
      <c r="AZ102" s="415"/>
      <c r="BA102" s="394"/>
      <c r="BB102" s="394"/>
      <c r="BC102" s="394"/>
      <c r="BD102" s="394"/>
      <c r="BE102" s="394"/>
      <c r="BF102" s="394"/>
      <c r="BG102" s="394"/>
      <c r="BH102" s="394"/>
      <c r="BI102" s="394"/>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67" t="str">
        <f ca="true">IF(ISBLANK('Data Summary'!A105),"",'Data Summary'!A105)</f>
        <v/>
      </c>
      <c r="B103" s="107"/>
      <c r="L103" s="107"/>
      <c r="V103" s="107"/>
      <c r="AF103" s="107"/>
      <c r="AP103" s="107"/>
      <c r="AY103" s="394"/>
      <c r="AZ103" s="415"/>
      <c r="BA103" s="394"/>
      <c r="BB103" s="394"/>
      <c r="BC103" s="394"/>
      <c r="BD103" s="394"/>
      <c r="BE103" s="394"/>
      <c r="BF103" s="394"/>
      <c r="BG103" s="394"/>
      <c r="BH103" s="394"/>
      <c r="BI103" s="394"/>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67" t="str">
        <f ca="true">IF(ISBLANK('Data Summary'!A106),"",'Data Summary'!A106)</f>
        <v/>
      </c>
      <c r="B104" s="107"/>
      <c r="L104" s="107"/>
      <c r="V104" s="107"/>
      <c r="AF104" s="107"/>
      <c r="AP104" s="107"/>
      <c r="AY104" s="394"/>
      <c r="AZ104" s="415"/>
      <c r="BA104" s="394"/>
      <c r="BB104" s="394"/>
      <c r="BC104" s="394"/>
      <c r="BD104" s="394"/>
      <c r="BE104" s="394"/>
      <c r="BF104" s="394"/>
      <c r="BG104" s="394"/>
      <c r="BH104" s="394"/>
      <c r="BI104" s="394"/>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67" t="str">
        <f ca="true">IF(ISBLANK('Data Summary'!A107),"",'Data Summary'!A107)</f>
        <v/>
      </c>
      <c r="B105" s="107"/>
      <c r="L105" s="107"/>
      <c r="V105" s="107"/>
      <c r="AF105" s="107"/>
      <c r="AP105" s="107"/>
      <c r="AY105" s="394"/>
      <c r="AZ105" s="415"/>
      <c r="BA105" s="394"/>
      <c r="BB105" s="394"/>
      <c r="BC105" s="394"/>
      <c r="BD105" s="394"/>
      <c r="BE105" s="394"/>
      <c r="BF105" s="394"/>
      <c r="BG105" s="394"/>
      <c r="BH105" s="394"/>
      <c r="BI105" s="394"/>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67" t="str">
        <f ca="true">IF(ISBLANK('Data Summary'!A108),"",'Data Summary'!A108)</f>
        <v/>
      </c>
      <c r="B106" s="107"/>
      <c r="L106" s="107"/>
      <c r="V106" s="107"/>
      <c r="AF106" s="107"/>
      <c r="AP106" s="107"/>
      <c r="AY106" s="394"/>
      <c r="AZ106" s="415"/>
      <c r="BA106" s="394"/>
      <c r="BB106" s="394"/>
      <c r="BC106" s="394"/>
      <c r="BD106" s="394"/>
      <c r="BE106" s="394"/>
      <c r="BF106" s="394"/>
      <c r="BG106" s="394"/>
      <c r="BH106" s="394"/>
      <c r="BI106" s="394"/>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67" t="str">
        <f ca="true">IF(ISBLANK('Data Summary'!A109),"",'Data Summary'!A109)</f>
        <v/>
      </c>
      <c r="B107" s="107"/>
      <c r="L107" s="107"/>
      <c r="V107" s="107"/>
      <c r="AF107" s="107"/>
      <c r="AP107" s="107"/>
      <c r="AY107" s="394"/>
      <c r="AZ107" s="415"/>
      <c r="BA107" s="394"/>
      <c r="BB107" s="394"/>
      <c r="BC107" s="394"/>
      <c r="BD107" s="394"/>
      <c r="BE107" s="394"/>
      <c r="BF107" s="394"/>
      <c r="BG107" s="394"/>
      <c r="BH107" s="394"/>
      <c r="BI107" s="394"/>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67" t="str">
        <f ca="true">IF(ISBLANK('Data Summary'!A110),"",'Data Summary'!A110)</f>
        <v/>
      </c>
      <c r="B108" s="107"/>
      <c r="L108" s="107"/>
      <c r="V108" s="107"/>
      <c r="AF108" s="107"/>
      <c r="AP108" s="107"/>
      <c r="AY108" s="394"/>
      <c r="AZ108" s="415"/>
      <c r="BA108" s="394"/>
      <c r="BB108" s="394"/>
      <c r="BC108" s="394"/>
      <c r="BD108" s="394"/>
      <c r="BE108" s="394"/>
      <c r="BF108" s="394"/>
      <c r="BG108" s="394"/>
      <c r="BH108" s="394"/>
      <c r="BI108" s="394"/>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67" t="str">
        <f ca="true">IF(ISBLANK('Data Summary'!A111),"",'Data Summary'!A111)</f>
        <v/>
      </c>
      <c r="B109" s="107"/>
      <c r="L109" s="107"/>
      <c r="V109" s="107"/>
      <c r="AF109" s="107"/>
      <c r="AP109" s="107"/>
      <c r="AY109" s="394"/>
      <c r="AZ109" s="415"/>
      <c r="BA109" s="394"/>
      <c r="BB109" s="394"/>
      <c r="BC109" s="394"/>
      <c r="BD109" s="394"/>
      <c r="BE109" s="394"/>
      <c r="BF109" s="394"/>
      <c r="BG109" s="394"/>
      <c r="BH109" s="394"/>
      <c r="BI109" s="394"/>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67" t="str">
        <f ca="true">IF(ISBLANK('Data Summary'!A112),"",'Data Summary'!A112)</f>
        <v/>
      </c>
      <c r="B110" s="107"/>
      <c r="L110" s="107"/>
      <c r="V110" s="107"/>
      <c r="AF110" s="107"/>
      <c r="AP110" s="107"/>
      <c r="AY110" s="394"/>
      <c r="AZ110" s="415"/>
      <c r="BA110" s="394"/>
      <c r="BB110" s="394"/>
      <c r="BC110" s="394"/>
      <c r="BD110" s="394"/>
      <c r="BE110" s="394"/>
      <c r="BF110" s="394"/>
      <c r="BG110" s="394"/>
      <c r="BH110" s="394"/>
      <c r="BI110" s="394"/>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67" t="str">
        <f ca="true">IF(ISBLANK('Data Summary'!A113),"",'Data Summary'!A113)</f>
        <v/>
      </c>
      <c r="B111" s="107"/>
      <c r="L111" s="107"/>
      <c r="V111" s="107"/>
      <c r="AF111" s="107"/>
      <c r="AP111" s="107"/>
      <c r="AY111" s="394"/>
      <c r="AZ111" s="415"/>
      <c r="BA111" s="394"/>
      <c r="BB111" s="394"/>
      <c r="BC111" s="394"/>
      <c r="BD111" s="394"/>
      <c r="BE111" s="394"/>
      <c r="BF111" s="394"/>
      <c r="BG111" s="394"/>
      <c r="BH111" s="394"/>
      <c r="BI111" s="394"/>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67" t="str">
        <f ca="true">IF(ISBLANK('Data Summary'!A114),"",'Data Summary'!A114)</f>
        <v/>
      </c>
      <c r="B112" s="107"/>
      <c r="L112" s="107"/>
      <c r="V112" s="107"/>
      <c r="AF112" s="107"/>
      <c r="AP112" s="107"/>
      <c r="AY112" s="394"/>
      <c r="AZ112" s="415"/>
      <c r="BA112" s="394"/>
      <c r="BB112" s="394"/>
      <c r="BC112" s="394"/>
      <c r="BD112" s="394"/>
      <c r="BE112" s="394"/>
      <c r="BF112" s="394"/>
      <c r="BG112" s="394"/>
      <c r="BH112" s="394"/>
      <c r="BI112" s="394"/>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67" t="str">
        <f ca="true">IF(ISBLANK('Data Summary'!A115),"",'Data Summary'!A115)</f>
        <v/>
      </c>
      <c r="B113" s="107"/>
      <c r="L113" s="107"/>
      <c r="V113" s="107"/>
      <c r="AF113" s="107"/>
      <c r="AP113" s="107"/>
      <c r="AY113" s="394"/>
      <c r="AZ113" s="415"/>
      <c r="BA113" s="394"/>
      <c r="BB113" s="394"/>
      <c r="BC113" s="394"/>
      <c r="BD113" s="394"/>
      <c r="BE113" s="394"/>
      <c r="BF113" s="394"/>
      <c r="BG113" s="394"/>
      <c r="BH113" s="394"/>
      <c r="BI113" s="394"/>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67" t="str">
        <f ca="true">IF(ISBLANK('Data Summary'!A116),"",'Data Summary'!A116)</f>
        <v/>
      </c>
      <c r="B114" s="107"/>
      <c r="L114" s="107"/>
      <c r="V114" s="107"/>
      <c r="AF114" s="107"/>
      <c r="AP114" s="107"/>
      <c r="AY114" s="394"/>
      <c r="AZ114" s="415"/>
      <c r="BA114" s="394"/>
      <c r="BB114" s="394"/>
      <c r="BC114" s="394"/>
      <c r="BD114" s="394"/>
      <c r="BE114" s="394"/>
      <c r="BF114" s="394"/>
      <c r="BG114" s="394"/>
      <c r="BH114" s="394"/>
      <c r="BI114" s="394"/>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67" t="str">
        <f ca="true">IF(ISBLANK('Data Summary'!A117),"",'Data Summary'!A117)</f>
        <v/>
      </c>
      <c r="B115" s="107"/>
      <c r="L115" s="107"/>
      <c r="V115" s="107"/>
      <c r="AF115" s="107"/>
      <c r="AP115" s="107"/>
      <c r="AY115" s="394"/>
      <c r="AZ115" s="415"/>
      <c r="BA115" s="394"/>
      <c r="BB115" s="394"/>
      <c r="BC115" s="394"/>
      <c r="BD115" s="394"/>
      <c r="BE115" s="394"/>
      <c r="BF115" s="394"/>
      <c r="BG115" s="394"/>
      <c r="BH115" s="394"/>
      <c r="BI115" s="394"/>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67" t="str">
        <f ca="true">IF(ISBLANK('Data Summary'!A118),"",'Data Summary'!A118)</f>
        <v/>
      </c>
      <c r="B116" s="107"/>
      <c r="L116" s="107"/>
      <c r="V116" s="107"/>
      <c r="AF116" s="107"/>
      <c r="AP116" s="107"/>
      <c r="AY116" s="394"/>
      <c r="AZ116" s="415"/>
      <c r="BA116" s="394"/>
      <c r="BB116" s="394"/>
      <c r="BC116" s="394"/>
      <c r="BD116" s="394"/>
      <c r="BE116" s="394"/>
      <c r="BF116" s="394"/>
      <c r="BG116" s="394"/>
      <c r="BH116" s="394"/>
      <c r="BI116" s="394"/>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67" t="str">
        <f ca="true">IF(ISBLANK('Data Summary'!A119),"",'Data Summary'!A119)</f>
        <v/>
      </c>
      <c r="B117" s="107"/>
      <c r="L117" s="107"/>
      <c r="V117" s="107"/>
      <c r="AF117" s="107"/>
      <c r="AP117" s="107"/>
      <c r="AY117" s="394"/>
      <c r="AZ117" s="415"/>
      <c r="BA117" s="394"/>
      <c r="BB117" s="394"/>
      <c r="BC117" s="394"/>
      <c r="BD117" s="394"/>
      <c r="BE117" s="394"/>
      <c r="BF117" s="394"/>
      <c r="BG117" s="394"/>
      <c r="BH117" s="394"/>
      <c r="BI117" s="394"/>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67" t="str">
        <f ca="true">IF(ISBLANK('Data Summary'!A120),"",'Data Summary'!A120)</f>
        <v/>
      </c>
      <c r="B118" s="107"/>
      <c r="L118" s="107"/>
      <c r="V118" s="107"/>
      <c r="AF118" s="107"/>
      <c r="AP118" s="107"/>
      <c r="AY118" s="394"/>
      <c r="AZ118" s="415"/>
      <c r="BA118" s="394"/>
      <c r="BB118" s="394"/>
      <c r="BC118" s="394"/>
      <c r="BD118" s="394"/>
      <c r="BE118" s="394"/>
      <c r="BF118" s="394"/>
      <c r="BG118" s="394"/>
      <c r="BH118" s="394"/>
      <c r="BI118" s="394"/>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67" t="str">
        <f ca="true">IF(ISBLANK('Data Summary'!A121),"",'Data Summary'!A121)</f>
        <v/>
      </c>
      <c r="B119" s="107"/>
      <c r="L119" s="107"/>
      <c r="V119" s="107"/>
      <c r="AF119" s="107"/>
      <c r="AP119" s="107"/>
      <c r="AY119" s="394"/>
      <c r="AZ119" s="415"/>
      <c r="BA119" s="394"/>
      <c r="BB119" s="394"/>
      <c r="BC119" s="394"/>
      <c r="BD119" s="394"/>
      <c r="BE119" s="394"/>
      <c r="BF119" s="394"/>
      <c r="BG119" s="394"/>
      <c r="BH119" s="394"/>
      <c r="BI119" s="394"/>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67" t="str">
        <f ca="true">IF(ISBLANK('Data Summary'!A122),"",'Data Summary'!A122)</f>
        <v/>
      </c>
      <c r="B120" s="107"/>
      <c r="L120" s="107"/>
      <c r="V120" s="107"/>
      <c r="AF120" s="107"/>
      <c r="AP120" s="107"/>
      <c r="AY120" s="394"/>
      <c r="AZ120" s="415"/>
      <c r="BA120" s="394"/>
      <c r="BB120" s="394"/>
      <c r="BC120" s="394"/>
      <c r="BD120" s="394"/>
      <c r="BE120" s="394"/>
      <c r="BF120" s="394"/>
      <c r="BG120" s="394"/>
      <c r="BH120" s="394"/>
      <c r="BI120" s="394"/>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67" t="str">
        <f ca="true">IF(ISBLANK('Data Summary'!A123),"",'Data Summary'!A123)</f>
        <v/>
      </c>
      <c r="B121" s="107"/>
      <c r="L121" s="107"/>
      <c r="V121" s="107"/>
      <c r="AF121" s="107"/>
      <c r="AP121" s="107"/>
      <c r="AY121" s="394"/>
      <c r="AZ121" s="415"/>
      <c r="BA121" s="394"/>
      <c r="BB121" s="394"/>
      <c r="BC121" s="394"/>
      <c r="BD121" s="394"/>
      <c r="BE121" s="394"/>
      <c r="BF121" s="394"/>
      <c r="BG121" s="394"/>
      <c r="BH121" s="394"/>
      <c r="BI121" s="394"/>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67" t="str">
        <f ca="true">IF(ISBLANK('Data Summary'!A124),"",'Data Summary'!A124)</f>
        <v/>
      </c>
      <c r="B122" s="107"/>
      <c r="L122" s="107"/>
      <c r="V122" s="107"/>
      <c r="AF122" s="107"/>
      <c r="AP122" s="107"/>
      <c r="AY122" s="394"/>
      <c r="AZ122" s="415"/>
      <c r="BA122" s="394"/>
      <c r="BB122" s="394"/>
      <c r="BC122" s="394"/>
      <c r="BD122" s="394"/>
      <c r="BE122" s="394"/>
      <c r="BF122" s="394"/>
      <c r="BG122" s="394"/>
      <c r="BH122" s="394"/>
      <c r="BI122" s="394"/>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67" t="str">
        <f ca="true">IF(ISBLANK('Data Summary'!A125),"",'Data Summary'!A125)</f>
        <v/>
      </c>
      <c r="B123" s="107"/>
      <c r="L123" s="107"/>
      <c r="V123" s="107"/>
      <c r="AF123" s="107"/>
      <c r="AP123" s="107"/>
      <c r="AY123" s="394"/>
      <c r="AZ123" s="415"/>
      <c r="BA123" s="394"/>
      <c r="BB123" s="394"/>
      <c r="BC123" s="394"/>
      <c r="BD123" s="394"/>
      <c r="BE123" s="394"/>
      <c r="BF123" s="394"/>
      <c r="BG123" s="394"/>
      <c r="BH123" s="394"/>
      <c r="BI123" s="394"/>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67" t="str">
        <f ca="true">IF(ISBLANK('Data Summary'!A126),"",'Data Summary'!A126)</f>
        <v/>
      </c>
      <c r="B124" s="107"/>
      <c r="L124" s="107"/>
      <c r="V124" s="107"/>
      <c r="AF124" s="107"/>
      <c r="AP124" s="107"/>
      <c r="AY124" s="394"/>
      <c r="AZ124" s="415"/>
      <c r="BA124" s="394"/>
      <c r="BB124" s="394"/>
      <c r="BC124" s="394"/>
      <c r="BD124" s="394"/>
      <c r="BE124" s="394"/>
      <c r="BF124" s="394"/>
      <c r="BG124" s="394"/>
      <c r="BH124" s="394"/>
      <c r="BI124" s="394"/>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67" t="str">
        <f ca="true">IF(ISBLANK('Data Summary'!A127),"",'Data Summary'!A127)</f>
        <v/>
      </c>
      <c r="B125" s="107"/>
      <c r="L125" s="107"/>
      <c r="V125" s="107"/>
      <c r="AF125" s="107"/>
      <c r="AP125" s="107"/>
      <c r="AY125" s="394"/>
      <c r="AZ125" s="415"/>
      <c r="BA125" s="394"/>
      <c r="BB125" s="394"/>
      <c r="BC125" s="394"/>
      <c r="BD125" s="394"/>
      <c r="BE125" s="394"/>
      <c r="BF125" s="394"/>
      <c r="BG125" s="394"/>
      <c r="BH125" s="394"/>
      <c r="BI125" s="394"/>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67" t="str">
        <f ca="true">IF(ISBLANK('Data Summary'!A128),"",'Data Summary'!A128)</f>
        <v/>
      </c>
      <c r="B126" s="107"/>
      <c r="L126" s="107"/>
      <c r="V126" s="107"/>
      <c r="AF126" s="107"/>
      <c r="AP126" s="107"/>
      <c r="AY126" s="394"/>
      <c r="AZ126" s="415"/>
      <c r="BA126" s="394"/>
      <c r="BB126" s="394"/>
      <c r="BC126" s="394"/>
      <c r="BD126" s="394"/>
      <c r="BE126" s="394"/>
      <c r="BF126" s="394"/>
      <c r="BG126" s="394"/>
      <c r="BH126" s="394"/>
      <c r="BI126" s="394"/>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67" t="str">
        <f ca="true">IF(ISBLANK('Data Summary'!A129),"",'Data Summary'!A129)</f>
        <v/>
      </c>
      <c r="B127" s="107"/>
      <c r="L127" s="107"/>
      <c r="V127" s="107"/>
      <c r="AF127" s="107"/>
      <c r="AP127" s="107"/>
      <c r="AY127" s="394"/>
      <c r="AZ127" s="415"/>
      <c r="BA127" s="394"/>
      <c r="BB127" s="394"/>
      <c r="BC127" s="394"/>
      <c r="BD127" s="394"/>
      <c r="BE127" s="394"/>
      <c r="BF127" s="394"/>
      <c r="BG127" s="394"/>
      <c r="BH127" s="394"/>
      <c r="BI127" s="394"/>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67" t="str">
        <f ca="true">IF(ISBLANK('Data Summary'!A130),"",'Data Summary'!A130)</f>
        <v/>
      </c>
      <c r="B128" s="107"/>
      <c r="L128" s="107"/>
      <c r="V128" s="107"/>
      <c r="AF128" s="107"/>
      <c r="AP128" s="107"/>
      <c r="AY128" s="394"/>
      <c r="AZ128" s="415"/>
      <c r="BA128" s="394"/>
      <c r="BB128" s="394"/>
      <c r="BC128" s="394"/>
      <c r="BD128" s="394"/>
      <c r="BE128" s="394"/>
      <c r="BF128" s="394"/>
      <c r="BG128" s="394"/>
      <c r="BH128" s="394"/>
      <c r="BI128" s="394"/>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67" t="str">
        <f ca="true">IF(ISBLANK('Data Summary'!A131),"",'Data Summary'!A131)</f>
        <v/>
      </c>
      <c r="B129" s="107"/>
      <c r="L129" s="107"/>
      <c r="V129" s="107"/>
      <c r="AF129" s="107"/>
      <c r="AP129" s="107"/>
      <c r="AY129" s="394"/>
      <c r="AZ129" s="415"/>
      <c r="BA129" s="394"/>
      <c r="BB129" s="394"/>
      <c r="BC129" s="394"/>
      <c r="BD129" s="394"/>
      <c r="BE129" s="394"/>
      <c r="BF129" s="394"/>
      <c r="BG129" s="394"/>
      <c r="BH129" s="394"/>
      <c r="BI129" s="394"/>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67" t="str">
        <f ca="true">IF(ISBLANK('Data Summary'!A132),"",'Data Summary'!A132)</f>
        <v/>
      </c>
      <c r="B130" s="107"/>
      <c r="L130" s="107"/>
      <c r="V130" s="107"/>
      <c r="AF130" s="107"/>
      <c r="AP130" s="107"/>
      <c r="AY130" s="394"/>
      <c r="AZ130" s="415"/>
      <c r="BA130" s="394"/>
      <c r="BB130" s="394"/>
      <c r="BC130" s="394"/>
      <c r="BD130" s="394"/>
      <c r="BE130" s="394"/>
      <c r="BF130" s="394"/>
      <c r="BG130" s="394"/>
      <c r="BH130" s="394"/>
      <c r="BI130" s="394"/>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67" t="str">
        <f ca="true">IF(ISBLANK('Data Summary'!A133),"",'Data Summary'!A133)</f>
        <v/>
      </c>
      <c r="B131" s="107"/>
      <c r="L131" s="107"/>
      <c r="V131" s="107"/>
      <c r="AF131" s="107"/>
      <c r="AP131" s="107"/>
      <c r="AY131" s="394"/>
      <c r="AZ131" s="415"/>
      <c r="BA131" s="394"/>
      <c r="BB131" s="394"/>
      <c r="BC131" s="394"/>
      <c r="BD131" s="394"/>
      <c r="BE131" s="394"/>
      <c r="BF131" s="394"/>
      <c r="BG131" s="394"/>
      <c r="BH131" s="394"/>
      <c r="BI131" s="394"/>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67" t="str">
        <f ca="true">IF(ISBLANK('Data Summary'!A134),"",'Data Summary'!A134)</f>
        <v/>
      </c>
      <c r="B132" s="107"/>
      <c r="L132" s="107"/>
      <c r="V132" s="107"/>
      <c r="AF132" s="107"/>
      <c r="AP132" s="107"/>
      <c r="AY132" s="394"/>
      <c r="AZ132" s="415"/>
      <c r="BA132" s="394"/>
      <c r="BB132" s="394"/>
      <c r="BC132" s="394"/>
      <c r="BD132" s="394"/>
      <c r="BE132" s="394"/>
      <c r="BF132" s="394"/>
      <c r="BG132" s="394"/>
      <c r="BH132" s="394"/>
      <c r="BI132" s="394"/>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67" t="str">
        <f ca="true">IF(ISBLANK('Data Summary'!A135),"",'Data Summary'!A135)</f>
        <v/>
      </c>
      <c r="B133" s="107"/>
      <c r="L133" s="107"/>
      <c r="V133" s="107"/>
      <c r="AF133" s="107"/>
      <c r="AP133" s="107"/>
      <c r="AY133" s="394"/>
      <c r="AZ133" s="415"/>
      <c r="BA133" s="394"/>
      <c r="BB133" s="394"/>
      <c r="BC133" s="394"/>
      <c r="BD133" s="394"/>
      <c r="BE133" s="394"/>
      <c r="BF133" s="394"/>
      <c r="BG133" s="394"/>
      <c r="BH133" s="394"/>
      <c r="BI133" s="394"/>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67" t="str">
        <f ca="true">IF(ISBLANK('Data Summary'!A136),"",'Data Summary'!A136)</f>
        <v/>
      </c>
      <c r="B134" s="107"/>
      <c r="L134" s="107"/>
      <c r="V134" s="107"/>
      <c r="AF134" s="107"/>
      <c r="AP134" s="107"/>
      <c r="AY134" s="394"/>
      <c r="AZ134" s="415"/>
      <c r="BA134" s="394"/>
      <c r="BB134" s="394"/>
      <c r="BC134" s="394"/>
      <c r="BD134" s="394"/>
      <c r="BE134" s="394"/>
      <c r="BF134" s="394"/>
      <c r="BG134" s="394"/>
      <c r="BH134" s="394"/>
      <c r="BI134" s="394"/>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67" t="str">
        <f ca="true">IF(ISBLANK('Data Summary'!A137),"",'Data Summary'!A137)</f>
        <v/>
      </c>
      <c r="B135" s="107"/>
      <c r="L135" s="107"/>
      <c r="V135" s="107"/>
      <c r="AF135" s="107"/>
      <c r="AP135" s="107"/>
      <c r="AY135" s="394"/>
      <c r="AZ135" s="415"/>
      <c r="BA135" s="394"/>
      <c r="BB135" s="394"/>
      <c r="BC135" s="394"/>
      <c r="BD135" s="394"/>
      <c r="BE135" s="394"/>
      <c r="BF135" s="394"/>
      <c r="BG135" s="394"/>
      <c r="BH135" s="394"/>
      <c r="BI135" s="394"/>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67" t="str">
        <f ca="true">IF(ISBLANK('Data Summary'!A138),"",'Data Summary'!A138)</f>
        <v/>
      </c>
      <c r="B136" s="107"/>
      <c r="L136" s="107"/>
      <c r="V136" s="107"/>
      <c r="AF136" s="107"/>
      <c r="AP136" s="107"/>
      <c r="AY136" s="394"/>
      <c r="AZ136" s="415"/>
      <c r="BA136" s="394"/>
      <c r="BB136" s="394"/>
      <c r="BC136" s="394"/>
      <c r="BD136" s="394"/>
      <c r="BE136" s="394"/>
      <c r="BF136" s="394"/>
      <c r="BG136" s="394"/>
      <c r="BH136" s="394"/>
      <c r="BI136" s="394"/>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67" t="str">
        <f ca="true">IF(ISBLANK('Data Summary'!A139),"",'Data Summary'!A139)</f>
        <v/>
      </c>
      <c r="B137" s="107"/>
      <c r="L137" s="107"/>
      <c r="V137" s="107"/>
      <c r="AF137" s="107"/>
      <c r="AP137" s="107"/>
      <c r="AY137" s="394"/>
      <c r="AZ137" s="415"/>
      <c r="BA137" s="394"/>
      <c r="BB137" s="394"/>
      <c r="BC137" s="394"/>
      <c r="BD137" s="394"/>
      <c r="BE137" s="394"/>
      <c r="BF137" s="394"/>
      <c r="BG137" s="394"/>
      <c r="BH137" s="394"/>
      <c r="BI137" s="394"/>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67" t="str">
        <f ca="true">IF(ISBLANK('Data Summary'!A140),"",'Data Summary'!A140)</f>
        <v/>
      </c>
      <c r="B138" s="107"/>
      <c r="L138" s="107"/>
      <c r="V138" s="107"/>
      <c r="AF138" s="107"/>
      <c r="AP138" s="107"/>
      <c r="AY138" s="394"/>
      <c r="AZ138" s="415"/>
      <c r="BA138" s="394"/>
      <c r="BB138" s="394"/>
      <c r="BC138" s="394"/>
      <c r="BD138" s="394"/>
      <c r="BE138" s="394"/>
      <c r="BF138" s="394"/>
      <c r="BG138" s="394"/>
      <c r="BH138" s="394"/>
      <c r="BI138" s="394"/>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67" t="str">
        <f ca="true">IF(ISBLANK('Data Summary'!A141),"",'Data Summary'!A141)</f>
        <v/>
      </c>
      <c r="B139" s="107"/>
      <c r="L139" s="107"/>
      <c r="V139" s="107"/>
      <c r="AF139" s="107"/>
      <c r="AP139" s="107"/>
      <c r="AY139" s="394"/>
      <c r="AZ139" s="415"/>
      <c r="BA139" s="394"/>
      <c r="BB139" s="394"/>
      <c r="BC139" s="394"/>
      <c r="BD139" s="394"/>
      <c r="BE139" s="394"/>
      <c r="BF139" s="394"/>
      <c r="BG139" s="394"/>
      <c r="BH139" s="394"/>
      <c r="BI139" s="394"/>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67" t="str">
        <f ca="true">IF(ISBLANK('Data Summary'!A142),"",'Data Summary'!A142)</f>
        <v/>
      </c>
      <c r="B140" s="107"/>
      <c r="L140" s="107"/>
      <c r="V140" s="107"/>
      <c r="AF140" s="107"/>
      <c r="AP140" s="107"/>
      <c r="AY140" s="394"/>
      <c r="AZ140" s="415"/>
      <c r="BA140" s="394"/>
      <c r="BB140" s="394"/>
      <c r="BC140" s="394"/>
      <c r="BD140" s="394"/>
      <c r="BE140" s="394"/>
      <c r="BF140" s="394"/>
      <c r="BG140" s="394"/>
      <c r="BH140" s="394"/>
      <c r="BI140" s="394"/>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67" t="str">
        <f ca="true">IF(ISBLANK('Data Summary'!A143),"",'Data Summary'!A143)</f>
        <v/>
      </c>
      <c r="B141" s="107"/>
      <c r="L141" s="107"/>
      <c r="V141" s="107"/>
      <c r="AF141" s="107"/>
      <c r="AP141" s="107"/>
      <c r="AY141" s="394"/>
      <c r="AZ141" s="415"/>
      <c r="BA141" s="394"/>
      <c r="BB141" s="394"/>
      <c r="BC141" s="394"/>
      <c r="BD141" s="394"/>
      <c r="BE141" s="394"/>
      <c r="BF141" s="394"/>
      <c r="BG141" s="394"/>
      <c r="BH141" s="394"/>
      <c r="BI141" s="394"/>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67" t="str">
        <f ca="true">IF(ISBLANK('Data Summary'!A144),"",'Data Summary'!A144)</f>
        <v/>
      </c>
      <c r="B142" s="107"/>
      <c r="L142" s="107"/>
      <c r="V142" s="107"/>
      <c r="AF142" s="107"/>
      <c r="AP142" s="107"/>
      <c r="AY142" s="394"/>
      <c r="AZ142" s="415"/>
      <c r="BA142" s="394"/>
      <c r="BB142" s="394"/>
      <c r="BC142" s="394"/>
      <c r="BD142" s="394"/>
      <c r="BE142" s="394"/>
      <c r="BF142" s="394"/>
      <c r="BG142" s="394"/>
      <c r="BH142" s="394"/>
      <c r="BI142" s="394"/>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67" t="str">
        <f ca="true">IF(ISBLANK('Data Summary'!A145),"",'Data Summary'!A145)</f>
        <v/>
      </c>
      <c r="B143" s="107"/>
      <c r="L143" s="107"/>
      <c r="V143" s="107"/>
      <c r="AF143" s="107"/>
      <c r="AP143" s="107"/>
      <c r="AY143" s="394"/>
      <c r="AZ143" s="415"/>
      <c r="BA143" s="394"/>
      <c r="BB143" s="394"/>
      <c r="BC143" s="394"/>
      <c r="BD143" s="394"/>
      <c r="BE143" s="394"/>
      <c r="BF143" s="394"/>
      <c r="BG143" s="394"/>
      <c r="BH143" s="394"/>
      <c r="BI143" s="394"/>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67" t="str">
        <f ca="true">IF(ISBLANK('Data Summary'!A146),"",'Data Summary'!A146)</f>
        <v/>
      </c>
      <c r="B144" s="107"/>
      <c r="L144" s="107"/>
      <c r="V144" s="107"/>
      <c r="AF144" s="107"/>
      <c r="AP144" s="107"/>
      <c r="AY144" s="394"/>
      <c r="AZ144" s="415"/>
      <c r="BA144" s="394"/>
      <c r="BB144" s="394"/>
      <c r="BC144" s="394"/>
      <c r="BD144" s="394"/>
      <c r="BE144" s="394"/>
      <c r="BF144" s="394"/>
      <c r="BG144" s="394"/>
      <c r="BH144" s="394"/>
      <c r="BI144" s="394"/>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67" t="str">
        <f ca="true">IF(ISBLANK('Data Summary'!A147),"",'Data Summary'!A147)</f>
        <v/>
      </c>
      <c r="B145" s="107"/>
      <c r="L145" s="107"/>
      <c r="V145" s="107"/>
      <c r="AF145" s="107"/>
      <c r="AP145" s="107"/>
      <c r="AY145" s="394"/>
      <c r="AZ145" s="415"/>
      <c r="BA145" s="394"/>
      <c r="BB145" s="394"/>
      <c r="BC145" s="394"/>
      <c r="BD145" s="394"/>
      <c r="BE145" s="394"/>
      <c r="BF145" s="394"/>
      <c r="BG145" s="394"/>
      <c r="BH145" s="394"/>
      <c r="BI145" s="394"/>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67" t="str">
        <f ca="true">IF(ISBLANK('Data Summary'!A148),"",'Data Summary'!A148)</f>
        <v/>
      </c>
      <c r="B146" s="107"/>
      <c r="L146" s="107"/>
      <c r="V146" s="107"/>
      <c r="AF146" s="107"/>
      <c r="AP146" s="107"/>
      <c r="AY146" s="394"/>
      <c r="AZ146" s="415"/>
      <c r="BA146" s="394"/>
      <c r="BB146" s="394"/>
      <c r="BC146" s="394"/>
      <c r="BD146" s="394"/>
      <c r="BE146" s="394"/>
      <c r="BF146" s="394"/>
      <c r="BG146" s="394"/>
      <c r="BH146" s="394"/>
      <c r="BI146" s="394"/>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67" t="str">
        <f ca="true">IF(ISBLANK('Data Summary'!A149),"",'Data Summary'!A149)</f>
        <v/>
      </c>
      <c r="B147" s="107"/>
      <c r="L147" s="107"/>
      <c r="V147" s="107"/>
      <c r="AF147" s="107"/>
      <c r="AP147" s="107"/>
      <c r="AY147" s="394"/>
      <c r="AZ147" s="415"/>
      <c r="BA147" s="394"/>
      <c r="BB147" s="394"/>
      <c r="BC147" s="394"/>
      <c r="BD147" s="394"/>
      <c r="BE147" s="394"/>
      <c r="BF147" s="394"/>
      <c r="BG147" s="394"/>
      <c r="BH147" s="394"/>
      <c r="BI147" s="394"/>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67" t="str">
        <f ca="true">IF(ISBLANK('Data Summary'!A150),"",'Data Summary'!A150)</f>
        <v/>
      </c>
      <c r="B148" s="107"/>
      <c r="L148" s="107"/>
      <c r="V148" s="107"/>
      <c r="AF148" s="107"/>
      <c r="AP148" s="107"/>
      <c r="AY148" s="394"/>
      <c r="AZ148" s="415"/>
      <c r="BA148" s="394"/>
      <c r="BB148" s="394"/>
      <c r="BC148" s="394"/>
      <c r="BD148" s="394"/>
      <c r="BE148" s="394"/>
      <c r="BF148" s="394"/>
      <c r="BG148" s="394"/>
      <c r="BH148" s="394"/>
      <c r="BI148" s="394"/>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67" t="str">
        <f ca="true">IF(ISBLANK('Data Summary'!A151),"",'Data Summary'!A151)</f>
        <v/>
      </c>
      <c r="B149" s="107"/>
      <c r="L149" s="107"/>
      <c r="V149" s="107"/>
      <c r="AF149" s="107"/>
      <c r="AP149" s="107"/>
      <c r="AY149" s="394"/>
      <c r="AZ149" s="415"/>
      <c r="BA149" s="394"/>
      <c r="BB149" s="394"/>
      <c r="BC149" s="394"/>
      <c r="BD149" s="394"/>
      <c r="BE149" s="394"/>
      <c r="BF149" s="394"/>
      <c r="BG149" s="394"/>
      <c r="BH149" s="394"/>
      <c r="BI149" s="394"/>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67" t="str">
        <f ca="true">IF(ISBLANK('Data Summary'!A152),"",'Data Summary'!A152)</f>
        <v/>
      </c>
      <c r="B150" s="107"/>
      <c r="L150" s="107"/>
      <c r="V150" s="107"/>
      <c r="AF150" s="107"/>
      <c r="AP150" s="107"/>
      <c r="AY150" s="394"/>
      <c r="AZ150" s="415"/>
      <c r="BA150" s="394"/>
      <c r="BB150" s="394"/>
      <c r="BC150" s="394"/>
      <c r="BD150" s="394"/>
      <c r="BE150" s="394"/>
      <c r="BF150" s="394"/>
      <c r="BG150" s="394"/>
      <c r="BH150" s="394"/>
      <c r="BI150" s="394"/>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67" t="str">
        <f ca="true">IF(ISBLANK('Data Summary'!A153),"",'Data Summary'!A153)</f>
        <v/>
      </c>
      <c r="B151" s="107"/>
      <c r="L151" s="107"/>
      <c r="V151" s="107"/>
      <c r="AF151" s="107"/>
      <c r="AP151" s="107"/>
      <c r="AY151" s="394"/>
      <c r="AZ151" s="415"/>
      <c r="BA151" s="394"/>
      <c r="BB151" s="394"/>
      <c r="BC151" s="394"/>
      <c r="BD151" s="394"/>
      <c r="BE151" s="394"/>
      <c r="BF151" s="394"/>
      <c r="BG151" s="394"/>
      <c r="BH151" s="394"/>
      <c r="BI151" s="394"/>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63"/>
      <c r="B152" s="107"/>
      <c r="L152" s="107"/>
      <c r="V152" s="107"/>
      <c r="AF152" s="107"/>
      <c r="AP152" s="107"/>
      <c r="AY152" s="394"/>
      <c r="AZ152" s="415"/>
      <c r="BA152" s="394"/>
      <c r="BB152" s="394"/>
      <c r="BC152" s="394"/>
      <c r="BD152" s="394"/>
      <c r="BE152" s="394"/>
      <c r="BF152" s="394"/>
      <c r="BG152" s="394"/>
      <c r="BH152" s="394"/>
      <c r="BI152" s="394"/>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63"/>
      <c r="B153" s="107"/>
      <c r="L153" s="107"/>
      <c r="V153" s="107"/>
      <c r="AF153" s="107"/>
      <c r="AP153" s="107"/>
      <c r="AY153" s="394"/>
      <c r="AZ153" s="415"/>
      <c r="BA153" s="394"/>
      <c r="BB153" s="394"/>
      <c r="BC153" s="394"/>
      <c r="BD153" s="394"/>
      <c r="BE153" s="394"/>
      <c r="BF153" s="394"/>
      <c r="BG153" s="394"/>
      <c r="BH153" s="394"/>
      <c r="BI153" s="394"/>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63"/>
      <c r="B154" s="107"/>
      <c r="L154" s="107"/>
      <c r="V154" s="107"/>
      <c r="AF154" s="107"/>
      <c r="AP154" s="107"/>
      <c r="AY154" s="394"/>
      <c r="AZ154" s="415"/>
      <c r="BA154" s="394"/>
      <c r="BB154" s="394"/>
      <c r="BC154" s="394"/>
      <c r="BD154" s="394"/>
      <c r="BE154" s="394"/>
      <c r="BF154" s="394"/>
      <c r="BG154" s="394"/>
      <c r="BH154" s="394"/>
      <c r="BI154" s="394"/>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63"/>
      <c r="B155" s="107"/>
      <c r="L155" s="107"/>
      <c r="V155" s="107"/>
      <c r="AF155" s="107"/>
      <c r="AP155" s="107"/>
      <c r="AY155" s="394"/>
      <c r="AZ155" s="415"/>
      <c r="BA155" s="394"/>
      <c r="BB155" s="394"/>
      <c r="BC155" s="394"/>
      <c r="BD155" s="394"/>
      <c r="BE155" s="394"/>
      <c r="BF155" s="394"/>
      <c r="BG155" s="394"/>
      <c r="BH155" s="394"/>
      <c r="BI155" s="394"/>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63"/>
      <c r="B156" s="107"/>
      <c r="L156" s="107"/>
      <c r="V156" s="107"/>
      <c r="AF156" s="107"/>
      <c r="AP156" s="107"/>
      <c r="AY156" s="394"/>
      <c r="AZ156" s="415"/>
      <c r="BA156" s="394"/>
      <c r="BB156" s="394"/>
      <c r="BC156" s="394"/>
      <c r="BD156" s="394"/>
      <c r="BE156" s="394"/>
      <c r="BF156" s="394"/>
      <c r="BG156" s="394"/>
      <c r="BH156" s="394"/>
      <c r="BI156" s="394"/>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63"/>
      <c r="B157" s="107"/>
      <c r="L157" s="107"/>
      <c r="V157" s="107"/>
      <c r="AF157" s="107"/>
      <c r="AP157" s="107"/>
      <c r="AY157" s="394"/>
      <c r="AZ157" s="415"/>
      <c r="BA157" s="394"/>
      <c r="BB157" s="394"/>
      <c r="BC157" s="394"/>
      <c r="BD157" s="394"/>
      <c r="BE157" s="394"/>
      <c r="BF157" s="394"/>
      <c r="BG157" s="394"/>
      <c r="BH157" s="394"/>
      <c r="BI157" s="394"/>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63"/>
      <c r="B158" s="107"/>
      <c r="L158" s="107"/>
      <c r="V158" s="107"/>
      <c r="AF158" s="107"/>
      <c r="AP158" s="107"/>
      <c r="AY158" s="394"/>
      <c r="AZ158" s="415"/>
      <c r="BA158" s="394"/>
      <c r="BB158" s="394"/>
      <c r="BC158" s="394"/>
      <c r="BD158" s="394"/>
      <c r="BE158" s="394"/>
      <c r="BF158" s="394"/>
      <c r="BG158" s="394"/>
      <c r="BH158" s="394"/>
      <c r="BI158" s="394"/>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63"/>
      <c r="B159" s="107"/>
      <c r="L159" s="107"/>
      <c r="V159" s="107"/>
      <c r="AF159" s="107"/>
      <c r="AP159" s="107"/>
      <c r="AY159" s="394"/>
      <c r="AZ159" s="415"/>
      <c r="BA159" s="394"/>
      <c r="BB159" s="394"/>
      <c r="BC159" s="394"/>
      <c r="BD159" s="394"/>
      <c r="BE159" s="394"/>
      <c r="BF159" s="394"/>
      <c r="BG159" s="394"/>
      <c r="BH159" s="394"/>
      <c r="BI159" s="394"/>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63"/>
      <c r="B160" s="107"/>
      <c r="L160" s="107"/>
      <c r="V160" s="107"/>
      <c r="AF160" s="107"/>
      <c r="AP160" s="107"/>
      <c r="AY160" s="394"/>
      <c r="AZ160" s="415"/>
      <c r="BA160" s="394"/>
      <c r="BB160" s="394"/>
      <c r="BC160" s="394"/>
      <c r="BD160" s="394"/>
      <c r="BE160" s="394"/>
      <c r="BF160" s="394"/>
      <c r="BG160" s="394"/>
      <c r="BH160" s="394"/>
      <c r="BI160" s="394"/>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63"/>
      <c r="B161" s="107"/>
      <c r="L161" s="107"/>
      <c r="V161" s="107"/>
      <c r="AF161" s="107"/>
      <c r="AP161" s="107"/>
      <c r="AY161" s="394"/>
      <c r="AZ161" s="415"/>
      <c r="BA161" s="394"/>
      <c r="BB161" s="394"/>
      <c r="BC161" s="394"/>
      <c r="BD161" s="394"/>
      <c r="BE161" s="394"/>
      <c r="BF161" s="394"/>
      <c r="BG161" s="394"/>
      <c r="BH161" s="394"/>
      <c r="BI161" s="394"/>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63"/>
      <c r="B162" s="107"/>
      <c r="L162" s="107"/>
      <c r="V162" s="107"/>
      <c r="AF162" s="107"/>
      <c r="AP162" s="107"/>
      <c r="AY162" s="394"/>
      <c r="AZ162" s="415"/>
      <c r="BA162" s="394"/>
      <c r="BB162" s="394"/>
      <c r="BC162" s="394"/>
      <c r="BD162" s="394"/>
      <c r="BE162" s="394"/>
      <c r="BF162" s="394"/>
      <c r="BG162" s="394"/>
      <c r="BH162" s="394"/>
      <c r="BI162" s="394"/>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63"/>
      <c r="B163" s="107"/>
      <c r="L163" s="107"/>
      <c r="V163" s="107"/>
      <c r="AF163" s="107"/>
      <c r="AP163" s="107"/>
      <c r="AY163" s="394"/>
      <c r="AZ163" s="415"/>
      <c r="BA163" s="394"/>
      <c r="BB163" s="394"/>
      <c r="BC163" s="394"/>
      <c r="BD163" s="394"/>
      <c r="BE163" s="394"/>
      <c r="BF163" s="394"/>
      <c r="BG163" s="394"/>
      <c r="BH163" s="394"/>
      <c r="BI163" s="394"/>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63"/>
      <c r="B164" s="107"/>
      <c r="L164" s="107"/>
      <c r="V164" s="107"/>
      <c r="AF164" s="107"/>
      <c r="AP164" s="107"/>
      <c r="AY164" s="394"/>
      <c r="AZ164" s="415"/>
      <c r="BA164" s="394"/>
      <c r="BB164" s="394"/>
      <c r="BC164" s="394"/>
      <c r="BD164" s="394"/>
      <c r="BE164" s="394"/>
      <c r="BF164" s="394"/>
      <c r="BG164" s="394"/>
      <c r="BH164" s="394"/>
      <c r="BI164" s="394"/>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63"/>
      <c r="B165" s="107"/>
      <c r="L165" s="107"/>
      <c r="V165" s="107"/>
      <c r="AF165" s="107"/>
      <c r="AP165" s="107"/>
      <c r="AY165" s="394"/>
      <c r="AZ165" s="415"/>
      <c r="BA165" s="394"/>
      <c r="BB165" s="394"/>
      <c r="BC165" s="394"/>
      <c r="BD165" s="394"/>
      <c r="BE165" s="394"/>
      <c r="BF165" s="394"/>
      <c r="BG165" s="394"/>
      <c r="BH165" s="394"/>
      <c r="BI165" s="394"/>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63"/>
      <c r="B166" s="107"/>
      <c r="L166" s="107"/>
      <c r="V166" s="107"/>
      <c r="AF166" s="107"/>
      <c r="AP166" s="107"/>
      <c r="AY166" s="394"/>
      <c r="AZ166" s="415"/>
      <c r="BA166" s="394"/>
      <c r="BB166" s="394"/>
      <c r="BC166" s="394"/>
      <c r="BD166" s="394"/>
      <c r="BE166" s="394"/>
      <c r="BF166" s="394"/>
      <c r="BG166" s="394"/>
      <c r="BH166" s="394"/>
      <c r="BI166" s="394"/>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63"/>
      <c r="B167" s="107"/>
      <c r="L167" s="107"/>
      <c r="V167" s="107"/>
      <c r="AF167" s="107"/>
      <c r="AP167" s="107"/>
      <c r="AY167" s="394"/>
      <c r="AZ167" s="415"/>
      <c r="BA167" s="394"/>
      <c r="BB167" s="394"/>
      <c r="BC167" s="394"/>
      <c r="BD167" s="394"/>
      <c r="BE167" s="394"/>
      <c r="BF167" s="394"/>
      <c r="BG167" s="394"/>
      <c r="BH167" s="394"/>
      <c r="BI167" s="394"/>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63"/>
      <c r="B168" s="107"/>
      <c r="L168" s="107"/>
      <c r="V168" s="107"/>
      <c r="AF168" s="107"/>
      <c r="AP168" s="107"/>
      <c r="AY168" s="394"/>
      <c r="AZ168" s="415"/>
      <c r="BA168" s="394"/>
      <c r="BB168" s="394"/>
      <c r="BC168" s="394"/>
      <c r="BD168" s="394"/>
      <c r="BE168" s="394"/>
      <c r="BF168" s="394"/>
      <c r="BG168" s="394"/>
      <c r="BH168" s="394"/>
      <c r="BI168" s="394"/>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63"/>
      <c r="B169" s="107"/>
      <c r="L169" s="107"/>
      <c r="V169" s="107"/>
      <c r="AF169" s="107"/>
      <c r="AP169" s="107"/>
      <c r="AY169" s="394"/>
      <c r="AZ169" s="415"/>
      <c r="BA169" s="394"/>
      <c r="BB169" s="394"/>
      <c r="BC169" s="394"/>
      <c r="BD169" s="394"/>
      <c r="BE169" s="394"/>
      <c r="BF169" s="394"/>
      <c r="BG169" s="394"/>
      <c r="BH169" s="394"/>
      <c r="BI169" s="394"/>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63"/>
      <c r="B170" s="107"/>
      <c r="L170" s="107"/>
      <c r="V170" s="107"/>
      <c r="AF170" s="107"/>
      <c r="AP170" s="107"/>
      <c r="AY170" s="394"/>
      <c r="AZ170" s="415"/>
      <c r="BA170" s="394"/>
      <c r="BB170" s="394"/>
      <c r="BC170" s="394"/>
      <c r="BD170" s="394"/>
      <c r="BE170" s="394"/>
      <c r="BF170" s="394"/>
      <c r="BG170" s="394"/>
      <c r="BH170" s="394"/>
      <c r="BI170" s="394"/>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63"/>
      <c r="B171" s="107"/>
      <c r="L171" s="107"/>
      <c r="V171" s="107"/>
      <c r="AF171" s="107"/>
      <c r="AP171" s="107"/>
      <c r="AY171" s="394"/>
      <c r="AZ171" s="415"/>
      <c r="BA171" s="394"/>
      <c r="BB171" s="394"/>
      <c r="BC171" s="394"/>
      <c r="BD171" s="394"/>
      <c r="BE171" s="394"/>
      <c r="BF171" s="394"/>
      <c r="BG171" s="394"/>
      <c r="BH171" s="394"/>
      <c r="BI171" s="394"/>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63"/>
      <c r="B172" s="107"/>
      <c r="L172" s="107"/>
      <c r="V172" s="107"/>
      <c r="AF172" s="107"/>
      <c r="AP172" s="107"/>
      <c r="AY172" s="394"/>
      <c r="AZ172" s="415"/>
      <c r="BA172" s="394"/>
      <c r="BB172" s="394"/>
      <c r="BC172" s="394"/>
      <c r="BD172" s="394"/>
      <c r="BE172" s="394"/>
      <c r="BF172" s="394"/>
      <c r="BG172" s="394"/>
      <c r="BH172" s="394"/>
      <c r="BI172" s="394"/>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63"/>
      <c r="B173" s="107"/>
      <c r="L173" s="107"/>
      <c r="V173" s="107"/>
      <c r="AF173" s="107"/>
      <c r="AP173" s="107"/>
      <c r="AY173" s="394"/>
      <c r="AZ173" s="415"/>
      <c r="BA173" s="394"/>
      <c r="BB173" s="394"/>
      <c r="BC173" s="394"/>
      <c r="BD173" s="394"/>
      <c r="BE173" s="394"/>
      <c r="BF173" s="394"/>
      <c r="BG173" s="394"/>
      <c r="BH173" s="394"/>
      <c r="BI173" s="394"/>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63"/>
      <c r="B174" s="107"/>
      <c r="L174" s="107"/>
      <c r="V174" s="107"/>
      <c r="AF174" s="107"/>
      <c r="AP174" s="107"/>
      <c r="AY174" s="394"/>
      <c r="AZ174" s="415"/>
      <c r="BA174" s="394"/>
      <c r="BB174" s="394"/>
      <c r="BC174" s="394"/>
      <c r="BD174" s="394"/>
      <c r="BE174" s="394"/>
      <c r="BF174" s="394"/>
      <c r="BG174" s="394"/>
      <c r="BH174" s="394"/>
      <c r="BI174" s="394"/>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63"/>
      <c r="B175" s="107"/>
      <c r="L175" s="107"/>
      <c r="V175" s="107"/>
      <c r="AF175" s="107"/>
      <c r="AP175" s="107"/>
      <c r="AY175" s="394"/>
      <c r="AZ175" s="415"/>
      <c r="BA175" s="394"/>
      <c r="BB175" s="394"/>
      <c r="BC175" s="394"/>
      <c r="BD175" s="394"/>
      <c r="BE175" s="394"/>
      <c r="BF175" s="394"/>
      <c r="BG175" s="394"/>
      <c r="BH175" s="394"/>
      <c r="BI175" s="394"/>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63"/>
      <c r="B176" s="107"/>
      <c r="L176" s="107"/>
      <c r="V176" s="107"/>
      <c r="AF176" s="107"/>
      <c r="AP176" s="107"/>
      <c r="AY176" s="394"/>
      <c r="AZ176" s="415"/>
      <c r="BA176" s="394"/>
      <c r="BB176" s="394"/>
      <c r="BC176" s="394"/>
      <c r="BD176" s="394"/>
      <c r="BE176" s="394"/>
      <c r="BF176" s="394"/>
      <c r="BG176" s="394"/>
      <c r="BH176" s="394"/>
      <c r="BI176" s="394"/>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63"/>
      <c r="B177" s="107"/>
      <c r="L177" s="107"/>
      <c r="V177" s="107"/>
      <c r="AF177" s="107"/>
      <c r="AP177" s="107"/>
      <c r="AY177" s="394"/>
      <c r="AZ177" s="415"/>
      <c r="BA177" s="394"/>
      <c r="BB177" s="394"/>
      <c r="BC177" s="394"/>
      <c r="BD177" s="394"/>
      <c r="BE177" s="394"/>
      <c r="BF177" s="394"/>
      <c r="BG177" s="394"/>
      <c r="BH177" s="394"/>
      <c r="BI177" s="394"/>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63"/>
      <c r="B178" s="107"/>
      <c r="L178" s="107"/>
      <c r="V178" s="107"/>
      <c r="AF178" s="107"/>
      <c r="AP178" s="107"/>
      <c r="AY178" s="394"/>
      <c r="AZ178" s="415"/>
      <c r="BA178" s="394"/>
      <c r="BB178" s="394"/>
      <c r="BC178" s="394"/>
      <c r="BD178" s="394"/>
      <c r="BE178" s="394"/>
      <c r="BF178" s="394"/>
      <c r="BG178" s="394"/>
      <c r="BH178" s="394"/>
      <c r="BI178" s="394"/>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63"/>
      <c r="B179" s="107"/>
      <c r="L179" s="107"/>
      <c r="V179" s="107"/>
      <c r="AF179" s="107"/>
      <c r="AP179" s="107"/>
      <c r="AY179" s="394"/>
      <c r="AZ179" s="415"/>
      <c r="BA179" s="394"/>
      <c r="BB179" s="394"/>
      <c r="BC179" s="394"/>
      <c r="BD179" s="394"/>
      <c r="BE179" s="394"/>
      <c r="BF179" s="394"/>
      <c r="BG179" s="394"/>
      <c r="BH179" s="394"/>
      <c r="BI179" s="394"/>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63"/>
      <c r="B180" s="107"/>
      <c r="L180" s="107"/>
      <c r="V180" s="107"/>
      <c r="AF180" s="107"/>
      <c r="AP180" s="107"/>
      <c r="AY180" s="394"/>
      <c r="AZ180" s="415"/>
      <c r="BA180" s="394"/>
      <c r="BB180" s="394"/>
      <c r="BC180" s="394"/>
      <c r="BD180" s="394"/>
      <c r="BE180" s="394"/>
      <c r="BF180" s="394"/>
      <c r="BG180" s="394"/>
      <c r="BH180" s="394"/>
      <c r="BI180" s="394"/>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63"/>
      <c r="B181" s="107"/>
      <c r="L181" s="107"/>
      <c r="V181" s="107"/>
      <c r="AF181" s="107"/>
      <c r="AP181" s="107"/>
      <c r="AY181" s="394"/>
      <c r="AZ181" s="415"/>
      <c r="BA181" s="394"/>
      <c r="BB181" s="394"/>
      <c r="BC181" s="394"/>
      <c r="BD181" s="394"/>
      <c r="BE181" s="394"/>
      <c r="BF181" s="394"/>
      <c r="BG181" s="394"/>
      <c r="BH181" s="394"/>
      <c r="BI181" s="394"/>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63"/>
      <c r="B182" s="107"/>
      <c r="L182" s="107"/>
      <c r="V182" s="107"/>
      <c r="AF182" s="107"/>
      <c r="AP182" s="107"/>
      <c r="AY182" s="394"/>
      <c r="AZ182" s="415"/>
      <c r="BA182" s="394"/>
      <c r="BB182" s="394"/>
      <c r="BC182" s="394"/>
      <c r="BD182" s="394"/>
      <c r="BE182" s="394"/>
      <c r="BF182" s="394"/>
      <c r="BG182" s="394"/>
      <c r="BH182" s="394"/>
      <c r="BI182" s="394"/>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63"/>
      <c r="B183" s="107"/>
      <c r="L183" s="107"/>
      <c r="V183" s="107"/>
      <c r="AF183" s="107"/>
      <c r="AP183" s="107"/>
      <c r="AY183" s="394"/>
      <c r="AZ183" s="415"/>
      <c r="BA183" s="394"/>
      <c r="BB183" s="394"/>
      <c r="BC183" s="394"/>
      <c r="BD183" s="394"/>
      <c r="BE183" s="394"/>
      <c r="BF183" s="394"/>
      <c r="BG183" s="394"/>
      <c r="BH183" s="394"/>
      <c r="BI183" s="394"/>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63"/>
      <c r="B184" s="107"/>
      <c r="L184" s="107"/>
      <c r="V184" s="107"/>
      <c r="AF184" s="107"/>
      <c r="AP184" s="107"/>
      <c r="AY184" s="394"/>
      <c r="AZ184" s="415"/>
      <c r="BA184" s="394"/>
      <c r="BB184" s="394"/>
      <c r="BC184" s="394"/>
      <c r="BD184" s="394"/>
      <c r="BE184" s="394"/>
      <c r="BF184" s="394"/>
      <c r="BG184" s="394"/>
      <c r="BH184" s="394"/>
      <c r="BI184" s="394"/>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63"/>
      <c r="B185" s="107"/>
      <c r="L185" s="107"/>
      <c r="V185" s="107"/>
      <c r="AF185" s="107"/>
      <c r="AP185" s="107"/>
      <c r="AY185" s="394"/>
      <c r="AZ185" s="415"/>
      <c r="BA185" s="394"/>
      <c r="BB185" s="394"/>
      <c r="BC185" s="394"/>
      <c r="BD185" s="394"/>
      <c r="BE185" s="394"/>
      <c r="BF185" s="394"/>
      <c r="BG185" s="394"/>
      <c r="BH185" s="394"/>
      <c r="BI185" s="394"/>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63"/>
      <c r="B186" s="107"/>
      <c r="L186" s="107"/>
      <c r="V186" s="107"/>
      <c r="AF186" s="107"/>
      <c r="AP186" s="107"/>
      <c r="AY186" s="394"/>
      <c r="AZ186" s="415"/>
      <c r="BA186" s="394"/>
      <c r="BB186" s="394"/>
      <c r="BC186" s="394"/>
      <c r="BD186" s="394"/>
      <c r="BE186" s="394"/>
      <c r="BF186" s="394"/>
      <c r="BG186" s="394"/>
      <c r="BH186" s="394"/>
      <c r="BI186" s="394"/>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63"/>
      <c r="B187" s="107"/>
      <c r="L187" s="107"/>
      <c r="V187" s="107"/>
      <c r="AF187" s="107"/>
      <c r="AP187" s="107"/>
      <c r="AY187" s="394"/>
      <c r="AZ187" s="415"/>
      <c r="BA187" s="394"/>
      <c r="BB187" s="394"/>
      <c r="BC187" s="394"/>
      <c r="BD187" s="394"/>
      <c r="BE187" s="394"/>
      <c r="BF187" s="394"/>
      <c r="BG187" s="394"/>
      <c r="BH187" s="394"/>
      <c r="BI187" s="394"/>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63"/>
      <c r="B188" s="107"/>
      <c r="L188" s="107"/>
      <c r="V188" s="107"/>
      <c r="AF188" s="107"/>
      <c r="AP188" s="107"/>
      <c r="AY188" s="394"/>
      <c r="AZ188" s="415"/>
      <c r="BA188" s="394"/>
      <c r="BB188" s="394"/>
      <c r="BC188" s="394"/>
      <c r="BD188" s="394"/>
      <c r="BE188" s="394"/>
      <c r="BF188" s="394"/>
      <c r="BG188" s="394"/>
      <c r="BH188" s="394"/>
      <c r="BI188" s="394"/>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63"/>
      <c r="B189" s="107"/>
      <c r="L189" s="107"/>
      <c r="V189" s="107"/>
      <c r="AF189" s="107"/>
      <c r="AP189" s="107"/>
      <c r="AY189" s="394"/>
      <c r="AZ189" s="415"/>
      <c r="BA189" s="394"/>
      <c r="BB189" s="394"/>
      <c r="BC189" s="394"/>
      <c r="BD189" s="394"/>
      <c r="BE189" s="394"/>
      <c r="BF189" s="394"/>
      <c r="BG189" s="394"/>
      <c r="BH189" s="394"/>
      <c r="BI189" s="394"/>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63"/>
      <c r="B190" s="107"/>
      <c r="L190" s="107"/>
      <c r="V190" s="107"/>
      <c r="AF190" s="107"/>
      <c r="AP190" s="107"/>
      <c r="AY190" s="394"/>
      <c r="AZ190" s="415"/>
      <c r="BA190" s="394"/>
      <c r="BB190" s="394"/>
      <c r="BC190" s="394"/>
      <c r="BD190" s="394"/>
      <c r="BE190" s="394"/>
      <c r="BF190" s="394"/>
      <c r="BG190" s="394"/>
      <c r="BH190" s="394"/>
      <c r="BI190" s="394"/>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63"/>
      <c r="B191" s="107"/>
      <c r="L191" s="107"/>
      <c r="V191" s="107"/>
      <c r="AF191" s="107"/>
      <c r="AP191" s="107"/>
      <c r="AY191" s="394"/>
      <c r="AZ191" s="415"/>
      <c r="BA191" s="394"/>
      <c r="BB191" s="394"/>
      <c r="BC191" s="394"/>
      <c r="BD191" s="394"/>
      <c r="BE191" s="394"/>
      <c r="BF191" s="394"/>
      <c r="BG191" s="394"/>
      <c r="BH191" s="394"/>
      <c r="BI191" s="394"/>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63"/>
      <c r="B192" s="107"/>
      <c r="L192" s="107"/>
      <c r="V192" s="107"/>
      <c r="AF192" s="107"/>
      <c r="AP192" s="107"/>
      <c r="AY192" s="394"/>
      <c r="AZ192" s="415"/>
      <c r="BA192" s="394"/>
      <c r="BB192" s="394"/>
      <c r="BC192" s="394"/>
      <c r="BD192" s="394"/>
      <c r="BE192" s="394"/>
      <c r="BF192" s="394"/>
      <c r="BG192" s="394"/>
      <c r="BH192" s="394"/>
      <c r="BI192" s="394"/>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63"/>
      <c r="B193" s="107"/>
      <c r="L193" s="107"/>
      <c r="V193" s="107"/>
      <c r="AF193" s="107"/>
      <c r="AP193" s="107"/>
      <c r="AY193" s="394"/>
      <c r="AZ193" s="415"/>
      <c r="BA193" s="394"/>
      <c r="BB193" s="394"/>
      <c r="BC193" s="394"/>
      <c r="BD193" s="394"/>
      <c r="BE193" s="394"/>
      <c r="BF193" s="394"/>
      <c r="BG193" s="394"/>
      <c r="BH193" s="394"/>
      <c r="BI193" s="394"/>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63"/>
      <c r="B194" s="107"/>
      <c r="L194" s="107"/>
      <c r="V194" s="107"/>
      <c r="AF194" s="107"/>
      <c r="AP194" s="107"/>
      <c r="AY194" s="394"/>
      <c r="AZ194" s="415"/>
      <c r="BA194" s="394"/>
      <c r="BB194" s="394"/>
      <c r="BC194" s="394"/>
      <c r="BD194" s="394"/>
      <c r="BE194" s="394"/>
      <c r="BF194" s="394"/>
      <c r="BG194" s="394"/>
      <c r="BH194" s="394"/>
      <c r="BI194" s="394"/>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63"/>
      <c r="B195" s="107"/>
      <c r="L195" s="107"/>
      <c r="V195" s="107"/>
      <c r="AF195" s="107"/>
      <c r="AP195" s="107"/>
      <c r="AY195" s="394"/>
      <c r="AZ195" s="415"/>
      <c r="BA195" s="394"/>
      <c r="BB195" s="394"/>
      <c r="BC195" s="394"/>
      <c r="BD195" s="394"/>
      <c r="BE195" s="394"/>
      <c r="BF195" s="394"/>
      <c r="BG195" s="394"/>
      <c r="BH195" s="394"/>
      <c r="BI195" s="394"/>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63"/>
      <c r="B196" s="107"/>
      <c r="L196" s="107"/>
      <c r="V196" s="107"/>
      <c r="AF196" s="107"/>
      <c r="AP196" s="107"/>
      <c r="AY196" s="394"/>
      <c r="AZ196" s="415"/>
      <c r="BA196" s="394"/>
      <c r="BB196" s="394"/>
      <c r="BC196" s="394"/>
      <c r="BD196" s="394"/>
      <c r="BE196" s="394"/>
      <c r="BF196" s="394"/>
      <c r="BG196" s="394"/>
      <c r="BH196" s="394"/>
      <c r="BI196" s="394"/>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63"/>
      <c r="B197" s="107"/>
      <c r="L197" s="107"/>
      <c r="V197" s="107"/>
      <c r="AF197" s="107"/>
      <c r="AP197" s="107"/>
      <c r="AY197" s="394"/>
      <c r="AZ197" s="415"/>
      <c r="BA197" s="394"/>
      <c r="BB197" s="394"/>
      <c r="BC197" s="394"/>
      <c r="BD197" s="394"/>
      <c r="BE197" s="394"/>
      <c r="BF197" s="394"/>
      <c r="BG197" s="394"/>
      <c r="BH197" s="394"/>
      <c r="BI197" s="394"/>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63"/>
      <c r="B198" s="107"/>
      <c r="L198" s="107"/>
      <c r="V198" s="107"/>
      <c r="AF198" s="107"/>
      <c r="AP198" s="107"/>
      <c r="AY198" s="394"/>
      <c r="AZ198" s="415"/>
      <c r="BA198" s="394"/>
      <c r="BB198" s="394"/>
      <c r="BC198" s="394"/>
      <c r="BD198" s="394"/>
      <c r="BE198" s="394"/>
      <c r="BF198" s="394"/>
      <c r="BG198" s="394"/>
      <c r="BH198" s="394"/>
      <c r="BI198" s="394"/>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63"/>
      <c r="B199" s="107"/>
      <c r="L199" s="107"/>
      <c r="V199" s="107"/>
      <c r="AF199" s="107"/>
      <c r="AP199" s="107"/>
      <c r="AY199" s="394"/>
      <c r="AZ199" s="415"/>
      <c r="BA199" s="394"/>
      <c r="BB199" s="394"/>
      <c r="BC199" s="394"/>
      <c r="BD199" s="394"/>
      <c r="BE199" s="394"/>
      <c r="BF199" s="394"/>
      <c r="BG199" s="394"/>
      <c r="BH199" s="394"/>
      <c r="BI199" s="394"/>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63"/>
      <c r="B200" s="107"/>
      <c r="L200" s="107"/>
      <c r="V200" s="107"/>
      <c r="AF200" s="107"/>
      <c r="AP200" s="107"/>
      <c r="AY200" s="394"/>
      <c r="AZ200" s="415"/>
      <c r="BA200" s="394"/>
      <c r="BB200" s="394"/>
      <c r="BC200" s="394"/>
      <c r="BD200" s="394"/>
      <c r="BE200" s="394"/>
      <c r="BF200" s="394"/>
      <c r="BG200" s="394"/>
      <c r="BH200" s="394"/>
      <c r="BI200" s="394"/>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63"/>
      <c r="B201" s="107"/>
      <c r="L201" s="107"/>
      <c r="V201" s="107"/>
      <c r="AF201" s="107"/>
      <c r="AP201" s="107"/>
      <c r="AY201" s="394"/>
      <c r="AZ201" s="415"/>
      <c r="BA201" s="394"/>
      <c r="BB201" s="394"/>
      <c r="BC201" s="394"/>
      <c r="BD201" s="394"/>
      <c r="BE201" s="394"/>
      <c r="BF201" s="394"/>
      <c r="BG201" s="394"/>
      <c r="BH201" s="394"/>
      <c r="BI201" s="394"/>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63"/>
      <c r="B202" s="107"/>
      <c r="L202" s="107"/>
      <c r="V202" s="107"/>
      <c r="AF202" s="107"/>
      <c r="AP202" s="107"/>
      <c r="AY202" s="394"/>
      <c r="AZ202" s="415"/>
      <c r="BA202" s="394"/>
      <c r="BB202" s="394"/>
      <c r="BC202" s="394"/>
      <c r="BD202" s="394"/>
      <c r="BE202" s="394"/>
      <c r="BF202" s="394"/>
      <c r="BG202" s="394"/>
      <c r="BH202" s="394"/>
      <c r="BI202" s="394"/>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63"/>
      <c r="B203" s="107"/>
      <c r="L203" s="107"/>
      <c r="V203" s="107"/>
      <c r="AF203" s="107"/>
      <c r="AP203" s="107"/>
      <c r="AY203" s="394"/>
      <c r="AZ203" s="415"/>
      <c r="BA203" s="394"/>
      <c r="BB203" s="394"/>
      <c r="BC203" s="394"/>
      <c r="BD203" s="394"/>
      <c r="BE203" s="394"/>
      <c r="BF203" s="394"/>
      <c r="BG203" s="394"/>
      <c r="BH203" s="394"/>
      <c r="BI203" s="394"/>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63"/>
      <c r="B204" s="107"/>
      <c r="L204" s="107"/>
      <c r="V204" s="107"/>
      <c r="AF204" s="107"/>
      <c r="AP204" s="107"/>
      <c r="AY204" s="394"/>
      <c r="AZ204" s="415"/>
      <c r="BA204" s="394"/>
      <c r="BB204" s="394"/>
      <c r="BC204" s="394"/>
      <c r="BD204" s="394"/>
      <c r="BE204" s="394"/>
      <c r="BF204" s="394"/>
      <c r="BG204" s="394"/>
      <c r="BH204" s="394"/>
      <c r="BI204" s="394"/>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63"/>
      <c r="B205" s="107"/>
      <c r="L205" s="107"/>
      <c r="V205" s="107"/>
      <c r="AF205" s="107"/>
      <c r="AP205" s="107"/>
      <c r="AY205" s="394"/>
      <c r="AZ205" s="415"/>
      <c r="BA205" s="394"/>
      <c r="BB205" s="394"/>
      <c r="BC205" s="394"/>
      <c r="BD205" s="394"/>
      <c r="BE205" s="394"/>
      <c r="BF205" s="394"/>
      <c r="BG205" s="394"/>
      <c r="BH205" s="394"/>
      <c r="BI205" s="394"/>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63"/>
      <c r="B206" s="107"/>
      <c r="L206" s="107"/>
      <c r="V206" s="107"/>
      <c r="AF206" s="107"/>
      <c r="AP206" s="107"/>
      <c r="AY206" s="394"/>
      <c r="AZ206" s="415"/>
      <c r="BA206" s="394"/>
      <c r="BB206" s="394"/>
      <c r="BC206" s="394"/>
      <c r="BD206" s="394"/>
      <c r="BE206" s="394"/>
      <c r="BF206" s="394"/>
      <c r="BG206" s="394"/>
      <c r="BH206" s="394"/>
      <c r="BI206" s="394"/>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63"/>
      <c r="B207" s="107"/>
      <c r="L207" s="107"/>
      <c r="V207" s="107"/>
      <c r="AF207" s="107"/>
      <c r="AP207" s="107"/>
      <c r="AY207" s="394"/>
      <c r="AZ207" s="415"/>
      <c r="BA207" s="394"/>
      <c r="BB207" s="394"/>
      <c r="BC207" s="394"/>
      <c r="BD207" s="394"/>
      <c r="BE207" s="394"/>
      <c r="BF207" s="394"/>
      <c r="BG207" s="394"/>
      <c r="BH207" s="394"/>
      <c r="BI207" s="394"/>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63"/>
      <c r="B208" s="107"/>
      <c r="L208" s="107"/>
      <c r="V208" s="107"/>
      <c r="AF208" s="107"/>
      <c r="AP208" s="107"/>
      <c r="AY208" s="394"/>
      <c r="AZ208" s="415"/>
      <c r="BA208" s="394"/>
      <c r="BB208" s="394"/>
      <c r="BC208" s="394"/>
      <c r="BD208" s="394"/>
      <c r="BE208" s="394"/>
      <c r="BF208" s="394"/>
      <c r="BG208" s="394"/>
      <c r="BH208" s="394"/>
      <c r="BI208" s="394"/>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63"/>
      <c r="B209" s="107"/>
      <c r="L209" s="107"/>
      <c r="V209" s="107"/>
      <c r="AF209" s="107"/>
      <c r="AP209" s="107"/>
      <c r="AY209" s="394"/>
      <c r="AZ209" s="415"/>
      <c r="BA209" s="394"/>
      <c r="BB209" s="394"/>
      <c r="BC209" s="394"/>
      <c r="BD209" s="394"/>
      <c r="BE209" s="394"/>
      <c r="BF209" s="394"/>
      <c r="BG209" s="394"/>
      <c r="BH209" s="394"/>
      <c r="BI209" s="394"/>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63"/>
      <c r="B210" s="107"/>
      <c r="L210" s="107"/>
      <c r="V210" s="107"/>
      <c r="AF210" s="107"/>
      <c r="AP210" s="107"/>
      <c r="AY210" s="394"/>
      <c r="AZ210" s="415"/>
      <c r="BA210" s="394"/>
      <c r="BB210" s="394"/>
      <c r="BC210" s="394"/>
      <c r="BD210" s="394"/>
      <c r="BE210" s="394"/>
      <c r="BF210" s="394"/>
      <c r="BG210" s="394"/>
      <c r="BH210" s="394"/>
      <c r="BI210" s="394"/>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63"/>
      <c r="B211" s="107"/>
      <c r="L211" s="107"/>
      <c r="V211" s="107"/>
      <c r="AF211" s="107"/>
      <c r="AP211" s="107"/>
      <c r="AY211" s="394"/>
      <c r="AZ211" s="415"/>
      <c r="BA211" s="394"/>
      <c r="BB211" s="394"/>
      <c r="BC211" s="394"/>
      <c r="BD211" s="394"/>
      <c r="BE211" s="394"/>
      <c r="BF211" s="394"/>
      <c r="BG211" s="394"/>
      <c r="BH211" s="394"/>
      <c r="BI211" s="394"/>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63"/>
      <c r="B212" s="107"/>
      <c r="L212" s="107"/>
      <c r="V212" s="107"/>
      <c r="AF212" s="107"/>
      <c r="AP212" s="107"/>
      <c r="AY212" s="394"/>
      <c r="AZ212" s="415"/>
      <c r="BA212" s="394"/>
      <c r="BB212" s="394"/>
      <c r="BC212" s="394"/>
      <c r="BD212" s="394"/>
      <c r="BE212" s="394"/>
      <c r="BF212" s="394"/>
      <c r="BG212" s="394"/>
      <c r="BH212" s="394"/>
      <c r="BI212" s="394"/>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63"/>
      <c r="B213" s="107"/>
      <c r="L213" s="107"/>
      <c r="V213" s="107"/>
      <c r="AF213" s="107"/>
      <c r="AP213" s="107"/>
      <c r="AY213" s="394"/>
      <c r="AZ213" s="415"/>
      <c r="BA213" s="394"/>
      <c r="BB213" s="394"/>
      <c r="BC213" s="394"/>
      <c r="BD213" s="394"/>
      <c r="BE213" s="394"/>
      <c r="BF213" s="394"/>
      <c r="BG213" s="394"/>
      <c r="BH213" s="394"/>
      <c r="BI213" s="394"/>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63"/>
      <c r="B214" s="107"/>
      <c r="L214" s="107"/>
      <c r="V214" s="107"/>
      <c r="AF214" s="107"/>
      <c r="AP214" s="107"/>
      <c r="AY214" s="394"/>
      <c r="AZ214" s="415"/>
      <c r="BA214" s="394"/>
      <c r="BB214" s="394"/>
      <c r="BC214" s="394"/>
      <c r="BD214" s="394"/>
      <c r="BE214" s="394"/>
      <c r="BF214" s="394"/>
      <c r="BG214" s="394"/>
      <c r="BH214" s="394"/>
      <c r="BI214" s="394"/>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63"/>
      <c r="B215" s="107"/>
      <c r="L215" s="107"/>
      <c r="V215" s="107"/>
      <c r="AF215" s="107"/>
      <c r="AP215" s="107"/>
      <c r="AY215" s="394"/>
      <c r="AZ215" s="415"/>
      <c r="BA215" s="394"/>
      <c r="BB215" s="394"/>
      <c r="BC215" s="394"/>
      <c r="BD215" s="394"/>
      <c r="BE215" s="394"/>
      <c r="BF215" s="394"/>
      <c r="BG215" s="394"/>
      <c r="BH215" s="394"/>
      <c r="BI215" s="394"/>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63"/>
      <c r="B216" s="107"/>
      <c r="L216" s="107"/>
      <c r="V216" s="107"/>
      <c r="AF216" s="107"/>
      <c r="AP216" s="107"/>
      <c r="AY216" s="394"/>
      <c r="AZ216" s="415"/>
      <c r="BA216" s="394"/>
      <c r="BB216" s="394"/>
      <c r="BC216" s="394"/>
      <c r="BD216" s="394"/>
      <c r="BE216" s="394"/>
      <c r="BF216" s="394"/>
      <c r="BG216" s="394"/>
      <c r="BH216" s="394"/>
      <c r="BI216" s="394"/>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63"/>
      <c r="B217" s="107"/>
      <c r="L217" s="107"/>
      <c r="V217" s="107"/>
      <c r="AF217" s="107"/>
      <c r="AP217" s="107"/>
      <c r="AY217" s="394"/>
      <c r="AZ217" s="415"/>
      <c r="BA217" s="394"/>
      <c r="BB217" s="394"/>
      <c r="BC217" s="394"/>
      <c r="BD217" s="394"/>
      <c r="BE217" s="394"/>
      <c r="BF217" s="394"/>
      <c r="BG217" s="394"/>
      <c r="BH217" s="394"/>
      <c r="BI217" s="394"/>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63"/>
      <c r="B218" s="107"/>
      <c r="L218" s="107"/>
      <c r="V218" s="107"/>
      <c r="AF218" s="107"/>
      <c r="AP218" s="107"/>
      <c r="AY218" s="394"/>
      <c r="AZ218" s="415"/>
      <c r="BA218" s="394"/>
      <c r="BB218" s="394"/>
      <c r="BC218" s="394"/>
      <c r="BD218" s="394"/>
      <c r="BE218" s="394"/>
      <c r="BF218" s="394"/>
      <c r="BG218" s="394"/>
      <c r="BH218" s="394"/>
      <c r="BI218" s="394"/>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63"/>
      <c r="B219" s="107"/>
      <c r="L219" s="107"/>
      <c r="V219" s="107"/>
      <c r="AF219" s="107"/>
      <c r="AP219" s="107"/>
      <c r="AY219" s="394"/>
      <c r="AZ219" s="415"/>
      <c r="BA219" s="394"/>
      <c r="BB219" s="394"/>
      <c r="BC219" s="394"/>
      <c r="BD219" s="394"/>
      <c r="BE219" s="394"/>
      <c r="BF219" s="394"/>
      <c r="BG219" s="394"/>
      <c r="BH219" s="394"/>
      <c r="BI219" s="394"/>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63"/>
      <c r="B220" s="107"/>
      <c r="L220" s="107"/>
      <c r="V220" s="107"/>
      <c r="AF220" s="107"/>
      <c r="AP220" s="107"/>
      <c r="AY220" s="394"/>
      <c r="AZ220" s="415"/>
      <c r="BA220" s="394"/>
      <c r="BB220" s="394"/>
      <c r="BC220" s="394"/>
      <c r="BD220" s="394"/>
      <c r="BE220" s="394"/>
      <c r="BF220" s="394"/>
      <c r="BG220" s="394"/>
      <c r="BH220" s="394"/>
      <c r="BI220" s="394"/>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63"/>
      <c r="B221" s="107"/>
      <c r="L221" s="107"/>
      <c r="V221" s="107"/>
      <c r="AF221" s="107"/>
      <c r="AP221" s="107"/>
      <c r="AY221" s="394"/>
      <c r="AZ221" s="415"/>
      <c r="BA221" s="394"/>
      <c r="BB221" s="394"/>
      <c r="BC221" s="394"/>
      <c r="BD221" s="394"/>
      <c r="BE221" s="394"/>
      <c r="BF221" s="394"/>
      <c r="BG221" s="394"/>
      <c r="BH221" s="394"/>
      <c r="BI221" s="394"/>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63"/>
      <c r="B222" s="107"/>
      <c r="L222" s="107"/>
      <c r="V222" s="107"/>
      <c r="AF222" s="107"/>
      <c r="AP222" s="107"/>
      <c r="AY222" s="394"/>
      <c r="AZ222" s="415"/>
      <c r="BA222" s="394"/>
      <c r="BB222" s="394"/>
      <c r="BC222" s="394"/>
      <c r="BD222" s="394"/>
      <c r="BE222" s="394"/>
      <c r="BF222" s="394"/>
      <c r="BG222" s="394"/>
      <c r="BH222" s="394"/>
      <c r="BI222" s="394"/>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63"/>
      <c r="B223" s="107"/>
      <c r="L223" s="107"/>
      <c r="V223" s="107"/>
      <c r="AF223" s="107"/>
      <c r="AP223" s="107"/>
      <c r="AY223" s="394"/>
      <c r="AZ223" s="415"/>
      <c r="BA223" s="394"/>
      <c r="BB223" s="394"/>
      <c r="BC223" s="394"/>
      <c r="BD223" s="394"/>
      <c r="BE223" s="394"/>
      <c r="BF223" s="394"/>
      <c r="BG223" s="394"/>
      <c r="BH223" s="394"/>
      <c r="BI223" s="394"/>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63"/>
      <c r="B224" s="107"/>
      <c r="L224" s="107"/>
      <c r="V224" s="107"/>
      <c r="AF224" s="107"/>
      <c r="AP224" s="107"/>
      <c r="AY224" s="394"/>
      <c r="AZ224" s="415"/>
      <c r="BA224" s="394"/>
      <c r="BB224" s="394"/>
      <c r="BC224" s="394"/>
      <c r="BD224" s="394"/>
      <c r="BE224" s="394"/>
      <c r="BF224" s="394"/>
      <c r="BG224" s="394"/>
      <c r="BH224" s="394"/>
      <c r="BI224" s="394"/>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63"/>
      <c r="B225" s="107"/>
      <c r="L225" s="107"/>
      <c r="V225" s="107"/>
      <c r="AF225" s="107"/>
      <c r="AP225" s="107"/>
      <c r="AY225" s="394"/>
      <c r="AZ225" s="415"/>
      <c r="BA225" s="394"/>
      <c r="BB225" s="394"/>
      <c r="BC225" s="394"/>
      <c r="BD225" s="394"/>
      <c r="BE225" s="394"/>
      <c r="BF225" s="394"/>
      <c r="BG225" s="394"/>
      <c r="BH225" s="394"/>
      <c r="BI225" s="394"/>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63"/>
      <c r="B226" s="107"/>
      <c r="L226" s="107"/>
      <c r="V226" s="107"/>
      <c r="AF226" s="107"/>
      <c r="AP226" s="107"/>
      <c r="AY226" s="394"/>
      <c r="AZ226" s="415"/>
      <c r="BA226" s="394"/>
      <c r="BB226" s="394"/>
      <c r="BC226" s="394"/>
      <c r="BD226" s="394"/>
      <c r="BE226" s="394"/>
      <c r="BF226" s="394"/>
      <c r="BG226" s="394"/>
      <c r="BH226" s="394"/>
      <c r="BI226" s="394"/>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63"/>
      <c r="B227" s="107"/>
      <c r="L227" s="107"/>
      <c r="V227" s="107"/>
      <c r="AF227" s="107"/>
      <c r="AP227" s="107"/>
      <c r="AY227" s="394"/>
      <c r="AZ227" s="415"/>
      <c r="BA227" s="394"/>
      <c r="BB227" s="394"/>
      <c r="BC227" s="394"/>
      <c r="BD227" s="394"/>
      <c r="BE227" s="394"/>
      <c r="BF227" s="394"/>
      <c r="BG227" s="394"/>
      <c r="BH227" s="394"/>
      <c r="BI227" s="394"/>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63"/>
      <c r="B228" s="107"/>
      <c r="L228" s="107"/>
      <c r="V228" s="107"/>
      <c r="AF228" s="107"/>
      <c r="AP228" s="107"/>
      <c r="AY228" s="394"/>
      <c r="AZ228" s="415"/>
      <c r="BA228" s="394"/>
      <c r="BB228" s="394"/>
      <c r="BC228" s="394"/>
      <c r="BD228" s="394"/>
      <c r="BE228" s="394"/>
      <c r="BF228" s="394"/>
      <c r="BG228" s="394"/>
      <c r="BH228" s="394"/>
      <c r="BI228" s="394"/>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63"/>
      <c r="B229" s="107"/>
      <c r="L229" s="107"/>
      <c r="V229" s="107"/>
      <c r="AF229" s="107"/>
      <c r="AP229" s="107"/>
      <c r="AY229" s="394"/>
      <c r="AZ229" s="415"/>
      <c r="BA229" s="394"/>
      <c r="BB229" s="394"/>
      <c r="BC229" s="394"/>
      <c r="BD229" s="394"/>
      <c r="BE229" s="394"/>
      <c r="BF229" s="394"/>
      <c r="BG229" s="394"/>
      <c r="BH229" s="394"/>
      <c r="BI229" s="394"/>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63"/>
      <c r="B230" s="107"/>
      <c r="L230" s="107"/>
      <c r="V230" s="107"/>
      <c r="AF230" s="107"/>
      <c r="AP230" s="107"/>
      <c r="AY230" s="394"/>
      <c r="AZ230" s="415"/>
      <c r="BA230" s="394"/>
      <c r="BB230" s="394"/>
      <c r="BC230" s="394"/>
      <c r="BD230" s="394"/>
      <c r="BE230" s="394"/>
      <c r="BF230" s="394"/>
      <c r="BG230" s="394"/>
      <c r="BH230" s="394"/>
      <c r="BI230" s="394"/>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63"/>
      <c r="B231" s="107"/>
      <c r="L231" s="107"/>
      <c r="V231" s="107"/>
      <c r="AF231" s="107"/>
      <c r="AP231" s="107"/>
      <c r="AY231" s="394"/>
      <c r="AZ231" s="415"/>
      <c r="BA231" s="394"/>
      <c r="BB231" s="394"/>
      <c r="BC231" s="394"/>
      <c r="BD231" s="394"/>
      <c r="BE231" s="394"/>
      <c r="BF231" s="394"/>
      <c r="BG231" s="394"/>
      <c r="BH231" s="394"/>
      <c r="BI231" s="394"/>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63"/>
      <c r="B232" s="107"/>
      <c r="L232" s="107"/>
      <c r="V232" s="107"/>
      <c r="AF232" s="107"/>
      <c r="AP232" s="107"/>
      <c r="AY232" s="394"/>
      <c r="AZ232" s="415"/>
      <c r="BA232" s="394"/>
      <c r="BB232" s="394"/>
      <c r="BC232" s="394"/>
      <c r="BD232" s="394"/>
      <c r="BE232" s="394"/>
      <c r="BF232" s="394"/>
      <c r="BG232" s="394"/>
      <c r="BH232" s="394"/>
      <c r="BI232" s="394"/>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63"/>
      <c r="B233" s="107"/>
      <c r="L233" s="107"/>
      <c r="V233" s="107"/>
      <c r="AF233" s="107"/>
      <c r="AP233" s="107"/>
      <c r="AY233" s="394"/>
      <c r="AZ233" s="415"/>
      <c r="BA233" s="394"/>
      <c r="BB233" s="394"/>
      <c r="BC233" s="394"/>
      <c r="BD233" s="394"/>
      <c r="BE233" s="394"/>
      <c r="BF233" s="394"/>
      <c r="BG233" s="394"/>
      <c r="BH233" s="394"/>
      <c r="BI233" s="394"/>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63"/>
      <c r="B234" s="107"/>
      <c r="L234" s="107"/>
      <c r="V234" s="107"/>
      <c r="AF234" s="107"/>
      <c r="AP234" s="107"/>
      <c r="AY234" s="394"/>
      <c r="AZ234" s="415"/>
      <c r="BA234" s="394"/>
      <c r="BB234" s="394"/>
      <c r="BC234" s="394"/>
      <c r="BD234" s="394"/>
      <c r="BE234" s="394"/>
      <c r="BF234" s="394"/>
      <c r="BG234" s="394"/>
      <c r="BH234" s="394"/>
      <c r="BI234" s="394"/>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63"/>
      <c r="B235" s="107"/>
      <c r="L235" s="107"/>
      <c r="V235" s="107"/>
      <c r="AF235" s="107"/>
      <c r="AP235" s="107"/>
      <c r="AY235" s="394"/>
      <c r="AZ235" s="415"/>
      <c r="BA235" s="394"/>
      <c r="BB235" s="394"/>
      <c r="BC235" s="394"/>
      <c r="BD235" s="394"/>
      <c r="BE235" s="394"/>
      <c r="BF235" s="394"/>
      <c r="BG235" s="394"/>
      <c r="BH235" s="394"/>
      <c r="BI235" s="394"/>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63"/>
      <c r="B236" s="107"/>
      <c r="L236" s="107"/>
      <c r="V236" s="107"/>
      <c r="AF236" s="107"/>
      <c r="AP236" s="107"/>
      <c r="AY236" s="394"/>
      <c r="AZ236" s="415"/>
      <c r="BA236" s="394"/>
      <c r="BB236" s="394"/>
      <c r="BC236" s="394"/>
      <c r="BD236" s="394"/>
      <c r="BE236" s="394"/>
      <c r="BF236" s="394"/>
      <c r="BG236" s="394"/>
      <c r="BH236" s="394"/>
      <c r="BI236" s="394"/>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63"/>
      <c r="B237" s="107"/>
      <c r="L237" s="107"/>
      <c r="V237" s="107"/>
      <c r="AF237" s="107"/>
      <c r="AP237" s="107"/>
      <c r="AY237" s="394"/>
      <c r="AZ237" s="415"/>
      <c r="BA237" s="394"/>
      <c r="BB237" s="394"/>
      <c r="BC237" s="394"/>
      <c r="BD237" s="394"/>
      <c r="BE237" s="394"/>
      <c r="BF237" s="394"/>
      <c r="BG237" s="394"/>
      <c r="BH237" s="394"/>
      <c r="BI237" s="394"/>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63"/>
      <c r="B238" s="107"/>
      <c r="L238" s="107"/>
      <c r="V238" s="107"/>
      <c r="AF238" s="107"/>
      <c r="AP238" s="107"/>
      <c r="AY238" s="394"/>
      <c r="AZ238" s="415"/>
      <c r="BA238" s="394"/>
      <c r="BB238" s="394"/>
      <c r="BC238" s="394"/>
      <c r="BD238" s="394"/>
      <c r="BE238" s="394"/>
      <c r="BF238" s="394"/>
      <c r="BG238" s="394"/>
      <c r="BH238" s="394"/>
      <c r="BI238" s="394"/>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63"/>
      <c r="B239" s="107"/>
      <c r="L239" s="107"/>
      <c r="V239" s="107"/>
      <c r="AF239" s="107"/>
      <c r="AP239" s="107"/>
      <c r="AY239" s="394"/>
      <c r="AZ239" s="415"/>
      <c r="BA239" s="394"/>
      <c r="BB239" s="394"/>
      <c r="BC239" s="394"/>
      <c r="BD239" s="394"/>
      <c r="BE239" s="394"/>
      <c r="BF239" s="394"/>
      <c r="BG239" s="394"/>
      <c r="BH239" s="394"/>
      <c r="BI239" s="394"/>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63"/>
      <c r="B240" s="107"/>
      <c r="L240" s="107"/>
      <c r="V240" s="107"/>
      <c r="AF240" s="107"/>
      <c r="AP240" s="107"/>
      <c r="AY240" s="394"/>
      <c r="AZ240" s="415"/>
      <c r="BA240" s="394"/>
      <c r="BB240" s="394"/>
      <c r="BC240" s="394"/>
      <c r="BD240" s="394"/>
      <c r="BE240" s="394"/>
      <c r="BF240" s="394"/>
      <c r="BG240" s="394"/>
      <c r="BH240" s="394"/>
      <c r="BI240" s="394"/>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63"/>
      <c r="B241" s="107"/>
      <c r="L241" s="107"/>
      <c r="V241" s="107"/>
      <c r="AF241" s="107"/>
      <c r="AP241" s="107"/>
      <c r="AY241" s="394"/>
      <c r="AZ241" s="415"/>
      <c r="BA241" s="394"/>
      <c r="BB241" s="394"/>
      <c r="BC241" s="394"/>
      <c r="BD241" s="394"/>
      <c r="BE241" s="394"/>
      <c r="BF241" s="394"/>
      <c r="BG241" s="394"/>
      <c r="BH241" s="394"/>
      <c r="BI241" s="394"/>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63"/>
      <c r="B242" s="107"/>
      <c r="L242" s="107"/>
      <c r="V242" s="107"/>
      <c r="AF242" s="107"/>
      <c r="AP242" s="107"/>
      <c r="AY242" s="394"/>
      <c r="AZ242" s="415"/>
      <c r="BA242" s="394"/>
      <c r="BB242" s="394"/>
      <c r="BC242" s="394"/>
      <c r="BD242" s="394"/>
      <c r="BE242" s="394"/>
      <c r="BF242" s="394"/>
      <c r="BG242" s="394"/>
      <c r="BH242" s="394"/>
      <c r="BI242" s="394"/>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63"/>
      <c r="B243" s="107"/>
      <c r="L243" s="107"/>
      <c r="V243" s="107"/>
      <c r="AF243" s="107"/>
      <c r="AP243" s="107"/>
      <c r="AY243" s="394"/>
      <c r="AZ243" s="415"/>
      <c r="BA243" s="394"/>
      <c r="BB243" s="394"/>
      <c r="BC243" s="394"/>
      <c r="BD243" s="394"/>
      <c r="BE243" s="394"/>
      <c r="BF243" s="394"/>
      <c r="BG243" s="394"/>
      <c r="BH243" s="394"/>
      <c r="BI243" s="394"/>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63"/>
      <c r="B244" s="107"/>
      <c r="L244" s="107"/>
      <c r="V244" s="107"/>
      <c r="AF244" s="107"/>
      <c r="AP244" s="107"/>
      <c r="AY244" s="394"/>
      <c r="AZ244" s="415"/>
      <c r="BA244" s="394"/>
      <c r="BB244" s="394"/>
      <c r="BC244" s="394"/>
      <c r="BD244" s="394"/>
      <c r="BE244" s="394"/>
      <c r="BF244" s="394"/>
      <c r="BG244" s="394"/>
      <c r="BH244" s="394"/>
      <c r="BI244" s="394"/>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63"/>
      <c r="B245" s="107"/>
      <c r="L245" s="107"/>
      <c r="V245" s="107"/>
      <c r="AF245" s="107"/>
      <c r="AP245" s="107"/>
      <c r="AY245" s="394"/>
      <c r="AZ245" s="415"/>
      <c r="BA245" s="394"/>
      <c r="BB245" s="394"/>
      <c r="BC245" s="394"/>
      <c r="BD245" s="394"/>
      <c r="BE245" s="394"/>
      <c r="BF245" s="394"/>
      <c r="BG245" s="394"/>
      <c r="BH245" s="394"/>
      <c r="BI245" s="394"/>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63"/>
      <c r="B246" s="107"/>
      <c r="L246" s="107"/>
      <c r="V246" s="107"/>
      <c r="AF246" s="107"/>
      <c r="AP246" s="107"/>
      <c r="AY246" s="394"/>
      <c r="AZ246" s="415"/>
      <c r="BA246" s="394"/>
      <c r="BB246" s="394"/>
      <c r="BC246" s="394"/>
      <c r="BD246" s="394"/>
      <c r="BE246" s="394"/>
      <c r="BF246" s="394"/>
      <c r="BG246" s="394"/>
      <c r="BH246" s="394"/>
      <c r="BI246" s="394"/>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63"/>
      <c r="B247" s="107"/>
      <c r="L247" s="107"/>
      <c r="V247" s="107"/>
      <c r="AF247" s="107"/>
      <c r="AP247" s="107"/>
      <c r="AY247" s="394"/>
      <c r="AZ247" s="415"/>
      <c r="BA247" s="394"/>
      <c r="BB247" s="394"/>
      <c r="BC247" s="394"/>
      <c r="BD247" s="394"/>
      <c r="BE247" s="394"/>
      <c r="BF247" s="394"/>
      <c r="BG247" s="394"/>
      <c r="BH247" s="394"/>
      <c r="BI247" s="394"/>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63"/>
      <c r="B248" s="107"/>
      <c r="L248" s="107"/>
      <c r="V248" s="107"/>
      <c r="AF248" s="107"/>
      <c r="AP248" s="107"/>
      <c r="AY248" s="394"/>
      <c r="AZ248" s="415"/>
      <c r="BA248" s="394"/>
      <c r="BB248" s="394"/>
      <c r="BC248" s="394"/>
      <c r="BD248" s="394"/>
      <c r="BE248" s="394"/>
      <c r="BF248" s="394"/>
      <c r="BG248" s="394"/>
      <c r="BH248" s="394"/>
      <c r="BI248" s="394"/>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63"/>
      <c r="B249" s="107"/>
      <c r="L249" s="107"/>
      <c r="V249" s="107"/>
      <c r="AF249" s="107"/>
      <c r="AP249" s="107"/>
      <c r="AY249" s="394"/>
      <c r="AZ249" s="415"/>
      <c r="BA249" s="394"/>
      <c r="BB249" s="394"/>
      <c r="BC249" s="394"/>
      <c r="BD249" s="394"/>
      <c r="BE249" s="394"/>
      <c r="BF249" s="394"/>
      <c r="BG249" s="394"/>
      <c r="BH249" s="394"/>
      <c r="BI249" s="394"/>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63"/>
      <c r="B250" s="107"/>
      <c r="L250" s="107"/>
      <c r="V250" s="107"/>
      <c r="AF250" s="107"/>
      <c r="AP250" s="107"/>
      <c r="AY250" s="394"/>
      <c r="AZ250" s="415"/>
      <c r="BA250" s="394"/>
      <c r="BB250" s="394"/>
      <c r="BC250" s="394"/>
      <c r="BD250" s="394"/>
      <c r="BE250" s="394"/>
      <c r="BF250" s="394"/>
      <c r="BG250" s="394"/>
      <c r="BH250" s="394"/>
      <c r="BI250" s="394"/>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63"/>
      <c r="B251" s="107"/>
      <c r="L251" s="107"/>
      <c r="V251" s="107"/>
      <c r="AF251" s="107"/>
      <c r="AP251" s="107"/>
      <c r="AY251" s="394"/>
      <c r="AZ251" s="415"/>
      <c r="BA251" s="394"/>
      <c r="BB251" s="394"/>
      <c r="BC251" s="394"/>
      <c r="BD251" s="394"/>
      <c r="BE251" s="394"/>
      <c r="BF251" s="394"/>
      <c r="BG251" s="394"/>
      <c r="BH251" s="394"/>
      <c r="BI251" s="394"/>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63"/>
      <c r="B252" s="107"/>
      <c r="L252" s="107"/>
      <c r="V252" s="107"/>
      <c r="AF252" s="107"/>
      <c r="AP252" s="107"/>
      <c r="AY252" s="394"/>
      <c r="AZ252" s="415"/>
      <c r="BA252" s="394"/>
      <c r="BB252" s="394"/>
      <c r="BC252" s="394"/>
      <c r="BD252" s="394"/>
      <c r="BE252" s="394"/>
      <c r="BF252" s="394"/>
      <c r="BG252" s="394"/>
      <c r="BH252" s="394"/>
      <c r="BI252" s="394"/>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63"/>
      <c r="B253" s="107"/>
      <c r="L253" s="107"/>
      <c r="V253" s="107"/>
      <c r="AF253" s="107"/>
      <c r="AP253" s="107"/>
      <c r="AY253" s="394"/>
      <c r="AZ253" s="415"/>
      <c r="BA253" s="394"/>
      <c r="BB253" s="394"/>
      <c r="BC253" s="394"/>
      <c r="BD253" s="394"/>
      <c r="BE253" s="394"/>
      <c r="BF253" s="394"/>
      <c r="BG253" s="394"/>
      <c r="BH253" s="394"/>
      <c r="BI253" s="394"/>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63"/>
      <c r="B254" s="107"/>
      <c r="L254" s="107"/>
      <c r="V254" s="107"/>
      <c r="AF254" s="107"/>
      <c r="AP254" s="107"/>
      <c r="AY254" s="394"/>
      <c r="AZ254" s="415"/>
      <c r="BA254" s="394"/>
      <c r="BB254" s="394"/>
      <c r="BC254" s="394"/>
      <c r="BD254" s="394"/>
      <c r="BE254" s="394"/>
      <c r="BF254" s="394"/>
      <c r="BG254" s="394"/>
      <c r="BH254" s="394"/>
      <c r="BI254" s="394"/>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63"/>
      <c r="B255" s="107"/>
      <c r="L255" s="107"/>
      <c r="V255" s="107"/>
      <c r="AF255" s="107"/>
      <c r="AP255" s="107"/>
      <c r="AY255" s="394"/>
      <c r="AZ255" s="415"/>
      <c r="BA255" s="394"/>
      <c r="BB255" s="394"/>
      <c r="BC255" s="394"/>
      <c r="BD255" s="394"/>
      <c r="BE255" s="394"/>
      <c r="BF255" s="394"/>
      <c r="BG255" s="394"/>
      <c r="BH255" s="394"/>
      <c r="BI255" s="394"/>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63"/>
      <c r="B256" s="107"/>
      <c r="L256" s="107"/>
      <c r="V256" s="107"/>
      <c r="AF256" s="107"/>
      <c r="AP256" s="107"/>
      <c r="AY256" s="394"/>
      <c r="AZ256" s="415"/>
      <c r="BA256" s="394"/>
      <c r="BB256" s="394"/>
      <c r="BC256" s="394"/>
      <c r="BD256" s="394"/>
      <c r="BE256" s="394"/>
      <c r="BF256" s="394"/>
      <c r="BG256" s="394"/>
      <c r="BH256" s="394"/>
      <c r="BI256" s="394"/>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63"/>
      <c r="B257" s="107"/>
      <c r="L257" s="107"/>
      <c r="V257" s="107"/>
      <c r="AF257" s="107"/>
      <c r="AP257" s="107"/>
      <c r="AY257" s="394"/>
      <c r="AZ257" s="415"/>
      <c r="BA257" s="394"/>
      <c r="BB257" s="394"/>
      <c r="BC257" s="394"/>
      <c r="BD257" s="394"/>
      <c r="BE257" s="394"/>
      <c r="BF257" s="394"/>
      <c r="BG257" s="394"/>
      <c r="BH257" s="394"/>
      <c r="BI257" s="394"/>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63"/>
      <c r="B258" s="107"/>
      <c r="L258" s="107"/>
      <c r="V258" s="107"/>
      <c r="AF258" s="107"/>
      <c r="AP258" s="107"/>
      <c r="AY258" s="394"/>
      <c r="AZ258" s="415"/>
      <c r="BA258" s="394"/>
      <c r="BB258" s="394"/>
      <c r="BC258" s="394"/>
      <c r="BD258" s="394"/>
      <c r="BE258" s="394"/>
      <c r="BF258" s="394"/>
      <c r="BG258" s="394"/>
      <c r="BH258" s="394"/>
      <c r="BI258" s="394"/>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63"/>
      <c r="B259" s="107"/>
      <c r="L259" s="107"/>
      <c r="V259" s="107"/>
      <c r="AF259" s="107"/>
      <c r="AP259" s="107"/>
      <c r="AY259" s="394"/>
      <c r="AZ259" s="415"/>
      <c r="BA259" s="394"/>
      <c r="BB259" s="394"/>
      <c r="BC259" s="394"/>
      <c r="BD259" s="394"/>
      <c r="BE259" s="394"/>
      <c r="BF259" s="394"/>
      <c r="BG259" s="394"/>
      <c r="BH259" s="394"/>
      <c r="BI259" s="394"/>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63"/>
      <c r="B260" s="107"/>
      <c r="L260" s="107"/>
      <c r="V260" s="107"/>
      <c r="AF260" s="107"/>
      <c r="AP260" s="107"/>
      <c r="AY260" s="394"/>
      <c r="AZ260" s="415"/>
      <c r="BA260" s="394"/>
      <c r="BB260" s="394"/>
      <c r="BC260" s="394"/>
      <c r="BD260" s="394"/>
      <c r="BE260" s="394"/>
      <c r="BF260" s="394"/>
      <c r="BG260" s="394"/>
      <c r="BH260" s="394"/>
      <c r="BI260" s="394"/>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63"/>
      <c r="B261" s="107"/>
      <c r="L261" s="107"/>
      <c r="V261" s="107"/>
      <c r="AF261" s="107"/>
      <c r="AP261" s="107"/>
      <c r="AY261" s="394"/>
      <c r="AZ261" s="415"/>
      <c r="BA261" s="394"/>
      <c r="BB261" s="394"/>
      <c r="BC261" s="394"/>
      <c r="BD261" s="394"/>
      <c r="BE261" s="394"/>
      <c r="BF261" s="394"/>
      <c r="BG261" s="394"/>
      <c r="BH261" s="394"/>
      <c r="BI261" s="394"/>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63"/>
      <c r="B262" s="107"/>
      <c r="L262" s="107"/>
      <c r="V262" s="107"/>
      <c r="AF262" s="107"/>
      <c r="AP262" s="107"/>
      <c r="AY262" s="394"/>
      <c r="AZ262" s="415"/>
      <c r="BA262" s="394"/>
      <c r="BB262" s="394"/>
      <c r="BC262" s="394"/>
      <c r="BD262" s="394"/>
      <c r="BE262" s="394"/>
      <c r="BF262" s="394"/>
      <c r="BG262" s="394"/>
      <c r="BH262" s="394"/>
      <c r="BI262" s="394"/>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63"/>
      <c r="B263" s="107"/>
      <c r="L263" s="107"/>
      <c r="V263" s="107"/>
      <c r="AF263" s="107"/>
      <c r="AP263" s="107"/>
      <c r="AY263" s="394"/>
      <c r="AZ263" s="415"/>
      <c r="BA263" s="394"/>
      <c r="BB263" s="394"/>
      <c r="BC263" s="394"/>
      <c r="BD263" s="394"/>
      <c r="BE263" s="394"/>
      <c r="BF263" s="394"/>
      <c r="BG263" s="394"/>
      <c r="BH263" s="394"/>
      <c r="BI263" s="394"/>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63"/>
      <c r="B264" s="107"/>
      <c r="L264" s="107"/>
      <c r="V264" s="107"/>
      <c r="AF264" s="107"/>
      <c r="AP264" s="107"/>
      <c r="AY264" s="394"/>
      <c r="AZ264" s="415"/>
      <c r="BA264" s="394"/>
      <c r="BB264" s="394"/>
      <c r="BC264" s="394"/>
      <c r="BD264" s="394"/>
      <c r="BE264" s="394"/>
      <c r="BF264" s="394"/>
      <c r="BG264" s="394"/>
      <c r="BH264" s="394"/>
      <c r="BI264" s="394"/>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63"/>
      <c r="B265" s="107"/>
      <c r="L265" s="107"/>
      <c r="V265" s="107"/>
      <c r="AF265" s="107"/>
      <c r="AP265" s="107"/>
      <c r="AY265" s="394"/>
      <c r="AZ265" s="415"/>
      <c r="BA265" s="394"/>
      <c r="BB265" s="394"/>
      <c r="BC265" s="394"/>
      <c r="BD265" s="394"/>
      <c r="BE265" s="394"/>
      <c r="BF265" s="394"/>
      <c r="BG265" s="394"/>
      <c r="BH265" s="394"/>
      <c r="BI265" s="394"/>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63"/>
      <c r="B266" s="107"/>
      <c r="L266" s="107"/>
      <c r="V266" s="107"/>
      <c r="AF266" s="107"/>
      <c r="AP266" s="107"/>
      <c r="AY266" s="394"/>
      <c r="AZ266" s="415"/>
      <c r="BA266" s="394"/>
      <c r="BB266" s="394"/>
      <c r="BC266" s="394"/>
      <c r="BD266" s="394"/>
      <c r="BE266" s="394"/>
      <c r="BF266" s="394"/>
      <c r="BG266" s="394"/>
      <c r="BH266" s="394"/>
      <c r="BI266" s="394"/>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63"/>
      <c r="B267" s="107"/>
      <c r="L267" s="107"/>
      <c r="V267" s="107"/>
      <c r="AF267" s="107"/>
      <c r="AP267" s="107"/>
      <c r="AY267" s="394"/>
      <c r="AZ267" s="415"/>
      <c r="BA267" s="394"/>
      <c r="BB267" s="394"/>
      <c r="BC267" s="394"/>
      <c r="BD267" s="394"/>
      <c r="BE267" s="394"/>
      <c r="BF267" s="394"/>
      <c r="BG267" s="394"/>
      <c r="BH267" s="394"/>
      <c r="BI267" s="394"/>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63"/>
      <c r="B268" s="107"/>
      <c r="L268" s="107"/>
      <c r="V268" s="107"/>
      <c r="AF268" s="107"/>
      <c r="AP268" s="107"/>
      <c r="AY268" s="394"/>
      <c r="AZ268" s="415"/>
      <c r="BA268" s="394"/>
      <c r="BB268" s="394"/>
      <c r="BC268" s="394"/>
      <c r="BD268" s="394"/>
      <c r="BE268" s="394"/>
      <c r="BF268" s="394"/>
      <c r="BG268" s="394"/>
      <c r="BH268" s="394"/>
      <c r="BI268" s="394"/>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63"/>
      <c r="B269" s="107"/>
      <c r="L269" s="107"/>
      <c r="V269" s="107"/>
      <c r="AF269" s="107"/>
      <c r="AP269" s="107"/>
      <c r="AY269" s="394"/>
      <c r="AZ269" s="415"/>
      <c r="BA269" s="394"/>
      <c r="BB269" s="394"/>
      <c r="BC269" s="394"/>
      <c r="BD269" s="394"/>
      <c r="BE269" s="394"/>
      <c r="BF269" s="394"/>
      <c r="BG269" s="394"/>
      <c r="BH269" s="394"/>
      <c r="BI269" s="394"/>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63"/>
      <c r="B270" s="107"/>
      <c r="L270" s="107"/>
      <c r="V270" s="107"/>
      <c r="AF270" s="107"/>
      <c r="AP270" s="107"/>
      <c r="AY270" s="394"/>
      <c r="AZ270" s="415"/>
      <c r="BA270" s="394"/>
      <c r="BB270" s="394"/>
      <c r="BC270" s="394"/>
      <c r="BD270" s="394"/>
      <c r="BE270" s="394"/>
      <c r="BF270" s="394"/>
      <c r="BG270" s="394"/>
      <c r="BH270" s="394"/>
      <c r="BI270" s="394"/>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63"/>
      <c r="B271" s="107"/>
      <c r="L271" s="107"/>
      <c r="V271" s="107"/>
      <c r="AF271" s="107"/>
      <c r="AP271" s="107"/>
      <c r="AY271" s="394"/>
      <c r="AZ271" s="415"/>
      <c r="BA271" s="394"/>
      <c r="BB271" s="394"/>
      <c r="BC271" s="394"/>
      <c r="BD271" s="394"/>
      <c r="BE271" s="394"/>
      <c r="BF271" s="394"/>
      <c r="BG271" s="394"/>
      <c r="BH271" s="394"/>
      <c r="BI271" s="394"/>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63"/>
      <c r="B272" s="107"/>
      <c r="L272" s="107"/>
      <c r="V272" s="107"/>
      <c r="AF272" s="107"/>
      <c r="AP272" s="107"/>
      <c r="AY272" s="394"/>
      <c r="AZ272" s="415"/>
      <c r="BA272" s="394"/>
      <c r="BB272" s="394"/>
      <c r="BC272" s="394"/>
      <c r="BD272" s="394"/>
      <c r="BE272" s="394"/>
      <c r="BF272" s="394"/>
      <c r="BG272" s="394"/>
      <c r="BH272" s="394"/>
      <c r="BI272" s="394"/>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63"/>
      <c r="B273" s="107"/>
      <c r="L273" s="107"/>
      <c r="V273" s="107"/>
      <c r="AF273" s="107"/>
      <c r="AP273" s="107"/>
      <c r="AY273" s="394"/>
      <c r="AZ273" s="415"/>
      <c r="BA273" s="394"/>
      <c r="BB273" s="394"/>
      <c r="BC273" s="394"/>
      <c r="BD273" s="394"/>
      <c r="BE273" s="394"/>
      <c r="BF273" s="394"/>
      <c r="BG273" s="394"/>
      <c r="BH273" s="394"/>
      <c r="BI273" s="394"/>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63"/>
      <c r="B274" s="107"/>
      <c r="L274" s="107"/>
      <c r="V274" s="107"/>
      <c r="AF274" s="107"/>
      <c r="AP274" s="107"/>
      <c r="AY274" s="394"/>
      <c r="AZ274" s="415"/>
      <c r="BA274" s="394"/>
      <c r="BB274" s="394"/>
      <c r="BC274" s="394"/>
      <c r="BD274" s="394"/>
      <c r="BE274" s="394"/>
      <c r="BF274" s="394"/>
      <c r="BG274" s="394"/>
      <c r="BH274" s="394"/>
      <c r="BI274" s="394"/>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63"/>
      <c r="B275" s="107"/>
      <c r="L275" s="107"/>
      <c r="V275" s="107"/>
      <c r="AF275" s="107"/>
      <c r="AP275" s="107"/>
      <c r="AY275" s="394"/>
      <c r="AZ275" s="415"/>
      <c r="BA275" s="394"/>
      <c r="BB275" s="394"/>
      <c r="BC275" s="394"/>
      <c r="BD275" s="394"/>
      <c r="BE275" s="394"/>
      <c r="BF275" s="394"/>
      <c r="BG275" s="394"/>
      <c r="BH275" s="394"/>
      <c r="BI275" s="394"/>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63"/>
      <c r="B276" s="107"/>
      <c r="L276" s="107"/>
      <c r="V276" s="107"/>
      <c r="AF276" s="107"/>
      <c r="AP276" s="107"/>
      <c r="AY276" s="394"/>
      <c r="AZ276" s="415"/>
      <c r="BA276" s="394"/>
      <c r="BB276" s="394"/>
      <c r="BC276" s="394"/>
      <c r="BD276" s="394"/>
      <c r="BE276" s="394"/>
      <c r="BF276" s="394"/>
      <c r="BG276" s="394"/>
      <c r="BH276" s="394"/>
      <c r="BI276" s="394"/>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63"/>
      <c r="B277" s="107"/>
      <c r="L277" s="107"/>
      <c r="V277" s="107"/>
      <c r="AF277" s="107"/>
      <c r="AP277" s="107"/>
      <c r="AY277" s="394"/>
      <c r="AZ277" s="415"/>
      <c r="BA277" s="394"/>
      <c r="BB277" s="394"/>
      <c r="BC277" s="394"/>
      <c r="BD277" s="394"/>
      <c r="BE277" s="394"/>
      <c r="BF277" s="394"/>
      <c r="BG277" s="394"/>
      <c r="BH277" s="394"/>
      <c r="BI277" s="394"/>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63"/>
      <c r="B278" s="107"/>
      <c r="L278" s="107"/>
      <c r="V278" s="107"/>
      <c r="AF278" s="107"/>
      <c r="AP278" s="107"/>
      <c r="AY278" s="394"/>
      <c r="AZ278" s="415"/>
      <c r="BA278" s="394"/>
      <c r="BB278" s="394"/>
      <c r="BC278" s="394"/>
      <c r="BD278" s="394"/>
      <c r="BE278" s="394"/>
      <c r="BF278" s="394"/>
      <c r="BG278" s="394"/>
      <c r="BH278" s="394"/>
      <c r="BI278" s="394"/>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63"/>
      <c r="B279" s="107"/>
      <c r="L279" s="107"/>
      <c r="V279" s="107"/>
      <c r="AF279" s="107"/>
      <c r="AP279" s="107"/>
      <c r="AY279" s="394"/>
      <c r="AZ279" s="415"/>
      <c r="BA279" s="394"/>
      <c r="BB279" s="394"/>
      <c r="BC279" s="394"/>
      <c r="BD279" s="394"/>
      <c r="BE279" s="394"/>
      <c r="BF279" s="394"/>
      <c r="BG279" s="394"/>
      <c r="BH279" s="394"/>
      <c r="BI279" s="394"/>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63"/>
      <c r="B280" s="107"/>
      <c r="L280" s="107"/>
      <c r="V280" s="107"/>
      <c r="AF280" s="107"/>
      <c r="AP280" s="107"/>
      <c r="AY280" s="394"/>
      <c r="AZ280" s="415"/>
      <c r="BA280" s="394"/>
      <c r="BB280" s="394"/>
      <c r="BC280" s="394"/>
      <c r="BD280" s="394"/>
      <c r="BE280" s="394"/>
      <c r="BF280" s="394"/>
      <c r="BG280" s="394"/>
      <c r="BH280" s="394"/>
      <c r="BI280" s="394"/>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63"/>
      <c r="B281" s="107"/>
      <c r="L281" s="107"/>
      <c r="V281" s="107"/>
      <c r="AF281" s="107"/>
      <c r="AP281" s="107"/>
      <c r="AY281" s="394"/>
      <c r="AZ281" s="415"/>
      <c r="BA281" s="394"/>
      <c r="BB281" s="394"/>
      <c r="BC281" s="394"/>
      <c r="BD281" s="394"/>
      <c r="BE281" s="394"/>
      <c r="BF281" s="394"/>
      <c r="BG281" s="394"/>
      <c r="BH281" s="394"/>
      <c r="BI281" s="394"/>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63"/>
      <c r="B282" s="107"/>
      <c r="L282" s="107"/>
      <c r="V282" s="107"/>
      <c r="AF282" s="107"/>
      <c r="AP282" s="107"/>
      <c r="AY282" s="394"/>
      <c r="AZ282" s="415"/>
      <c r="BA282" s="394"/>
      <c r="BB282" s="394"/>
      <c r="BC282" s="394"/>
      <c r="BD282" s="394"/>
      <c r="BE282" s="394"/>
      <c r="BF282" s="394"/>
      <c r="BG282" s="394"/>
      <c r="BH282" s="394"/>
      <c r="BI282" s="394"/>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63"/>
      <c r="B283" s="107"/>
      <c r="L283" s="107"/>
      <c r="V283" s="107"/>
      <c r="AF283" s="107"/>
      <c r="AP283" s="107"/>
      <c r="AY283" s="394"/>
      <c r="AZ283" s="415"/>
      <c r="BA283" s="394"/>
      <c r="BB283" s="394"/>
      <c r="BC283" s="394"/>
      <c r="BD283" s="394"/>
      <c r="BE283" s="394"/>
      <c r="BF283" s="394"/>
      <c r="BG283" s="394"/>
      <c r="BH283" s="394"/>
      <c r="BI283" s="394"/>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63"/>
      <c r="B284" s="107"/>
      <c r="L284" s="107"/>
      <c r="V284" s="107"/>
      <c r="AF284" s="107"/>
      <c r="AP284" s="107"/>
      <c r="AY284" s="394"/>
      <c r="AZ284" s="415"/>
      <c r="BA284" s="394"/>
      <c r="BB284" s="394"/>
      <c r="BC284" s="394"/>
      <c r="BD284" s="394"/>
      <c r="BE284" s="394"/>
      <c r="BF284" s="394"/>
      <c r="BG284" s="394"/>
      <c r="BH284" s="394"/>
      <c r="BI284" s="394"/>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63"/>
      <c r="B285" s="107"/>
      <c r="L285" s="107"/>
      <c r="V285" s="107"/>
      <c r="AF285" s="107"/>
      <c r="AP285" s="107"/>
      <c r="AY285" s="394"/>
      <c r="AZ285" s="415"/>
      <c r="BA285" s="394"/>
      <c r="BB285" s="394"/>
      <c r="BC285" s="394"/>
      <c r="BD285" s="394"/>
      <c r="BE285" s="394"/>
      <c r="BF285" s="394"/>
      <c r="BG285" s="394"/>
      <c r="BH285" s="394"/>
      <c r="BI285" s="394"/>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63"/>
      <c r="B286" s="107"/>
      <c r="L286" s="107"/>
      <c r="V286" s="107"/>
      <c r="AF286" s="107"/>
      <c r="AP286" s="107"/>
      <c r="AY286" s="394"/>
      <c r="AZ286" s="415"/>
      <c r="BA286" s="394"/>
      <c r="BB286" s="394"/>
      <c r="BC286" s="394"/>
      <c r="BD286" s="394"/>
      <c r="BE286" s="394"/>
      <c r="BF286" s="394"/>
      <c r="BG286" s="394"/>
      <c r="BH286" s="394"/>
      <c r="BI286" s="394"/>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63"/>
      <c r="B287" s="107"/>
      <c r="L287" s="107"/>
      <c r="V287" s="107"/>
      <c r="AF287" s="107"/>
      <c r="AP287" s="107"/>
      <c r="AY287" s="394"/>
      <c r="AZ287" s="415"/>
      <c r="BA287" s="394"/>
      <c r="BB287" s="394"/>
      <c r="BC287" s="394"/>
      <c r="BD287" s="394"/>
      <c r="BE287" s="394"/>
      <c r="BF287" s="394"/>
      <c r="BG287" s="394"/>
      <c r="BH287" s="394"/>
      <c r="BI287" s="394"/>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63"/>
      <c r="B288" s="107"/>
      <c r="L288" s="107"/>
      <c r="V288" s="107"/>
      <c r="AF288" s="107"/>
      <c r="AP288" s="107"/>
      <c r="AY288" s="394"/>
      <c r="AZ288" s="415"/>
      <c r="BA288" s="394"/>
      <c r="BB288" s="394"/>
      <c r="BC288" s="394"/>
      <c r="BD288" s="394"/>
      <c r="BE288" s="394"/>
      <c r="BF288" s="394"/>
      <c r="BG288" s="394"/>
      <c r="BH288" s="394"/>
      <c r="BI288" s="394"/>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63"/>
      <c r="B289" s="107"/>
      <c r="L289" s="107"/>
      <c r="V289" s="107"/>
      <c r="AF289" s="107"/>
      <c r="AP289" s="107"/>
      <c r="AY289" s="394"/>
      <c r="AZ289" s="415"/>
      <c r="BA289" s="394"/>
      <c r="BB289" s="394"/>
      <c r="BC289" s="394"/>
      <c r="BD289" s="394"/>
      <c r="BE289" s="394"/>
      <c r="BF289" s="394"/>
      <c r="BG289" s="394"/>
      <c r="BH289" s="394"/>
      <c r="BI289" s="394"/>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63"/>
      <c r="B290" s="107"/>
      <c r="L290" s="107"/>
      <c r="V290" s="107"/>
      <c r="AF290" s="107"/>
      <c r="AP290" s="107"/>
      <c r="AY290" s="394"/>
      <c r="AZ290" s="415"/>
      <c r="BA290" s="394"/>
      <c r="BB290" s="394"/>
      <c r="BC290" s="394"/>
      <c r="BD290" s="394"/>
      <c r="BE290" s="394"/>
      <c r="BF290" s="394"/>
      <c r="BG290" s="394"/>
      <c r="BH290" s="394"/>
      <c r="BI290" s="394"/>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63"/>
      <c r="B291" s="107"/>
      <c r="L291" s="107"/>
      <c r="V291" s="107"/>
      <c r="AF291" s="107"/>
      <c r="AP291" s="107"/>
      <c r="AY291" s="394"/>
      <c r="AZ291" s="415"/>
      <c r="BA291" s="394"/>
      <c r="BB291" s="394"/>
      <c r="BC291" s="394"/>
      <c r="BD291" s="394"/>
      <c r="BE291" s="394"/>
      <c r="BF291" s="394"/>
      <c r="BG291" s="394"/>
      <c r="BH291" s="394"/>
      <c r="BI291" s="394"/>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63"/>
      <c r="B292" s="107"/>
      <c r="L292" s="107"/>
      <c r="V292" s="107"/>
      <c r="AF292" s="107"/>
      <c r="AP292" s="107"/>
      <c r="AY292" s="394"/>
      <c r="AZ292" s="415"/>
      <c r="BA292" s="394"/>
      <c r="BB292" s="394"/>
      <c r="BC292" s="394"/>
      <c r="BD292" s="394"/>
      <c r="BE292" s="394"/>
      <c r="BF292" s="394"/>
      <c r="BG292" s="394"/>
      <c r="BH292" s="394"/>
      <c r="BI292" s="394"/>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63"/>
      <c r="B293" s="107"/>
      <c r="L293" s="107"/>
      <c r="V293" s="107"/>
      <c r="AF293" s="107"/>
      <c r="AP293" s="107"/>
      <c r="AY293" s="394"/>
      <c r="AZ293" s="415"/>
      <c r="BA293" s="394"/>
      <c r="BB293" s="394"/>
      <c r="BC293" s="394"/>
      <c r="BD293" s="394"/>
      <c r="BE293" s="394"/>
      <c r="BF293" s="394"/>
      <c r="BG293" s="394"/>
      <c r="BH293" s="394"/>
      <c r="BI293" s="394"/>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63"/>
      <c r="B294" s="107"/>
      <c r="L294" s="107"/>
      <c r="V294" s="107"/>
      <c r="AF294" s="107"/>
      <c r="AP294" s="107"/>
      <c r="AY294" s="394"/>
      <c r="AZ294" s="415"/>
      <c r="BA294" s="394"/>
      <c r="BB294" s="394"/>
      <c r="BC294" s="394"/>
      <c r="BD294" s="394"/>
      <c r="BE294" s="394"/>
      <c r="BF294" s="394"/>
      <c r="BG294" s="394"/>
      <c r="BH294" s="394"/>
      <c r="BI294" s="394"/>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63"/>
      <c r="B295" s="107"/>
      <c r="L295" s="107"/>
      <c r="V295" s="107"/>
      <c r="AF295" s="107"/>
      <c r="AP295" s="107"/>
      <c r="AY295" s="394"/>
      <c r="AZ295" s="415"/>
      <c r="BA295" s="394"/>
      <c r="BB295" s="394"/>
      <c r="BC295" s="394"/>
      <c r="BD295" s="394"/>
      <c r="BE295" s="394"/>
      <c r="BF295" s="394"/>
      <c r="BG295" s="394"/>
      <c r="BH295" s="394"/>
      <c r="BI295" s="394"/>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63"/>
      <c r="B296" s="107"/>
      <c r="L296" s="107"/>
      <c r="V296" s="107"/>
      <c r="AF296" s="107"/>
      <c r="AP296" s="107"/>
      <c r="AY296" s="394"/>
      <c r="AZ296" s="415"/>
      <c r="BA296" s="394"/>
      <c r="BB296" s="394"/>
      <c r="BC296" s="394"/>
      <c r="BD296" s="394"/>
      <c r="BE296" s="394"/>
      <c r="BF296" s="394"/>
      <c r="BG296" s="394"/>
      <c r="BH296" s="394"/>
      <c r="BI296" s="394"/>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63"/>
      <c r="B297" s="107"/>
      <c r="L297" s="107"/>
      <c r="V297" s="107"/>
      <c r="AF297" s="107"/>
      <c r="AP297" s="107"/>
      <c r="AY297" s="394"/>
      <c r="AZ297" s="415"/>
      <c r="BA297" s="394"/>
      <c r="BB297" s="394"/>
      <c r="BC297" s="394"/>
      <c r="BD297" s="394"/>
      <c r="BE297" s="394"/>
      <c r="BF297" s="394"/>
      <c r="BG297" s="394"/>
      <c r="BH297" s="394"/>
      <c r="BI297" s="394"/>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63"/>
      <c r="B298" s="107"/>
      <c r="L298" s="107"/>
      <c r="V298" s="107"/>
      <c r="AF298" s="107"/>
      <c r="AP298" s="107"/>
      <c r="AY298" s="394"/>
      <c r="AZ298" s="415"/>
      <c r="BA298" s="394"/>
      <c r="BB298" s="394"/>
      <c r="BC298" s="394"/>
      <c r="BD298" s="394"/>
      <c r="BE298" s="394"/>
      <c r="BF298" s="394"/>
      <c r="BG298" s="394"/>
      <c r="BH298" s="394"/>
      <c r="BI298" s="394"/>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63"/>
      <c r="B299" s="107"/>
      <c r="L299" s="107"/>
      <c r="V299" s="107"/>
      <c r="AF299" s="107"/>
      <c r="AP299" s="107"/>
      <c r="AY299" s="394"/>
      <c r="AZ299" s="415"/>
      <c r="BA299" s="394"/>
      <c r="BB299" s="394"/>
      <c r="BC299" s="394"/>
      <c r="BD299" s="394"/>
      <c r="BE299" s="394"/>
      <c r="BF299" s="394"/>
      <c r="BG299" s="394"/>
      <c r="BH299" s="394"/>
      <c r="BI299" s="394"/>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63"/>
      <c r="B300" s="107"/>
      <c r="L300" s="107"/>
      <c r="V300" s="107"/>
      <c r="AF300" s="107"/>
      <c r="AP300" s="107"/>
      <c r="AY300" s="394"/>
      <c r="AZ300" s="415"/>
      <c r="BA300" s="394"/>
      <c r="BB300" s="394"/>
      <c r="BC300" s="394"/>
      <c r="BD300" s="394"/>
      <c r="BE300" s="394"/>
      <c r="BF300" s="394"/>
      <c r="BG300" s="394"/>
      <c r="BH300" s="394"/>
      <c r="BI300" s="394"/>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63"/>
      <c r="B301" s="107"/>
      <c r="L301" s="107"/>
      <c r="V301" s="107"/>
      <c r="AF301" s="107"/>
      <c r="AP301" s="107"/>
      <c r="AY301" s="394"/>
      <c r="AZ301" s="415"/>
      <c r="BA301" s="394"/>
      <c r="BB301" s="394"/>
      <c r="BC301" s="394"/>
      <c r="BD301" s="394"/>
      <c r="BE301" s="394"/>
      <c r="BF301" s="394"/>
      <c r="BG301" s="394"/>
      <c r="BH301" s="394"/>
      <c r="BI301" s="394"/>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63"/>
      <c r="B302" s="107"/>
      <c r="L302" s="107"/>
      <c r="V302" s="107"/>
      <c r="AF302" s="107"/>
      <c r="AP302" s="107"/>
      <c r="AY302" s="394"/>
      <c r="AZ302" s="415"/>
      <c r="BA302" s="394"/>
      <c r="BB302" s="394"/>
      <c r="BC302" s="394"/>
      <c r="BD302" s="394"/>
      <c r="BE302" s="394"/>
      <c r="BF302" s="394"/>
      <c r="BG302" s="394"/>
      <c r="BH302" s="394"/>
      <c r="BI302" s="394"/>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63"/>
      <c r="B303" s="107"/>
      <c r="L303" s="107"/>
      <c r="V303" s="107"/>
      <c r="AF303" s="107"/>
      <c r="AP303" s="107"/>
      <c r="AY303" s="394"/>
      <c r="AZ303" s="415"/>
      <c r="BA303" s="394"/>
      <c r="BB303" s="394"/>
      <c r="BC303" s="394"/>
      <c r="BD303" s="394"/>
      <c r="BE303" s="394"/>
      <c r="BF303" s="394"/>
      <c r="BG303" s="394"/>
      <c r="BH303" s="394"/>
      <c r="BI303" s="394"/>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63"/>
      <c r="B304" s="107"/>
      <c r="L304" s="107"/>
      <c r="V304" s="107"/>
      <c r="AF304" s="107"/>
      <c r="AP304" s="107"/>
      <c r="AY304" s="394"/>
      <c r="AZ304" s="415"/>
      <c r="BA304" s="394"/>
      <c r="BB304" s="394"/>
      <c r="BC304" s="394"/>
      <c r="BD304" s="394"/>
      <c r="BE304" s="394"/>
      <c r="BF304" s="394"/>
      <c r="BG304" s="394"/>
      <c r="BH304" s="394"/>
      <c r="BI304" s="394"/>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63"/>
      <c r="B305" s="107"/>
      <c r="L305" s="107"/>
      <c r="V305" s="107"/>
      <c r="AF305" s="107"/>
      <c r="AP305" s="107"/>
      <c r="AY305" s="394"/>
      <c r="AZ305" s="415"/>
      <c r="BA305" s="394"/>
      <c r="BB305" s="394"/>
      <c r="BC305" s="394"/>
      <c r="BD305" s="394"/>
      <c r="BE305" s="394"/>
      <c r="BF305" s="394"/>
      <c r="BG305" s="394"/>
      <c r="BH305" s="394"/>
      <c r="BI305" s="394"/>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63"/>
      <c r="B306" s="107"/>
      <c r="L306" s="107"/>
      <c r="V306" s="107"/>
      <c r="AF306" s="107"/>
      <c r="AP306" s="107"/>
      <c r="AY306" s="394"/>
      <c r="AZ306" s="415"/>
      <c r="BA306" s="394"/>
      <c r="BB306" s="394"/>
      <c r="BC306" s="394"/>
      <c r="BD306" s="394"/>
      <c r="BE306" s="394"/>
      <c r="BF306" s="394"/>
      <c r="BG306" s="394"/>
      <c r="BH306" s="394"/>
      <c r="BI306" s="394"/>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63"/>
      <c r="B307" s="107"/>
      <c r="L307" s="107"/>
      <c r="V307" s="107"/>
      <c r="AF307" s="107"/>
      <c r="AP307" s="107"/>
      <c r="AY307" s="394"/>
      <c r="AZ307" s="415"/>
      <c r="BA307" s="394"/>
      <c r="BB307" s="394"/>
      <c r="BC307" s="394"/>
      <c r="BD307" s="394"/>
      <c r="BE307" s="394"/>
      <c r="BF307" s="394"/>
      <c r="BG307" s="394"/>
      <c r="BH307" s="394"/>
      <c r="BI307" s="394"/>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63"/>
      <c r="B308" s="107"/>
      <c r="L308" s="107"/>
      <c r="V308" s="107"/>
      <c r="AF308" s="107"/>
      <c r="AP308" s="107"/>
      <c r="AY308" s="394"/>
      <c r="AZ308" s="415"/>
      <c r="BA308" s="394"/>
      <c r="BB308" s="394"/>
      <c r="BC308" s="394"/>
      <c r="BD308" s="394"/>
      <c r="BE308" s="394"/>
      <c r="BF308" s="394"/>
      <c r="BG308" s="394"/>
      <c r="BH308" s="394"/>
      <c r="BI308" s="394"/>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63"/>
      <c r="B309" s="107"/>
      <c r="L309" s="107"/>
      <c r="V309" s="107"/>
      <c r="AF309" s="107"/>
      <c r="AP309" s="107"/>
      <c r="AY309" s="394"/>
      <c r="AZ309" s="415"/>
      <c r="BA309" s="394"/>
      <c r="BB309" s="394"/>
      <c r="BC309" s="394"/>
      <c r="BD309" s="394"/>
      <c r="BE309" s="394"/>
      <c r="BF309" s="394"/>
      <c r="BG309" s="394"/>
      <c r="BH309" s="394"/>
      <c r="BI309" s="394"/>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63"/>
      <c r="B310" s="107"/>
      <c r="L310" s="107"/>
      <c r="V310" s="107"/>
      <c r="AF310" s="107"/>
      <c r="AP310" s="107"/>
      <c r="AY310" s="394"/>
      <c r="AZ310" s="415"/>
      <c r="BA310" s="394"/>
      <c r="BB310" s="394"/>
      <c r="BC310" s="394"/>
      <c r="BD310" s="394"/>
      <c r="BE310" s="394"/>
      <c r="BF310" s="394"/>
      <c r="BG310" s="394"/>
      <c r="BH310" s="394"/>
      <c r="BI310" s="394"/>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63"/>
      <c r="B311" s="107"/>
      <c r="L311" s="107"/>
      <c r="V311" s="107"/>
      <c r="AF311" s="107"/>
      <c r="AP311" s="107"/>
      <c r="AY311" s="394"/>
      <c r="AZ311" s="415"/>
      <c r="BA311" s="394"/>
      <c r="BB311" s="394"/>
      <c r="BC311" s="394"/>
      <c r="BD311" s="394"/>
      <c r="BE311" s="394"/>
      <c r="BF311" s="394"/>
      <c r="BG311" s="394"/>
      <c r="BH311" s="394"/>
      <c r="BI311" s="394"/>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63"/>
      <c r="B312" s="107"/>
      <c r="L312" s="107"/>
      <c r="V312" s="107"/>
      <c r="AF312" s="107"/>
      <c r="AP312" s="107"/>
      <c r="AY312" s="394"/>
      <c r="AZ312" s="415"/>
      <c r="BA312" s="394"/>
      <c r="BB312" s="394"/>
      <c r="BC312" s="394"/>
      <c r="BD312" s="394"/>
      <c r="BE312" s="394"/>
      <c r="BF312" s="394"/>
      <c r="BG312" s="394"/>
      <c r="BH312" s="394"/>
      <c r="BI312" s="394"/>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63"/>
      <c r="B313" s="107"/>
      <c r="L313" s="107"/>
      <c r="V313" s="107"/>
      <c r="AF313" s="107"/>
      <c r="AP313" s="107"/>
      <c r="AY313" s="394"/>
      <c r="AZ313" s="415"/>
      <c r="BA313" s="394"/>
      <c r="BB313" s="394"/>
      <c r="BC313" s="394"/>
      <c r="BD313" s="394"/>
      <c r="BE313" s="394"/>
      <c r="BF313" s="394"/>
      <c r="BG313" s="394"/>
      <c r="BH313" s="394"/>
      <c r="BI313" s="394"/>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63"/>
      <c r="B314" s="107"/>
      <c r="L314" s="107"/>
      <c r="V314" s="107"/>
      <c r="AF314" s="107"/>
      <c r="AP314" s="107"/>
      <c r="AY314" s="394"/>
      <c r="AZ314" s="415"/>
      <c r="BA314" s="394"/>
      <c r="BB314" s="394"/>
      <c r="BC314" s="394"/>
      <c r="BD314" s="394"/>
      <c r="BE314" s="394"/>
      <c r="BF314" s="394"/>
      <c r="BG314" s="394"/>
      <c r="BH314" s="394"/>
      <c r="BI314" s="394"/>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63"/>
      <c r="B315" s="107"/>
      <c r="L315" s="107"/>
      <c r="V315" s="107"/>
      <c r="AF315" s="107"/>
      <c r="AP315" s="107"/>
      <c r="AY315" s="394"/>
      <c r="AZ315" s="415"/>
      <c r="BA315" s="394"/>
      <c r="BB315" s="394"/>
      <c r="BC315" s="394"/>
      <c r="BD315" s="394"/>
      <c r="BE315" s="394"/>
      <c r="BF315" s="394"/>
      <c r="BG315" s="394"/>
      <c r="BH315" s="394"/>
      <c r="BI315" s="394"/>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63"/>
      <c r="B316" s="107"/>
      <c r="L316" s="107"/>
      <c r="V316" s="107"/>
      <c r="AF316" s="107"/>
      <c r="AP316" s="107"/>
      <c r="AY316" s="394"/>
      <c r="AZ316" s="415"/>
      <c r="BA316" s="394"/>
      <c r="BB316" s="394"/>
      <c r="BC316" s="394"/>
      <c r="BD316" s="394"/>
      <c r="BE316" s="394"/>
      <c r="BF316" s="394"/>
      <c r="BG316" s="394"/>
      <c r="BH316" s="394"/>
      <c r="BI316" s="394"/>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63"/>
      <c r="B317" s="107"/>
      <c r="L317" s="107"/>
      <c r="V317" s="107"/>
      <c r="AF317" s="107"/>
      <c r="AP317" s="107"/>
      <c r="AY317" s="394"/>
      <c r="AZ317" s="415"/>
      <c r="BA317" s="394"/>
      <c r="BB317" s="394"/>
      <c r="BC317" s="394"/>
      <c r="BD317" s="394"/>
      <c r="BE317" s="394"/>
      <c r="BF317" s="394"/>
      <c r="BG317" s="394"/>
      <c r="BH317" s="394"/>
      <c r="BI317" s="394"/>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63"/>
      <c r="B318" s="107"/>
      <c r="L318" s="107"/>
      <c r="V318" s="107"/>
      <c r="AF318" s="107"/>
      <c r="AP318" s="107"/>
      <c r="AY318" s="394"/>
      <c r="AZ318" s="415"/>
      <c r="BA318" s="394"/>
      <c r="BB318" s="394"/>
      <c r="BC318" s="394"/>
      <c r="BD318" s="394"/>
      <c r="BE318" s="394"/>
      <c r="BF318" s="394"/>
      <c r="BG318" s="394"/>
      <c r="BH318" s="394"/>
      <c r="BI318" s="394"/>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63"/>
      <c r="B319" s="107"/>
      <c r="L319" s="107"/>
      <c r="V319" s="107"/>
      <c r="AF319" s="107"/>
      <c r="AP319" s="107"/>
      <c r="AY319" s="394"/>
      <c r="AZ319" s="415"/>
      <c r="BA319" s="394"/>
      <c r="BB319" s="394"/>
      <c r="BC319" s="394"/>
      <c r="BD319" s="394"/>
      <c r="BE319" s="394"/>
      <c r="BF319" s="394"/>
      <c r="BG319" s="394"/>
      <c r="BH319" s="394"/>
      <c r="BI319" s="394"/>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63"/>
      <c r="B320" s="107"/>
      <c r="L320" s="107"/>
      <c r="V320" s="107"/>
      <c r="AF320" s="107"/>
      <c r="AP320" s="107"/>
      <c r="AY320" s="394"/>
      <c r="AZ320" s="415"/>
      <c r="BA320" s="394"/>
      <c r="BB320" s="394"/>
      <c r="BC320" s="394"/>
      <c r="BD320" s="394"/>
      <c r="BE320" s="394"/>
      <c r="BF320" s="394"/>
      <c r="BG320" s="394"/>
      <c r="BH320" s="394"/>
      <c r="BI320" s="394"/>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63"/>
      <c r="B321" s="107"/>
      <c r="L321" s="107"/>
      <c r="V321" s="107"/>
      <c r="AF321" s="107"/>
      <c r="AP321" s="107"/>
      <c r="AY321" s="394"/>
      <c r="AZ321" s="415"/>
      <c r="BA321" s="394"/>
      <c r="BB321" s="394"/>
      <c r="BC321" s="394"/>
      <c r="BD321" s="394"/>
      <c r="BE321" s="394"/>
      <c r="BF321" s="394"/>
      <c r="BG321" s="394"/>
      <c r="BH321" s="394"/>
      <c r="BI321" s="394"/>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63"/>
      <c r="B322" s="107"/>
      <c r="L322" s="107"/>
      <c r="V322" s="107"/>
      <c r="AF322" s="107"/>
      <c r="AP322" s="107"/>
      <c r="AY322" s="394"/>
      <c r="AZ322" s="415"/>
      <c r="BA322" s="394"/>
      <c r="BB322" s="394"/>
      <c r="BC322" s="394"/>
      <c r="BD322" s="394"/>
      <c r="BE322" s="394"/>
      <c r="BF322" s="394"/>
      <c r="BG322" s="394"/>
      <c r="BH322" s="394"/>
      <c r="BI322" s="394"/>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63"/>
      <c r="B323" s="107"/>
      <c r="L323" s="107"/>
      <c r="V323" s="107"/>
      <c r="AF323" s="107"/>
      <c r="AP323" s="107"/>
      <c r="AY323" s="394"/>
      <c r="AZ323" s="415"/>
      <c r="BA323" s="394"/>
      <c r="BB323" s="394"/>
      <c r="BC323" s="394"/>
      <c r="BD323" s="394"/>
      <c r="BE323" s="394"/>
      <c r="BF323" s="394"/>
      <c r="BG323" s="394"/>
      <c r="BH323" s="394"/>
      <c r="BI323" s="394"/>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63"/>
      <c r="B324" s="107"/>
      <c r="L324" s="107"/>
      <c r="V324" s="107"/>
      <c r="AF324" s="107"/>
      <c r="AP324" s="107"/>
      <c r="AY324" s="394"/>
      <c r="AZ324" s="415"/>
      <c r="BA324" s="394"/>
      <c r="BB324" s="394"/>
      <c r="BC324" s="394"/>
      <c r="BD324" s="394"/>
      <c r="BE324" s="394"/>
      <c r="BF324" s="394"/>
      <c r="BG324" s="394"/>
      <c r="BH324" s="394"/>
      <c r="BI324" s="394"/>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63"/>
      <c r="B325" s="107"/>
      <c r="L325" s="107"/>
      <c r="V325" s="107"/>
      <c r="AF325" s="107"/>
      <c r="AP325" s="107"/>
      <c r="AY325" s="394"/>
      <c r="AZ325" s="415"/>
      <c r="BA325" s="394"/>
      <c r="BB325" s="394"/>
      <c r="BC325" s="394"/>
      <c r="BD325" s="394"/>
      <c r="BE325" s="394"/>
      <c r="BF325" s="394"/>
      <c r="BG325" s="394"/>
      <c r="BH325" s="394"/>
      <c r="BI325" s="394"/>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63"/>
      <c r="B326" s="107"/>
      <c r="L326" s="107"/>
      <c r="V326" s="107"/>
      <c r="AF326" s="107"/>
      <c r="AP326" s="107"/>
      <c r="AY326" s="394"/>
      <c r="AZ326" s="415"/>
      <c r="BA326" s="394"/>
      <c r="BB326" s="394"/>
      <c r="BC326" s="394"/>
      <c r="BD326" s="394"/>
      <c r="BE326" s="394"/>
      <c r="BF326" s="394"/>
      <c r="BG326" s="394"/>
      <c r="BH326" s="394"/>
      <c r="BI326" s="394"/>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63"/>
      <c r="B327" s="107"/>
      <c r="L327" s="107"/>
      <c r="V327" s="107"/>
      <c r="AF327" s="107"/>
      <c r="AP327" s="107"/>
      <c r="AY327" s="394"/>
      <c r="AZ327" s="415"/>
      <c r="BA327" s="394"/>
      <c r="BB327" s="394"/>
      <c r="BC327" s="394"/>
      <c r="BD327" s="394"/>
      <c r="BE327" s="394"/>
      <c r="BF327" s="394"/>
      <c r="BG327" s="394"/>
      <c r="BH327" s="394"/>
      <c r="BI327" s="394"/>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63"/>
      <c r="B328" s="107"/>
      <c r="L328" s="107"/>
      <c r="V328" s="107"/>
      <c r="AF328" s="107"/>
      <c r="AP328" s="107"/>
      <c r="AY328" s="394"/>
      <c r="AZ328" s="415"/>
      <c r="BA328" s="394"/>
      <c r="BB328" s="394"/>
      <c r="BC328" s="394"/>
      <c r="BD328" s="394"/>
      <c r="BE328" s="394"/>
      <c r="BF328" s="394"/>
      <c r="BG328" s="394"/>
      <c r="BH328" s="394"/>
      <c r="BI328" s="394"/>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63"/>
      <c r="B329" s="107"/>
      <c r="L329" s="107"/>
      <c r="V329" s="107"/>
      <c r="AF329" s="107"/>
      <c r="AP329" s="107"/>
      <c r="AY329" s="394"/>
      <c r="AZ329" s="415"/>
      <c r="BA329" s="394"/>
      <c r="BB329" s="394"/>
      <c r="BC329" s="394"/>
      <c r="BD329" s="394"/>
      <c r="BE329" s="394"/>
      <c r="BF329" s="394"/>
      <c r="BG329" s="394"/>
      <c r="BH329" s="394"/>
      <c r="BI329" s="394"/>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63"/>
      <c r="B330" s="107"/>
      <c r="L330" s="107"/>
      <c r="V330" s="107"/>
      <c r="AF330" s="107"/>
      <c r="AP330" s="107"/>
      <c r="AY330" s="394"/>
      <c r="AZ330" s="415"/>
      <c r="BA330" s="394"/>
      <c r="BB330" s="394"/>
      <c r="BC330" s="394"/>
      <c r="BD330" s="394"/>
      <c r="BE330" s="394"/>
      <c r="BF330" s="394"/>
      <c r="BG330" s="394"/>
      <c r="BH330" s="394"/>
      <c r="BI330" s="394"/>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63"/>
      <c r="B331" s="107"/>
      <c r="L331" s="107"/>
      <c r="V331" s="107"/>
      <c r="AF331" s="107"/>
      <c r="AP331" s="107"/>
      <c r="AY331" s="394"/>
      <c r="AZ331" s="415"/>
      <c r="BA331" s="394"/>
      <c r="BB331" s="394"/>
      <c r="BC331" s="394"/>
      <c r="BD331" s="394"/>
      <c r="BE331" s="394"/>
      <c r="BF331" s="394"/>
      <c r="BG331" s="394"/>
      <c r="BH331" s="394"/>
      <c r="BI331" s="394"/>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63"/>
      <c r="B332" s="107"/>
      <c r="L332" s="107"/>
      <c r="V332" s="107"/>
      <c r="AF332" s="107"/>
      <c r="AP332" s="107"/>
      <c r="AY332" s="394"/>
      <c r="AZ332" s="415"/>
      <c r="BA332" s="394"/>
      <c r="BB332" s="394"/>
      <c r="BC332" s="394"/>
      <c r="BD332" s="394"/>
      <c r="BE332" s="394"/>
      <c r="BF332" s="394"/>
      <c r="BG332" s="394"/>
      <c r="BH332" s="394"/>
      <c r="BI332" s="394"/>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63"/>
      <c r="B333" s="107"/>
      <c r="L333" s="107"/>
      <c r="V333" s="107"/>
      <c r="AF333" s="107"/>
      <c r="AP333" s="107"/>
      <c r="AY333" s="394"/>
      <c r="AZ333" s="415"/>
      <c r="BA333" s="394"/>
      <c r="BB333" s="394"/>
      <c r="BC333" s="394"/>
      <c r="BD333" s="394"/>
      <c r="BE333" s="394"/>
      <c r="BF333" s="394"/>
      <c r="BG333" s="394"/>
      <c r="BH333" s="394"/>
      <c r="BI333" s="394"/>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63"/>
      <c r="B334" s="107"/>
      <c r="L334" s="107"/>
      <c r="V334" s="107"/>
      <c r="AF334" s="107"/>
      <c r="AP334" s="107"/>
      <c r="AY334" s="394"/>
      <c r="AZ334" s="415"/>
      <c r="BA334" s="394"/>
      <c r="BB334" s="394"/>
      <c r="BC334" s="394"/>
      <c r="BD334" s="394"/>
      <c r="BE334" s="394"/>
      <c r="BF334" s="394"/>
      <c r="BG334" s="394"/>
      <c r="BH334" s="394"/>
      <c r="BI334" s="394"/>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63"/>
      <c r="B335" s="107"/>
      <c r="L335" s="107"/>
      <c r="V335" s="107"/>
      <c r="AF335" s="107"/>
      <c r="AP335" s="107"/>
      <c r="AY335" s="394"/>
      <c r="AZ335" s="415"/>
      <c r="BA335" s="394"/>
      <c r="BB335" s="394"/>
      <c r="BC335" s="394"/>
      <c r="BD335" s="394"/>
      <c r="BE335" s="394"/>
      <c r="BF335" s="394"/>
      <c r="BG335" s="394"/>
      <c r="BH335" s="394"/>
      <c r="BI335" s="394"/>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63"/>
      <c r="B336" s="107"/>
      <c r="L336" s="107"/>
      <c r="V336" s="107"/>
      <c r="AF336" s="107"/>
      <c r="AP336" s="107"/>
      <c r="AY336" s="394"/>
      <c r="AZ336" s="415"/>
      <c r="BA336" s="394"/>
      <c r="BB336" s="394"/>
      <c r="BC336" s="394"/>
      <c r="BD336" s="394"/>
      <c r="BE336" s="394"/>
      <c r="BF336" s="394"/>
      <c r="BG336" s="394"/>
      <c r="BH336" s="394"/>
      <c r="BI336" s="394"/>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63"/>
      <c r="B337" s="107"/>
      <c r="L337" s="107"/>
      <c r="V337" s="107"/>
      <c r="AF337" s="107"/>
      <c r="AP337" s="107"/>
      <c r="AY337" s="394"/>
      <c r="AZ337" s="415"/>
      <c r="BA337" s="394"/>
      <c r="BB337" s="394"/>
      <c r="BC337" s="394"/>
      <c r="BD337" s="394"/>
      <c r="BE337" s="394"/>
      <c r="BF337" s="394"/>
      <c r="BG337" s="394"/>
      <c r="BH337" s="394"/>
      <c r="BI337" s="394"/>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63"/>
      <c r="B338" s="107"/>
      <c r="L338" s="107"/>
      <c r="V338" s="107"/>
      <c r="AF338" s="107"/>
      <c r="AP338" s="107"/>
      <c r="AY338" s="394"/>
      <c r="AZ338" s="415"/>
      <c r="BA338" s="394"/>
      <c r="BB338" s="394"/>
      <c r="BC338" s="394"/>
      <c r="BD338" s="394"/>
      <c r="BE338" s="394"/>
      <c r="BF338" s="394"/>
      <c r="BG338" s="394"/>
      <c r="BH338" s="394"/>
      <c r="BI338" s="394"/>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63"/>
      <c r="B339" s="107"/>
      <c r="L339" s="107"/>
      <c r="V339" s="107"/>
      <c r="AF339" s="107"/>
      <c r="AP339" s="107"/>
      <c r="AY339" s="394"/>
      <c r="AZ339" s="415"/>
      <c r="BA339" s="394"/>
      <c r="BB339" s="394"/>
      <c r="BC339" s="394"/>
      <c r="BD339" s="394"/>
      <c r="BE339" s="394"/>
      <c r="BF339" s="394"/>
      <c r="BG339" s="394"/>
      <c r="BH339" s="394"/>
      <c r="BI339" s="394"/>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63"/>
      <c r="B340" s="107"/>
      <c r="L340" s="107"/>
      <c r="V340" s="107"/>
      <c r="AF340" s="107"/>
      <c r="AP340" s="107"/>
      <c r="AY340" s="394"/>
      <c r="AZ340" s="415"/>
      <c r="BA340" s="394"/>
      <c r="BB340" s="394"/>
      <c r="BC340" s="394"/>
      <c r="BD340" s="394"/>
      <c r="BE340" s="394"/>
      <c r="BF340" s="394"/>
      <c r="BG340" s="394"/>
      <c r="BH340" s="394"/>
      <c r="BI340" s="394"/>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63"/>
      <c r="B341" s="107"/>
      <c r="L341" s="107"/>
      <c r="V341" s="107"/>
      <c r="AF341" s="107"/>
      <c r="AP341" s="107"/>
      <c r="AY341" s="394"/>
      <c r="AZ341" s="415"/>
      <c r="BA341" s="394"/>
      <c r="BB341" s="394"/>
      <c r="BC341" s="394"/>
      <c r="BD341" s="394"/>
      <c r="BE341" s="394"/>
      <c r="BF341" s="394"/>
      <c r="BG341" s="394"/>
      <c r="BH341" s="394"/>
      <c r="BI341" s="394"/>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63"/>
      <c r="B342" s="107"/>
      <c r="L342" s="107"/>
      <c r="V342" s="107"/>
      <c r="AF342" s="107"/>
      <c r="AP342" s="107"/>
      <c r="AY342" s="394"/>
      <c r="AZ342" s="415"/>
      <c r="BA342" s="394"/>
      <c r="BB342" s="394"/>
      <c r="BC342" s="394"/>
      <c r="BD342" s="394"/>
      <c r="BE342" s="394"/>
      <c r="BF342" s="394"/>
      <c r="BG342" s="394"/>
      <c r="BH342" s="394"/>
      <c r="BI342" s="394"/>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63"/>
      <c r="B343" s="107"/>
      <c r="L343" s="107"/>
      <c r="V343" s="107"/>
      <c r="AF343" s="107"/>
      <c r="AP343" s="107"/>
      <c r="AY343" s="394"/>
      <c r="AZ343" s="415"/>
      <c r="BA343" s="394"/>
      <c r="BB343" s="394"/>
      <c r="BC343" s="394"/>
      <c r="BD343" s="394"/>
      <c r="BE343" s="394"/>
      <c r="BF343" s="394"/>
      <c r="BG343" s="394"/>
      <c r="BH343" s="394"/>
      <c r="BI343" s="394"/>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63"/>
      <c r="B344" s="107"/>
      <c r="L344" s="107"/>
      <c r="V344" s="107"/>
      <c r="AF344" s="107"/>
      <c r="AP344" s="107"/>
      <c r="AY344" s="394"/>
      <c r="AZ344" s="415"/>
      <c r="BA344" s="394"/>
      <c r="BB344" s="394"/>
      <c r="BC344" s="394"/>
      <c r="BD344" s="394"/>
      <c r="BE344" s="394"/>
      <c r="BF344" s="394"/>
      <c r="BG344" s="394"/>
      <c r="BH344" s="394"/>
      <c r="BI344" s="394"/>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63"/>
      <c r="B345" s="107"/>
      <c r="L345" s="107"/>
      <c r="V345" s="107"/>
      <c r="AF345" s="107"/>
      <c r="AP345" s="107"/>
      <c r="AY345" s="394"/>
      <c r="AZ345" s="415"/>
      <c r="BA345" s="394"/>
      <c r="BB345" s="394"/>
      <c r="BC345" s="394"/>
      <c r="BD345" s="394"/>
      <c r="BE345" s="394"/>
      <c r="BF345" s="394"/>
      <c r="BG345" s="394"/>
      <c r="BH345" s="394"/>
      <c r="BI345" s="394"/>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63"/>
      <c r="B346" s="107"/>
      <c r="L346" s="107"/>
      <c r="V346" s="107"/>
      <c r="AF346" s="107"/>
      <c r="AP346" s="107"/>
      <c r="AY346" s="394"/>
      <c r="AZ346" s="415"/>
      <c r="BA346" s="394"/>
      <c r="BB346" s="394"/>
      <c r="BC346" s="394"/>
      <c r="BD346" s="394"/>
      <c r="BE346" s="394"/>
      <c r="BF346" s="394"/>
      <c r="BG346" s="394"/>
      <c r="BH346" s="394"/>
      <c r="BI346" s="394"/>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63"/>
      <c r="B347" s="107"/>
      <c r="L347" s="107"/>
      <c r="V347" s="107"/>
      <c r="AF347" s="107"/>
      <c r="AP347" s="107"/>
      <c r="AY347" s="394"/>
      <c r="AZ347" s="415"/>
      <c r="BA347" s="394"/>
      <c r="BB347" s="394"/>
      <c r="BC347" s="394"/>
      <c r="BD347" s="394"/>
      <c r="BE347" s="394"/>
      <c r="BF347" s="394"/>
      <c r="BG347" s="394"/>
      <c r="BH347" s="394"/>
      <c r="BI347" s="394"/>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63"/>
      <c r="B348" s="107"/>
      <c r="L348" s="107"/>
      <c r="V348" s="107"/>
      <c r="AF348" s="107"/>
      <c r="AP348" s="107"/>
      <c r="AY348" s="394"/>
      <c r="AZ348" s="415"/>
      <c r="BA348" s="394"/>
      <c r="BB348" s="394"/>
      <c r="BC348" s="394"/>
      <c r="BD348" s="394"/>
      <c r="BE348" s="394"/>
      <c r="BF348" s="394"/>
      <c r="BG348" s="394"/>
      <c r="BH348" s="394"/>
      <c r="BI348" s="394"/>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63"/>
      <c r="B349" s="107"/>
      <c r="L349" s="107"/>
      <c r="V349" s="107"/>
      <c r="AF349" s="107"/>
      <c r="AP349" s="107"/>
      <c r="AY349" s="394"/>
      <c r="AZ349" s="415"/>
      <c r="BA349" s="394"/>
      <c r="BB349" s="394"/>
      <c r="BC349" s="394"/>
      <c r="BD349" s="394"/>
      <c r="BE349" s="394"/>
      <c r="BF349" s="394"/>
      <c r="BG349" s="394"/>
      <c r="BH349" s="394"/>
      <c r="BI349" s="394"/>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63"/>
      <c r="B350" s="107"/>
      <c r="L350" s="107"/>
      <c r="V350" s="107"/>
      <c r="AF350" s="107"/>
      <c r="AP350" s="107"/>
      <c r="AY350" s="394"/>
      <c r="AZ350" s="415"/>
      <c r="BA350" s="394"/>
      <c r="BB350" s="394"/>
      <c r="BC350" s="394"/>
      <c r="BD350" s="394"/>
      <c r="BE350" s="394"/>
      <c r="BF350" s="394"/>
      <c r="BG350" s="394"/>
      <c r="BH350" s="394"/>
      <c r="BI350" s="394"/>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63"/>
      <c r="B351" s="107"/>
      <c r="L351" s="107"/>
      <c r="V351" s="107"/>
      <c r="AF351" s="107"/>
      <c r="AP351" s="107"/>
      <c r="AY351" s="394"/>
      <c r="AZ351" s="415"/>
      <c r="BA351" s="394"/>
      <c r="BB351" s="394"/>
      <c r="BC351" s="394"/>
      <c r="BD351" s="394"/>
      <c r="BE351" s="394"/>
      <c r="BF351" s="394"/>
      <c r="BG351" s="394"/>
      <c r="BH351" s="394"/>
      <c r="BI351" s="394"/>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63"/>
      <c r="B352" s="107"/>
      <c r="L352" s="107"/>
      <c r="V352" s="107"/>
      <c r="AF352" s="107"/>
      <c r="AP352" s="107"/>
      <c r="AY352" s="394"/>
      <c r="AZ352" s="415"/>
      <c r="BA352" s="394"/>
      <c r="BB352" s="394"/>
      <c r="BC352" s="394"/>
      <c r="BD352" s="394"/>
      <c r="BE352" s="394"/>
      <c r="BF352" s="394"/>
      <c r="BG352" s="394"/>
      <c r="BH352" s="394"/>
      <c r="BI352" s="394"/>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63"/>
      <c r="B353" s="107"/>
      <c r="L353" s="107"/>
      <c r="V353" s="107"/>
      <c r="AF353" s="107"/>
      <c r="AP353" s="107"/>
      <c r="AY353" s="394"/>
      <c r="AZ353" s="415"/>
      <c r="BA353" s="394"/>
      <c r="BB353" s="394"/>
      <c r="BC353" s="394"/>
      <c r="BD353" s="394"/>
      <c r="BE353" s="394"/>
      <c r="BF353" s="394"/>
      <c r="BG353" s="394"/>
      <c r="BH353" s="394"/>
      <c r="BI353" s="394"/>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63"/>
      <c r="B354" s="107"/>
      <c r="L354" s="107"/>
      <c r="V354" s="107"/>
      <c r="AF354" s="107"/>
      <c r="AP354" s="107"/>
      <c r="AY354" s="394"/>
      <c r="AZ354" s="415"/>
      <c r="BA354" s="394"/>
      <c r="BB354" s="394"/>
      <c r="BC354" s="394"/>
      <c r="BD354" s="394"/>
      <c r="BE354" s="394"/>
      <c r="BF354" s="394"/>
      <c r="BG354" s="394"/>
      <c r="BH354" s="394"/>
      <c r="BI354" s="394"/>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63"/>
      <c r="B355" s="107"/>
      <c r="L355" s="107"/>
      <c r="V355" s="107"/>
      <c r="AF355" s="107"/>
      <c r="AP355" s="107"/>
      <c r="AY355" s="394"/>
      <c r="AZ355" s="415"/>
      <c r="BA355" s="394"/>
      <c r="BB355" s="394"/>
      <c r="BC355" s="394"/>
      <c r="BD355" s="394"/>
      <c r="BE355" s="394"/>
      <c r="BF355" s="394"/>
      <c r="BG355" s="394"/>
      <c r="BH355" s="394"/>
      <c r="BI355" s="394"/>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63"/>
      <c r="B356" s="107"/>
      <c r="L356" s="107"/>
      <c r="V356" s="107"/>
      <c r="AF356" s="107"/>
      <c r="AP356" s="107"/>
      <c r="AY356" s="394"/>
      <c r="AZ356" s="415"/>
      <c r="BA356" s="394"/>
      <c r="BB356" s="394"/>
      <c r="BC356" s="394"/>
      <c r="BD356" s="394"/>
      <c r="BE356" s="394"/>
      <c r="BF356" s="394"/>
      <c r="BG356" s="394"/>
      <c r="BH356" s="394"/>
      <c r="BI356" s="394"/>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63"/>
      <c r="B357" s="107"/>
      <c r="L357" s="107"/>
      <c r="V357" s="107"/>
      <c r="AF357" s="107"/>
      <c r="AP357" s="107"/>
      <c r="AY357" s="394"/>
      <c r="AZ357" s="415"/>
      <c r="BA357" s="394"/>
      <c r="BB357" s="394"/>
      <c r="BC357" s="394"/>
      <c r="BD357" s="394"/>
      <c r="BE357" s="394"/>
      <c r="BF357" s="394"/>
      <c r="BG357" s="394"/>
      <c r="BH357" s="394"/>
      <c r="BI357" s="394"/>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63"/>
      <c r="B358" s="107"/>
      <c r="L358" s="107"/>
      <c r="V358" s="107"/>
      <c r="AF358" s="107"/>
      <c r="AP358" s="107"/>
      <c r="AY358" s="394"/>
      <c r="AZ358" s="415"/>
      <c r="BA358" s="394"/>
      <c r="BB358" s="394"/>
      <c r="BC358" s="394"/>
      <c r="BD358" s="394"/>
      <c r="BE358" s="394"/>
      <c r="BF358" s="394"/>
      <c r="BG358" s="394"/>
      <c r="BH358" s="394"/>
      <c r="BI358" s="394"/>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63"/>
      <c r="B359" s="107"/>
      <c r="L359" s="107"/>
      <c r="V359" s="107"/>
      <c r="AF359" s="107"/>
      <c r="AP359" s="107"/>
      <c r="AY359" s="394"/>
      <c r="AZ359" s="415"/>
      <c r="BA359" s="394"/>
      <c r="BB359" s="394"/>
      <c r="BC359" s="394"/>
      <c r="BD359" s="394"/>
      <c r="BE359" s="394"/>
      <c r="BF359" s="394"/>
      <c r="BG359" s="394"/>
      <c r="BH359" s="394"/>
      <c r="BI359" s="394"/>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63"/>
      <c r="B360" s="107"/>
      <c r="L360" s="107"/>
      <c r="V360" s="107"/>
      <c r="AF360" s="107"/>
      <c r="AP360" s="107"/>
      <c r="AY360" s="394"/>
      <c r="AZ360" s="415"/>
      <c r="BA360" s="394"/>
      <c r="BB360" s="394"/>
      <c r="BC360" s="394"/>
      <c r="BD360" s="394"/>
      <c r="BE360" s="394"/>
      <c r="BF360" s="394"/>
      <c r="BG360" s="394"/>
      <c r="BH360" s="394"/>
      <c r="BI360" s="394"/>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63"/>
      <c r="B361" s="107"/>
      <c r="L361" s="107"/>
      <c r="V361" s="107"/>
      <c r="AF361" s="107"/>
      <c r="AP361" s="107"/>
      <c r="AY361" s="394"/>
      <c r="AZ361" s="415"/>
      <c r="BA361" s="394"/>
      <c r="BB361" s="394"/>
      <c r="BC361" s="394"/>
      <c r="BD361" s="394"/>
      <c r="BE361" s="394"/>
      <c r="BF361" s="394"/>
      <c r="BG361" s="394"/>
      <c r="BH361" s="394"/>
      <c r="BI361" s="394"/>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63"/>
      <c r="B362" s="107"/>
      <c r="L362" s="107"/>
      <c r="V362" s="107"/>
      <c r="AF362" s="107"/>
      <c r="AP362" s="107"/>
      <c r="AY362" s="394"/>
      <c r="AZ362" s="415"/>
      <c r="BA362" s="394"/>
      <c r="BB362" s="394"/>
      <c r="BC362" s="394"/>
      <c r="BD362" s="394"/>
      <c r="BE362" s="394"/>
      <c r="BF362" s="394"/>
      <c r="BG362" s="394"/>
      <c r="BH362" s="394"/>
      <c r="BI362" s="394"/>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63"/>
      <c r="B363" s="107"/>
      <c r="L363" s="107"/>
      <c r="V363" s="107"/>
      <c r="AF363" s="107"/>
      <c r="AP363" s="107"/>
      <c r="AY363" s="394"/>
      <c r="AZ363" s="415"/>
      <c r="BA363" s="394"/>
      <c r="BB363" s="394"/>
      <c r="BC363" s="394"/>
      <c r="BD363" s="394"/>
      <c r="BE363" s="394"/>
      <c r="BF363" s="394"/>
      <c r="BG363" s="394"/>
      <c r="BH363" s="394"/>
      <c r="BI363" s="394"/>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63"/>
      <c r="B364" s="107"/>
      <c r="L364" s="107"/>
      <c r="V364" s="107"/>
      <c r="AF364" s="107"/>
      <c r="AP364" s="107"/>
      <c r="AY364" s="394"/>
      <c r="AZ364" s="415"/>
      <c r="BA364" s="394"/>
      <c r="BB364" s="394"/>
      <c r="BC364" s="394"/>
      <c r="BD364" s="394"/>
      <c r="BE364" s="394"/>
      <c r="BF364" s="394"/>
      <c r="BG364" s="394"/>
      <c r="BH364" s="394"/>
      <c r="BI364" s="394"/>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63"/>
      <c r="B365" s="107"/>
      <c r="L365" s="107"/>
      <c r="V365" s="107"/>
      <c r="AF365" s="107"/>
      <c r="AP365" s="107"/>
      <c r="AY365" s="394"/>
      <c r="AZ365" s="415"/>
      <c r="BA365" s="394"/>
      <c r="BB365" s="394"/>
      <c r="BC365" s="394"/>
      <c r="BD365" s="394"/>
      <c r="BE365" s="394"/>
      <c r="BF365" s="394"/>
      <c r="BG365" s="394"/>
      <c r="BH365" s="394"/>
      <c r="BI365" s="394"/>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63"/>
      <c r="B366" s="107"/>
      <c r="L366" s="107"/>
      <c r="V366" s="107"/>
      <c r="AF366" s="107"/>
      <c r="AP366" s="107"/>
      <c r="AY366" s="394"/>
      <c r="AZ366" s="415"/>
      <c r="BA366" s="394"/>
      <c r="BB366" s="394"/>
      <c r="BC366" s="394"/>
      <c r="BD366" s="394"/>
      <c r="BE366" s="394"/>
      <c r="BF366" s="394"/>
      <c r="BG366" s="394"/>
      <c r="BH366" s="394"/>
      <c r="BI366" s="394"/>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63"/>
      <c r="B367" s="107"/>
      <c r="L367" s="107"/>
      <c r="V367" s="107"/>
      <c r="AF367" s="107"/>
      <c r="AP367" s="107"/>
      <c r="AY367" s="394"/>
      <c r="AZ367" s="415"/>
      <c r="BA367" s="394"/>
      <c r="BB367" s="394"/>
      <c r="BC367" s="394"/>
      <c r="BD367" s="394"/>
      <c r="BE367" s="394"/>
      <c r="BF367" s="394"/>
      <c r="BG367" s="394"/>
      <c r="BH367" s="394"/>
      <c r="BI367" s="394"/>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63"/>
      <c r="B368" s="107"/>
      <c r="L368" s="107"/>
      <c r="V368" s="107"/>
      <c r="AF368" s="107"/>
      <c r="AP368" s="107"/>
      <c r="AY368" s="394"/>
      <c r="AZ368" s="415"/>
      <c r="BA368" s="394"/>
      <c r="BB368" s="394"/>
      <c r="BC368" s="394"/>
      <c r="BD368" s="394"/>
      <c r="BE368" s="394"/>
      <c r="BF368" s="394"/>
      <c r="BG368" s="394"/>
      <c r="BH368" s="394"/>
      <c r="BI368" s="394"/>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63"/>
      <c r="B369" s="107"/>
      <c r="L369" s="107"/>
      <c r="V369" s="107"/>
      <c r="AF369" s="107"/>
      <c r="AP369" s="107"/>
      <c r="AY369" s="394"/>
      <c r="AZ369" s="415"/>
      <c r="BA369" s="394"/>
      <c r="BB369" s="394"/>
      <c r="BC369" s="394"/>
      <c r="BD369" s="394"/>
      <c r="BE369" s="394"/>
      <c r="BF369" s="394"/>
      <c r="BG369" s="394"/>
      <c r="BH369" s="394"/>
      <c r="BI369" s="394"/>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63"/>
      <c r="B370" s="107"/>
      <c r="L370" s="107"/>
      <c r="V370" s="107"/>
      <c r="AF370" s="107"/>
      <c r="AP370" s="107"/>
      <c r="AY370" s="394"/>
      <c r="AZ370" s="415"/>
      <c r="BA370" s="394"/>
      <c r="BB370" s="394"/>
      <c r="BC370" s="394"/>
      <c r="BD370" s="394"/>
      <c r="BE370" s="394"/>
      <c r="BF370" s="394"/>
      <c r="BG370" s="394"/>
      <c r="BH370" s="394"/>
      <c r="BI370" s="394"/>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63"/>
      <c r="B371" s="107"/>
      <c r="L371" s="107"/>
      <c r="V371" s="107"/>
      <c r="AF371" s="107"/>
      <c r="AP371" s="107"/>
      <c r="AY371" s="394"/>
      <c r="AZ371" s="415"/>
      <c r="BA371" s="394"/>
      <c r="BB371" s="394"/>
      <c r="BC371" s="394"/>
      <c r="BD371" s="394"/>
      <c r="BE371" s="394"/>
      <c r="BF371" s="394"/>
      <c r="BG371" s="394"/>
      <c r="BH371" s="394"/>
      <c r="BI371" s="394"/>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63"/>
      <c r="B372" s="107"/>
      <c r="L372" s="107"/>
      <c r="V372" s="107"/>
      <c r="AF372" s="107"/>
      <c r="AP372" s="107"/>
      <c r="AY372" s="394"/>
      <c r="AZ372" s="415"/>
      <c r="BA372" s="394"/>
      <c r="BB372" s="394"/>
      <c r="BC372" s="394"/>
      <c r="BD372" s="394"/>
      <c r="BE372" s="394"/>
      <c r="BF372" s="394"/>
      <c r="BG372" s="394"/>
      <c r="BH372" s="394"/>
      <c r="BI372" s="394"/>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63"/>
      <c r="B373" s="107"/>
      <c r="L373" s="107"/>
      <c r="V373" s="107"/>
      <c r="AF373" s="107"/>
      <c r="AP373" s="107"/>
      <c r="AY373" s="394"/>
      <c r="AZ373" s="415"/>
      <c r="BA373" s="394"/>
      <c r="BB373" s="394"/>
      <c r="BC373" s="394"/>
      <c r="BD373" s="394"/>
      <c r="BE373" s="394"/>
      <c r="BF373" s="394"/>
      <c r="BG373" s="394"/>
      <c r="BH373" s="394"/>
      <c r="BI373" s="394"/>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63"/>
      <c r="B374" s="107"/>
      <c r="L374" s="107"/>
      <c r="V374" s="107"/>
      <c r="AF374" s="107"/>
      <c r="AP374" s="107"/>
      <c r="AY374" s="394"/>
      <c r="AZ374" s="415"/>
      <c r="BA374" s="394"/>
      <c r="BB374" s="394"/>
      <c r="BC374" s="394"/>
      <c r="BD374" s="394"/>
      <c r="BE374" s="394"/>
      <c r="BF374" s="394"/>
      <c r="BG374" s="394"/>
      <c r="BH374" s="394"/>
      <c r="BI374" s="394"/>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63"/>
      <c r="B375" s="107"/>
      <c r="L375" s="107"/>
      <c r="V375" s="107"/>
      <c r="AF375" s="107"/>
      <c r="AP375" s="107"/>
      <c r="AY375" s="394"/>
      <c r="AZ375" s="415"/>
      <c r="BA375" s="394"/>
      <c r="BB375" s="394"/>
      <c r="BC375" s="394"/>
      <c r="BD375" s="394"/>
      <c r="BE375" s="394"/>
      <c r="BF375" s="394"/>
      <c r="BG375" s="394"/>
      <c r="BH375" s="394"/>
      <c r="BI375" s="394"/>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63"/>
      <c r="B376" s="107"/>
      <c r="L376" s="107"/>
      <c r="V376" s="107"/>
      <c r="AF376" s="107"/>
      <c r="AP376" s="107"/>
      <c r="AY376" s="394"/>
      <c r="AZ376" s="415"/>
      <c r="BA376" s="394"/>
      <c r="BB376" s="394"/>
      <c r="BC376" s="394"/>
      <c r="BD376" s="394"/>
      <c r="BE376" s="394"/>
      <c r="BF376" s="394"/>
      <c r="BG376" s="394"/>
      <c r="BH376" s="394"/>
      <c r="BI376" s="394"/>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63"/>
      <c r="B377" s="107"/>
      <c r="L377" s="107"/>
      <c r="V377" s="107"/>
      <c r="AF377" s="107"/>
      <c r="AP377" s="107"/>
      <c r="AY377" s="394"/>
      <c r="AZ377" s="415"/>
      <c r="BA377" s="394"/>
      <c r="BB377" s="394"/>
      <c r="BC377" s="394"/>
      <c r="BD377" s="394"/>
      <c r="BE377" s="394"/>
      <c r="BF377" s="394"/>
      <c r="BG377" s="394"/>
      <c r="BH377" s="394"/>
      <c r="BI377" s="394"/>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63"/>
      <c r="B378" s="107"/>
      <c r="L378" s="107"/>
      <c r="V378" s="107"/>
      <c r="AF378" s="107"/>
      <c r="AP378" s="107"/>
      <c r="AY378" s="394"/>
      <c r="AZ378" s="415"/>
      <c r="BA378" s="394"/>
      <c r="BB378" s="394"/>
      <c r="BC378" s="394"/>
      <c r="BD378" s="394"/>
      <c r="BE378" s="394"/>
      <c r="BF378" s="394"/>
      <c r="BG378" s="394"/>
      <c r="BH378" s="394"/>
      <c r="BI378" s="394"/>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63"/>
      <c r="B379" s="107"/>
      <c r="L379" s="107"/>
      <c r="V379" s="107"/>
      <c r="AF379" s="107"/>
      <c r="AP379" s="107"/>
      <c r="AY379" s="394"/>
      <c r="AZ379" s="415"/>
      <c r="BA379" s="394"/>
      <c r="BB379" s="394"/>
      <c r="BC379" s="394"/>
      <c r="BD379" s="394"/>
      <c r="BE379" s="394"/>
      <c r="BF379" s="394"/>
      <c r="BG379" s="394"/>
      <c r="BH379" s="394"/>
      <c r="BI379" s="394"/>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63"/>
      <c r="B380" s="107"/>
      <c r="L380" s="107"/>
      <c r="V380" s="107"/>
      <c r="AF380" s="107"/>
      <c r="AP380" s="107"/>
      <c r="AY380" s="394"/>
      <c r="AZ380" s="415"/>
      <c r="BA380" s="394"/>
      <c r="BB380" s="394"/>
      <c r="BC380" s="394"/>
      <c r="BD380" s="394"/>
      <c r="BE380" s="394"/>
      <c r="BF380" s="394"/>
      <c r="BG380" s="394"/>
      <c r="BH380" s="394"/>
      <c r="BI380" s="394"/>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63"/>
      <c r="B381" s="107"/>
      <c r="L381" s="107"/>
      <c r="V381" s="107"/>
      <c r="AF381" s="107"/>
      <c r="AP381" s="107"/>
      <c r="AY381" s="394"/>
      <c r="AZ381" s="415"/>
      <c r="BA381" s="394"/>
      <c r="BB381" s="394"/>
      <c r="BC381" s="394"/>
      <c r="BD381" s="394"/>
      <c r="BE381" s="394"/>
      <c r="BF381" s="394"/>
      <c r="BG381" s="394"/>
      <c r="BH381" s="394"/>
      <c r="BI381" s="394"/>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63"/>
      <c r="B382" s="107"/>
      <c r="L382" s="107"/>
      <c r="V382" s="107"/>
      <c r="AF382" s="107"/>
      <c r="AP382" s="107"/>
      <c r="AY382" s="394"/>
      <c r="AZ382" s="415"/>
      <c r="BA382" s="394"/>
      <c r="BB382" s="394"/>
      <c r="BC382" s="394"/>
      <c r="BD382" s="394"/>
      <c r="BE382" s="394"/>
      <c r="BF382" s="394"/>
      <c r="BG382" s="394"/>
      <c r="BH382" s="394"/>
      <c r="BI382" s="394"/>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63"/>
      <c r="B383" s="107"/>
      <c r="L383" s="107"/>
      <c r="V383" s="107"/>
      <c r="AF383" s="107"/>
      <c r="AP383" s="107"/>
      <c r="AY383" s="394"/>
      <c r="AZ383" s="415"/>
      <c r="BA383" s="394"/>
      <c r="BB383" s="394"/>
      <c r="BC383" s="394"/>
      <c r="BD383" s="394"/>
      <c r="BE383" s="394"/>
      <c r="BF383" s="394"/>
      <c r="BG383" s="394"/>
      <c r="BH383" s="394"/>
      <c r="BI383" s="394"/>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63"/>
      <c r="B384" s="107"/>
      <c r="L384" s="107"/>
      <c r="V384" s="107"/>
      <c r="AF384" s="107"/>
      <c r="AP384" s="107"/>
      <c r="AY384" s="394"/>
      <c r="AZ384" s="415"/>
      <c r="BA384" s="394"/>
      <c r="BB384" s="394"/>
      <c r="BC384" s="394"/>
      <c r="BD384" s="394"/>
      <c r="BE384" s="394"/>
      <c r="BF384" s="394"/>
      <c r="BG384" s="394"/>
      <c r="BH384" s="394"/>
      <c r="BI384" s="394"/>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63"/>
      <c r="B385" s="107"/>
      <c r="L385" s="107"/>
      <c r="V385" s="107"/>
      <c r="AF385" s="107"/>
      <c r="AP385" s="107"/>
      <c r="AY385" s="394"/>
      <c r="AZ385" s="415"/>
      <c r="BA385" s="394"/>
      <c r="BB385" s="394"/>
      <c r="BC385" s="394"/>
      <c r="BD385" s="394"/>
      <c r="BE385" s="394"/>
      <c r="BF385" s="394"/>
      <c r="BG385" s="394"/>
      <c r="BH385" s="394"/>
      <c r="BI385" s="394"/>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63"/>
      <c r="B386" s="107"/>
      <c r="L386" s="107"/>
      <c r="V386" s="107"/>
      <c r="AF386" s="107"/>
      <c r="AP386" s="107"/>
      <c r="AY386" s="394"/>
      <c r="AZ386" s="415"/>
      <c r="BA386" s="394"/>
      <c r="BB386" s="394"/>
      <c r="BC386" s="394"/>
      <c r="BD386" s="394"/>
      <c r="BE386" s="394"/>
      <c r="BF386" s="394"/>
      <c r="BG386" s="394"/>
      <c r="BH386" s="394"/>
      <c r="BI386" s="394"/>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63"/>
      <c r="B387" s="107"/>
      <c r="L387" s="107"/>
      <c r="V387" s="107"/>
      <c r="AF387" s="107"/>
      <c r="AP387" s="107"/>
      <c r="AY387" s="394"/>
      <c r="AZ387" s="415"/>
      <c r="BA387" s="394"/>
      <c r="BB387" s="394"/>
      <c r="BC387" s="394"/>
      <c r="BD387" s="394"/>
      <c r="BE387" s="394"/>
      <c r="BF387" s="394"/>
      <c r="BG387" s="394"/>
      <c r="BH387" s="394"/>
      <c r="BI387" s="394"/>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63"/>
      <c r="B388" s="107"/>
      <c r="L388" s="107"/>
      <c r="V388" s="107"/>
      <c r="AF388" s="107"/>
      <c r="AP388" s="107"/>
      <c r="AY388" s="394"/>
      <c r="AZ388" s="415"/>
      <c r="BA388" s="394"/>
      <c r="BB388" s="394"/>
      <c r="BC388" s="394"/>
      <c r="BD388" s="394"/>
      <c r="BE388" s="394"/>
      <c r="BF388" s="394"/>
      <c r="BG388" s="394"/>
      <c r="BH388" s="394"/>
      <c r="BI388" s="394"/>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63"/>
      <c r="B389" s="107"/>
      <c r="L389" s="107"/>
      <c r="V389" s="107"/>
      <c r="AF389" s="107"/>
      <c r="AP389" s="107"/>
      <c r="AY389" s="394"/>
      <c r="AZ389" s="415"/>
      <c r="BA389" s="394"/>
      <c r="BB389" s="394"/>
      <c r="BC389" s="394"/>
      <c r="BD389" s="394"/>
      <c r="BE389" s="394"/>
      <c r="BF389" s="394"/>
      <c r="BG389" s="394"/>
      <c r="BH389" s="394"/>
      <c r="BI389" s="394"/>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63"/>
      <c r="B390" s="107"/>
      <c r="L390" s="107"/>
      <c r="V390" s="107"/>
      <c r="AF390" s="107"/>
      <c r="AP390" s="107"/>
      <c r="AY390" s="394"/>
      <c r="AZ390" s="415"/>
      <c r="BA390" s="394"/>
      <c r="BB390" s="394"/>
      <c r="BC390" s="394"/>
      <c r="BD390" s="394"/>
      <c r="BE390" s="394"/>
      <c r="BF390" s="394"/>
      <c r="BG390" s="394"/>
      <c r="BH390" s="394"/>
      <c r="BI390" s="394"/>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63"/>
      <c r="B391" s="107"/>
      <c r="L391" s="107"/>
      <c r="V391" s="107"/>
      <c r="AF391" s="107"/>
      <c r="AP391" s="107"/>
      <c r="AY391" s="394"/>
      <c r="AZ391" s="415"/>
      <c r="BA391" s="394"/>
      <c r="BB391" s="394"/>
      <c r="BC391" s="394"/>
      <c r="BD391" s="394"/>
      <c r="BE391" s="394"/>
      <c r="BF391" s="394"/>
      <c r="BG391" s="394"/>
      <c r="BH391" s="394"/>
      <c r="BI391" s="394"/>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63"/>
      <c r="B392" s="107"/>
      <c r="L392" s="107"/>
      <c r="V392" s="107"/>
      <c r="AF392" s="107"/>
      <c r="AP392" s="107"/>
      <c r="AY392" s="394"/>
      <c r="AZ392" s="415"/>
      <c r="BA392" s="394"/>
      <c r="BB392" s="394"/>
      <c r="BC392" s="394"/>
      <c r="BD392" s="394"/>
      <c r="BE392" s="394"/>
      <c r="BF392" s="394"/>
      <c r="BG392" s="394"/>
      <c r="BH392" s="394"/>
      <c r="BI392" s="394"/>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63"/>
      <c r="B393" s="107"/>
      <c r="L393" s="107"/>
      <c r="V393" s="107"/>
      <c r="AF393" s="107"/>
      <c r="AP393" s="107"/>
      <c r="AY393" s="394"/>
      <c r="AZ393" s="415"/>
      <c r="BA393" s="394"/>
      <c r="BB393" s="394"/>
      <c r="BC393" s="394"/>
      <c r="BD393" s="394"/>
      <c r="BE393" s="394"/>
      <c r="BF393" s="394"/>
      <c r="BG393" s="394"/>
      <c r="BH393" s="394"/>
      <c r="BI393" s="394"/>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63"/>
      <c r="B394" s="107"/>
      <c r="L394" s="107"/>
      <c r="V394" s="107"/>
      <c r="AF394" s="107"/>
      <c r="AP394" s="107"/>
      <c r="AY394" s="394"/>
      <c r="AZ394" s="415"/>
      <c r="BA394" s="394"/>
      <c r="BB394" s="394"/>
      <c r="BC394" s="394"/>
      <c r="BD394" s="394"/>
      <c r="BE394" s="394"/>
      <c r="BF394" s="394"/>
      <c r="BG394" s="394"/>
      <c r="BH394" s="394"/>
      <c r="BI394" s="394"/>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63"/>
      <c r="B395" s="107"/>
      <c r="L395" s="107"/>
      <c r="V395" s="107"/>
      <c r="AF395" s="107"/>
      <c r="AP395" s="107"/>
      <c r="AY395" s="394"/>
      <c r="AZ395" s="415"/>
      <c r="BA395" s="394"/>
      <c r="BB395" s="394"/>
      <c r="BC395" s="394"/>
      <c r="BD395" s="394"/>
      <c r="BE395" s="394"/>
      <c r="BF395" s="394"/>
      <c r="BG395" s="394"/>
      <c r="BH395" s="394"/>
      <c r="BI395" s="394"/>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63"/>
      <c r="B396" s="107"/>
      <c r="L396" s="107"/>
      <c r="V396" s="107"/>
      <c r="AF396" s="107"/>
      <c r="AP396" s="107"/>
      <c r="AY396" s="394"/>
      <c r="AZ396" s="415"/>
      <c r="BA396" s="394"/>
      <c r="BB396" s="394"/>
      <c r="BC396" s="394"/>
      <c r="BD396" s="394"/>
      <c r="BE396" s="394"/>
      <c r="BF396" s="394"/>
      <c r="BG396" s="394"/>
      <c r="BH396" s="394"/>
      <c r="BI396" s="394"/>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63"/>
      <c r="B397" s="107"/>
      <c r="L397" s="107"/>
      <c r="V397" s="107"/>
      <c r="AF397" s="107"/>
      <c r="AP397" s="107"/>
      <c r="AY397" s="394"/>
      <c r="AZ397" s="415"/>
      <c r="BA397" s="394"/>
      <c r="BB397" s="394"/>
      <c r="BC397" s="394"/>
      <c r="BD397" s="394"/>
      <c r="BE397" s="394"/>
      <c r="BF397" s="394"/>
      <c r="BG397" s="394"/>
      <c r="BH397" s="394"/>
      <c r="BI397" s="394"/>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63"/>
      <c r="B398" s="107"/>
      <c r="L398" s="107"/>
      <c r="V398" s="107"/>
      <c r="AF398" s="107"/>
      <c r="AP398" s="107"/>
      <c r="AY398" s="394"/>
      <c r="AZ398" s="415"/>
      <c r="BA398" s="394"/>
      <c r="BB398" s="394"/>
      <c r="BC398" s="394"/>
      <c r="BD398" s="394"/>
      <c r="BE398" s="394"/>
      <c r="BF398" s="394"/>
      <c r="BG398" s="394"/>
      <c r="BH398" s="394"/>
      <c r="BI398" s="394"/>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63"/>
      <c r="B399" s="107"/>
      <c r="L399" s="107"/>
      <c r="V399" s="107"/>
      <c r="AF399" s="107"/>
      <c r="AP399" s="107"/>
      <c r="AY399" s="394"/>
      <c r="AZ399" s="415"/>
      <c r="BA399" s="394"/>
      <c r="BB399" s="394"/>
      <c r="BC399" s="394"/>
      <c r="BD399" s="394"/>
      <c r="BE399" s="394"/>
      <c r="BF399" s="394"/>
      <c r="BG399" s="394"/>
      <c r="BH399" s="394"/>
      <c r="BI399" s="394"/>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63"/>
      <c r="B400" s="107"/>
      <c r="L400" s="107"/>
      <c r="V400" s="107"/>
      <c r="AF400" s="107"/>
      <c r="AP400" s="107"/>
      <c r="AY400" s="394"/>
      <c r="AZ400" s="415"/>
      <c r="BA400" s="394"/>
      <c r="BB400" s="394"/>
      <c r="BC400" s="394"/>
      <c r="BD400" s="394"/>
      <c r="BE400" s="394"/>
      <c r="BF400" s="394"/>
      <c r="BG400" s="394"/>
      <c r="BH400" s="394"/>
      <c r="BI400" s="394"/>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63"/>
      <c r="B401" s="107"/>
      <c r="L401" s="107"/>
      <c r="V401" s="107"/>
      <c r="AF401" s="107"/>
      <c r="AP401" s="107"/>
      <c r="AY401" s="394"/>
      <c r="AZ401" s="415"/>
      <c r="BA401" s="394"/>
      <c r="BB401" s="394"/>
      <c r="BC401" s="394"/>
      <c r="BD401" s="394"/>
      <c r="BE401" s="394"/>
      <c r="BF401" s="394"/>
      <c r="BG401" s="394"/>
      <c r="BH401" s="394"/>
      <c r="BI401" s="394"/>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63"/>
      <c r="B402" s="107"/>
      <c r="L402" s="107"/>
      <c r="V402" s="107"/>
      <c r="AF402" s="107"/>
      <c r="AP402" s="107"/>
      <c r="AY402" s="394"/>
      <c r="AZ402" s="415"/>
      <c r="BA402" s="394"/>
      <c r="BB402" s="394"/>
      <c r="BC402" s="394"/>
      <c r="BD402" s="394"/>
      <c r="BE402" s="394"/>
      <c r="BF402" s="394"/>
      <c r="BG402" s="394"/>
      <c r="BH402" s="394"/>
      <c r="BI402" s="394"/>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63"/>
      <c r="B403" s="107"/>
      <c r="L403" s="107"/>
      <c r="V403" s="107"/>
      <c r="AF403" s="107"/>
      <c r="AP403" s="107"/>
      <c r="AY403" s="394"/>
      <c r="AZ403" s="415"/>
      <c r="BA403" s="394"/>
      <c r="BB403" s="394"/>
      <c r="BC403" s="394"/>
      <c r="BD403" s="394"/>
      <c r="BE403" s="394"/>
      <c r="BF403" s="394"/>
      <c r="BG403" s="394"/>
      <c r="BH403" s="394"/>
      <c r="BI403" s="394"/>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63"/>
      <c r="B404" s="107"/>
      <c r="L404" s="107"/>
      <c r="V404" s="107"/>
      <c r="AF404" s="107"/>
      <c r="AP404" s="107"/>
      <c r="AY404" s="394"/>
      <c r="AZ404" s="415"/>
      <c r="BA404" s="394"/>
      <c r="BB404" s="394"/>
      <c r="BC404" s="394"/>
      <c r="BD404" s="394"/>
      <c r="BE404" s="394"/>
      <c r="BF404" s="394"/>
      <c r="BG404" s="394"/>
      <c r="BH404" s="394"/>
      <c r="BI404" s="394"/>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63"/>
      <c r="B405" s="107"/>
      <c r="L405" s="107"/>
      <c r="V405" s="107"/>
      <c r="AF405" s="107"/>
      <c r="AP405" s="107"/>
      <c r="AY405" s="394"/>
      <c r="AZ405" s="415"/>
      <c r="BA405" s="394"/>
      <c r="BB405" s="394"/>
      <c r="BC405" s="394"/>
      <c r="BD405" s="394"/>
      <c r="BE405" s="394"/>
      <c r="BF405" s="394"/>
      <c r="BG405" s="394"/>
      <c r="BH405" s="394"/>
      <c r="BI405" s="394"/>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63"/>
      <c r="B406" s="107"/>
      <c r="L406" s="107"/>
      <c r="V406" s="107"/>
      <c r="AF406" s="107"/>
      <c r="AP406" s="107"/>
      <c r="AY406" s="394"/>
      <c r="AZ406" s="415"/>
      <c r="BA406" s="394"/>
      <c r="BB406" s="394"/>
      <c r="BC406" s="394"/>
      <c r="BD406" s="394"/>
      <c r="BE406" s="394"/>
      <c r="BF406" s="394"/>
      <c r="BG406" s="394"/>
      <c r="BH406" s="394"/>
      <c r="BI406" s="394"/>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63"/>
      <c r="B407" s="107"/>
      <c r="L407" s="107"/>
      <c r="V407" s="107"/>
      <c r="AF407" s="107"/>
      <c r="AP407" s="107"/>
      <c r="AY407" s="394"/>
      <c r="AZ407" s="415"/>
      <c r="BA407" s="394"/>
      <c r="BB407" s="394"/>
      <c r="BC407" s="394"/>
      <c r="BD407" s="394"/>
      <c r="BE407" s="394"/>
      <c r="BF407" s="394"/>
      <c r="BG407" s="394"/>
      <c r="BH407" s="394"/>
      <c r="BI407" s="394"/>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63"/>
      <c r="B408" s="107"/>
      <c r="L408" s="107"/>
      <c r="V408" s="107"/>
      <c r="AF408" s="107"/>
      <c r="AP408" s="107"/>
      <c r="AY408" s="394"/>
      <c r="AZ408" s="415"/>
      <c r="BA408" s="394"/>
      <c r="BB408" s="394"/>
      <c r="BC408" s="394"/>
      <c r="BD408" s="394"/>
      <c r="BE408" s="394"/>
      <c r="BF408" s="394"/>
      <c r="BG408" s="394"/>
      <c r="BH408" s="394"/>
      <c r="BI408" s="394"/>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63"/>
      <c r="B409" s="107"/>
      <c r="L409" s="107"/>
      <c r="V409" s="107"/>
      <c r="AF409" s="107"/>
      <c r="AP409" s="107"/>
      <c r="AY409" s="394"/>
      <c r="AZ409" s="415"/>
      <c r="BA409" s="394"/>
      <c r="BB409" s="394"/>
      <c r="BC409" s="394"/>
      <c r="BD409" s="394"/>
      <c r="BE409" s="394"/>
      <c r="BF409" s="394"/>
      <c r="BG409" s="394"/>
      <c r="BH409" s="394"/>
      <c r="BI409" s="394"/>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63"/>
      <c r="B410" s="107"/>
      <c r="L410" s="107"/>
      <c r="V410" s="107"/>
      <c r="AF410" s="107"/>
      <c r="AP410" s="107"/>
      <c r="AY410" s="394"/>
      <c r="AZ410" s="415"/>
      <c r="BA410" s="394"/>
      <c r="BB410" s="394"/>
      <c r="BC410" s="394"/>
      <c r="BD410" s="394"/>
      <c r="BE410" s="394"/>
      <c r="BF410" s="394"/>
      <c r="BG410" s="394"/>
      <c r="BH410" s="394"/>
      <c r="BI410" s="394"/>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63"/>
      <c r="B411" s="107"/>
      <c r="L411" s="107"/>
      <c r="V411" s="107"/>
      <c r="AF411" s="107"/>
      <c r="AP411" s="107"/>
      <c r="AY411" s="394"/>
      <c r="AZ411" s="415"/>
      <c r="BA411" s="394"/>
      <c r="BB411" s="394"/>
      <c r="BC411" s="394"/>
      <c r="BD411" s="394"/>
      <c r="BE411" s="394"/>
      <c r="BF411" s="394"/>
      <c r="BG411" s="394"/>
      <c r="BH411" s="394"/>
      <c r="BI411" s="394"/>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63"/>
      <c r="B412" s="107"/>
      <c r="L412" s="107"/>
      <c r="V412" s="107"/>
      <c r="AF412" s="107"/>
      <c r="AP412" s="107"/>
      <c r="AY412" s="394"/>
      <c r="AZ412" s="415"/>
      <c r="BA412" s="394"/>
      <c r="BB412" s="394"/>
      <c r="BC412" s="394"/>
      <c r="BD412" s="394"/>
      <c r="BE412" s="394"/>
      <c r="BF412" s="394"/>
      <c r="BG412" s="394"/>
      <c r="BH412" s="394"/>
      <c r="BI412" s="394"/>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63"/>
      <c r="B413" s="107"/>
      <c r="L413" s="107"/>
      <c r="V413" s="107"/>
      <c r="AF413" s="107"/>
      <c r="AP413" s="107"/>
      <c r="AY413" s="394"/>
      <c r="AZ413" s="415"/>
      <c r="BA413" s="394"/>
      <c r="BB413" s="394"/>
      <c r="BC413" s="394"/>
      <c r="BD413" s="394"/>
      <c r="BE413" s="394"/>
      <c r="BF413" s="394"/>
      <c r="BG413" s="394"/>
      <c r="BH413" s="394"/>
      <c r="BI413" s="394"/>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63"/>
      <c r="B414" s="107"/>
      <c r="L414" s="107"/>
      <c r="V414" s="107"/>
      <c r="AF414" s="107"/>
      <c r="AP414" s="107"/>
      <c r="AY414" s="394"/>
      <c r="AZ414" s="415"/>
      <c r="BA414" s="394"/>
      <c r="BB414" s="394"/>
      <c r="BC414" s="394"/>
      <c r="BD414" s="394"/>
      <c r="BE414" s="394"/>
      <c r="BF414" s="394"/>
      <c r="BG414" s="394"/>
      <c r="BH414" s="394"/>
      <c r="BI414" s="394"/>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63"/>
      <c r="B415" s="107"/>
      <c r="L415" s="107"/>
      <c r="V415" s="107"/>
      <c r="AF415" s="107"/>
      <c r="AP415" s="107"/>
      <c r="AY415" s="394"/>
      <c r="AZ415" s="415"/>
      <c r="BA415" s="394"/>
      <c r="BB415" s="394"/>
      <c r="BC415" s="394"/>
      <c r="BD415" s="394"/>
      <c r="BE415" s="394"/>
      <c r="BF415" s="394"/>
      <c r="BG415" s="394"/>
      <c r="BH415" s="394"/>
      <c r="BI415" s="394"/>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63"/>
      <c r="B416" s="107"/>
      <c r="L416" s="107"/>
      <c r="V416" s="107"/>
      <c r="AF416" s="107"/>
      <c r="AP416" s="107"/>
      <c r="AY416" s="394"/>
      <c r="AZ416" s="415"/>
      <c r="BA416" s="394"/>
      <c r="BB416" s="394"/>
      <c r="BC416" s="394"/>
      <c r="BD416" s="394"/>
      <c r="BE416" s="394"/>
      <c r="BF416" s="394"/>
      <c r="BG416" s="394"/>
      <c r="BH416" s="394"/>
      <c r="BI416" s="394"/>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63"/>
      <c r="B417" s="107"/>
      <c r="L417" s="107"/>
      <c r="V417" s="107"/>
      <c r="AF417" s="107"/>
      <c r="AP417" s="107"/>
      <c r="AY417" s="394"/>
      <c r="AZ417" s="415"/>
      <c r="BA417" s="394"/>
      <c r="BB417" s="394"/>
      <c r="BC417" s="394"/>
      <c r="BD417" s="394"/>
      <c r="BE417" s="394"/>
      <c r="BF417" s="394"/>
      <c r="BG417" s="394"/>
      <c r="BH417" s="394"/>
      <c r="BI417" s="394"/>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63"/>
      <c r="B418" s="107"/>
      <c r="L418" s="107"/>
      <c r="V418" s="107"/>
      <c r="AF418" s="107"/>
      <c r="AP418" s="107"/>
      <c r="AY418" s="394"/>
      <c r="AZ418" s="415"/>
      <c r="BA418" s="394"/>
      <c r="BB418" s="394"/>
      <c r="BC418" s="394"/>
      <c r="BD418" s="394"/>
      <c r="BE418" s="394"/>
      <c r="BF418" s="394"/>
      <c r="BG418" s="394"/>
      <c r="BH418" s="394"/>
      <c r="BI418" s="394"/>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63"/>
      <c r="B419" s="107"/>
      <c r="L419" s="107"/>
      <c r="V419" s="107"/>
      <c r="AF419" s="107"/>
      <c r="AP419" s="107"/>
      <c r="AY419" s="394"/>
      <c r="AZ419" s="415"/>
      <c r="BA419" s="394"/>
      <c r="BB419" s="394"/>
      <c r="BC419" s="394"/>
      <c r="BD419" s="394"/>
      <c r="BE419" s="394"/>
      <c r="BF419" s="394"/>
      <c r="BG419" s="394"/>
      <c r="BH419" s="394"/>
      <c r="BI419" s="394"/>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63"/>
      <c r="B420" s="107"/>
      <c r="L420" s="107"/>
      <c r="V420" s="107"/>
      <c r="AF420" s="107"/>
      <c r="AP420" s="107"/>
      <c r="AY420" s="394"/>
      <c r="AZ420" s="415"/>
      <c r="BA420" s="394"/>
      <c r="BB420" s="394"/>
      <c r="BC420" s="394"/>
      <c r="BD420" s="394"/>
      <c r="BE420" s="394"/>
      <c r="BF420" s="394"/>
      <c r="BG420" s="394"/>
      <c r="BH420" s="394"/>
      <c r="BI420" s="394"/>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63"/>
      <c r="B421" s="107"/>
      <c r="L421" s="107"/>
      <c r="V421" s="107"/>
      <c r="AF421" s="107"/>
      <c r="AP421" s="107"/>
      <c r="AY421" s="394"/>
      <c r="AZ421" s="415"/>
      <c r="BA421" s="394"/>
      <c r="BB421" s="394"/>
      <c r="BC421" s="394"/>
      <c r="BD421" s="394"/>
      <c r="BE421" s="394"/>
      <c r="BF421" s="394"/>
      <c r="BG421" s="394"/>
      <c r="BH421" s="394"/>
      <c r="BI421" s="394"/>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63"/>
      <c r="B422" s="107"/>
      <c r="L422" s="107"/>
      <c r="V422" s="107"/>
      <c r="AF422" s="107"/>
      <c r="AP422" s="107"/>
      <c r="AY422" s="394"/>
      <c r="AZ422" s="415"/>
      <c r="BA422" s="394"/>
      <c r="BB422" s="394"/>
      <c r="BC422" s="394"/>
      <c r="BD422" s="394"/>
      <c r="BE422" s="394"/>
      <c r="BF422" s="394"/>
      <c r="BG422" s="394"/>
      <c r="BH422" s="394"/>
      <c r="BI422" s="394"/>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63"/>
      <c r="B423" s="107"/>
      <c r="L423" s="107"/>
      <c r="V423" s="107"/>
      <c r="AF423" s="107"/>
      <c r="AP423" s="107"/>
      <c r="AY423" s="394"/>
      <c r="AZ423" s="415"/>
      <c r="BA423" s="394"/>
      <c r="BB423" s="394"/>
      <c r="BC423" s="394"/>
      <c r="BD423" s="394"/>
      <c r="BE423" s="394"/>
      <c r="BF423" s="394"/>
      <c r="BG423" s="394"/>
      <c r="BH423" s="394"/>
      <c r="BI423" s="394"/>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63"/>
      <c r="B424" s="107"/>
      <c r="L424" s="107"/>
      <c r="V424" s="107"/>
      <c r="AF424" s="107"/>
      <c r="AP424" s="107"/>
      <c r="AY424" s="394"/>
      <c r="AZ424" s="415"/>
      <c r="BA424" s="394"/>
      <c r="BB424" s="394"/>
      <c r="BC424" s="394"/>
      <c r="BD424" s="394"/>
      <c r="BE424" s="394"/>
      <c r="BF424" s="394"/>
      <c r="BG424" s="394"/>
      <c r="BH424" s="394"/>
      <c r="BI424" s="394"/>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63"/>
      <c r="B425" s="107"/>
      <c r="L425" s="107"/>
      <c r="V425" s="107"/>
      <c r="AF425" s="107"/>
      <c r="AP425" s="107"/>
      <c r="AY425" s="394"/>
      <c r="AZ425" s="415"/>
      <c r="BA425" s="394"/>
      <c r="BB425" s="394"/>
      <c r="BC425" s="394"/>
      <c r="BD425" s="394"/>
      <c r="BE425" s="394"/>
      <c r="BF425" s="394"/>
      <c r="BG425" s="394"/>
      <c r="BH425" s="394"/>
      <c r="BI425" s="394"/>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63"/>
      <c r="B426" s="107"/>
      <c r="L426" s="107"/>
      <c r="V426" s="107"/>
      <c r="AF426" s="107"/>
      <c r="AP426" s="107"/>
      <c r="AY426" s="394"/>
      <c r="AZ426" s="415"/>
      <c r="BA426" s="394"/>
      <c r="BB426" s="394"/>
      <c r="BC426" s="394"/>
      <c r="BD426" s="394"/>
      <c r="BE426" s="394"/>
      <c r="BF426" s="394"/>
      <c r="BG426" s="394"/>
      <c r="BH426" s="394"/>
      <c r="BI426" s="394"/>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63"/>
      <c r="B427" s="107"/>
      <c r="L427" s="107"/>
      <c r="V427" s="107"/>
      <c r="AF427" s="107"/>
      <c r="AP427" s="107"/>
      <c r="AY427" s="394"/>
      <c r="AZ427" s="415"/>
      <c r="BA427" s="394"/>
      <c r="BB427" s="394"/>
      <c r="BC427" s="394"/>
      <c r="BD427" s="394"/>
      <c r="BE427" s="394"/>
      <c r="BF427" s="394"/>
      <c r="BG427" s="394"/>
      <c r="BH427" s="394"/>
      <c r="BI427" s="394"/>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63"/>
      <c r="B428" s="107"/>
      <c r="L428" s="107"/>
      <c r="V428" s="107"/>
      <c r="AF428" s="107"/>
      <c r="AP428" s="107"/>
      <c r="AY428" s="394"/>
      <c r="AZ428" s="415"/>
      <c r="BA428" s="394"/>
      <c r="BB428" s="394"/>
      <c r="BC428" s="394"/>
      <c r="BD428" s="394"/>
      <c r="BE428" s="394"/>
      <c r="BF428" s="394"/>
      <c r="BG428" s="394"/>
      <c r="BH428" s="394"/>
      <c r="BI428" s="394"/>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63"/>
      <c r="B429" s="107"/>
      <c r="L429" s="107"/>
      <c r="V429" s="107"/>
      <c r="AF429" s="107"/>
      <c r="AP429" s="107"/>
      <c r="AY429" s="394"/>
      <c r="AZ429" s="415"/>
      <c r="BA429" s="394"/>
      <c r="BB429" s="394"/>
      <c r="BC429" s="394"/>
      <c r="BD429" s="394"/>
      <c r="BE429" s="394"/>
      <c r="BF429" s="394"/>
      <c r="BG429" s="394"/>
      <c r="BH429" s="394"/>
      <c r="BI429" s="394"/>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63"/>
      <c r="B430" s="107"/>
      <c r="L430" s="107"/>
      <c r="V430" s="107"/>
      <c r="AF430" s="107"/>
      <c r="AP430" s="107"/>
      <c r="AY430" s="394"/>
      <c r="AZ430" s="415"/>
      <c r="BA430" s="394"/>
      <c r="BB430" s="394"/>
      <c r="BC430" s="394"/>
      <c r="BD430" s="394"/>
      <c r="BE430" s="394"/>
      <c r="BF430" s="394"/>
      <c r="BG430" s="394"/>
      <c r="BH430" s="394"/>
      <c r="BI430" s="394"/>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63"/>
      <c r="B431" s="107"/>
      <c r="L431" s="107"/>
      <c r="V431" s="107"/>
      <c r="AF431" s="107"/>
      <c r="AP431" s="107"/>
      <c r="AY431" s="394"/>
      <c r="AZ431" s="415"/>
      <c r="BA431" s="394"/>
      <c r="BB431" s="394"/>
      <c r="BC431" s="394"/>
      <c r="BD431" s="394"/>
      <c r="BE431" s="394"/>
      <c r="BF431" s="394"/>
      <c r="BG431" s="394"/>
      <c r="BH431" s="394"/>
      <c r="BI431" s="394"/>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63"/>
      <c r="B432" s="107"/>
      <c r="L432" s="107"/>
      <c r="V432" s="107"/>
      <c r="AF432" s="107"/>
      <c r="AP432" s="107"/>
      <c r="AY432" s="394"/>
      <c r="AZ432" s="415"/>
      <c r="BA432" s="394"/>
      <c r="BB432" s="394"/>
      <c r="BC432" s="394"/>
      <c r="BD432" s="394"/>
      <c r="BE432" s="394"/>
      <c r="BF432" s="394"/>
      <c r="BG432" s="394"/>
      <c r="BH432" s="394"/>
      <c r="BI432" s="394"/>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63"/>
      <c r="B433" s="107"/>
      <c r="L433" s="107"/>
      <c r="V433" s="107"/>
      <c r="AF433" s="107"/>
      <c r="AP433" s="107"/>
      <c r="AY433" s="394"/>
      <c r="AZ433" s="415"/>
      <c r="BA433" s="394"/>
      <c r="BB433" s="394"/>
      <c r="BC433" s="394"/>
      <c r="BD433" s="394"/>
      <c r="BE433" s="394"/>
      <c r="BF433" s="394"/>
      <c r="BG433" s="394"/>
      <c r="BH433" s="394"/>
      <c r="BI433" s="394"/>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63"/>
      <c r="B434" s="107"/>
      <c r="L434" s="107"/>
      <c r="V434" s="107"/>
      <c r="AF434" s="107"/>
      <c r="AP434" s="107"/>
      <c r="AY434" s="394"/>
      <c r="AZ434" s="415"/>
      <c r="BA434" s="394"/>
      <c r="BB434" s="394"/>
      <c r="BC434" s="394"/>
      <c r="BD434" s="394"/>
      <c r="BE434" s="394"/>
      <c r="BF434" s="394"/>
      <c r="BG434" s="394"/>
      <c r="BH434" s="394"/>
      <c r="BI434" s="394"/>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63"/>
      <c r="B435" s="107"/>
      <c r="L435" s="107"/>
      <c r="V435" s="107"/>
      <c r="AF435" s="107"/>
      <c r="AP435" s="107"/>
      <c r="AY435" s="394"/>
      <c r="AZ435" s="415"/>
      <c r="BA435" s="394"/>
      <c r="BB435" s="394"/>
      <c r="BC435" s="394"/>
      <c r="BD435" s="394"/>
      <c r="BE435" s="394"/>
      <c r="BF435" s="394"/>
      <c r="BG435" s="394"/>
      <c r="BH435" s="394"/>
      <c r="BI435" s="394"/>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63"/>
      <c r="B436" s="107"/>
      <c r="L436" s="107"/>
      <c r="V436" s="107"/>
      <c r="AF436" s="107"/>
      <c r="AP436" s="107"/>
      <c r="AY436" s="394"/>
      <c r="AZ436" s="415"/>
      <c r="BA436" s="394"/>
      <c r="BB436" s="394"/>
      <c r="BC436" s="394"/>
      <c r="BD436" s="394"/>
      <c r="BE436" s="394"/>
      <c r="BF436" s="394"/>
      <c r="BG436" s="394"/>
      <c r="BH436" s="394"/>
      <c r="BI436" s="394"/>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63"/>
      <c r="B437" s="107"/>
      <c r="L437" s="107"/>
      <c r="V437" s="107"/>
      <c r="AF437" s="107"/>
      <c r="AP437" s="107"/>
      <c r="AY437" s="394"/>
      <c r="AZ437" s="415"/>
      <c r="BA437" s="394"/>
      <c r="BB437" s="394"/>
      <c r="BC437" s="394"/>
      <c r="BD437" s="394"/>
      <c r="BE437" s="394"/>
      <c r="BF437" s="394"/>
      <c r="BG437" s="394"/>
      <c r="BH437" s="394"/>
      <c r="BI437" s="394"/>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63"/>
      <c r="B438" s="107"/>
      <c r="L438" s="107"/>
      <c r="V438" s="107"/>
      <c r="AF438" s="107"/>
      <c r="AP438" s="107"/>
      <c r="AY438" s="394"/>
      <c r="AZ438" s="415"/>
      <c r="BA438" s="394"/>
      <c r="BB438" s="394"/>
      <c r="BC438" s="394"/>
      <c r="BD438" s="394"/>
      <c r="BE438" s="394"/>
      <c r="BF438" s="394"/>
      <c r="BG438" s="394"/>
      <c r="BH438" s="394"/>
      <c r="BI438" s="394"/>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63"/>
      <c r="B439" s="107"/>
      <c r="L439" s="107"/>
      <c r="V439" s="107"/>
      <c r="AF439" s="107"/>
      <c r="AP439" s="107"/>
      <c r="AY439" s="394"/>
      <c r="AZ439" s="415"/>
      <c r="BA439" s="394"/>
      <c r="BB439" s="394"/>
      <c r="BC439" s="394"/>
      <c r="BD439" s="394"/>
      <c r="BE439" s="394"/>
      <c r="BF439" s="394"/>
      <c r="BG439" s="394"/>
      <c r="BH439" s="394"/>
      <c r="BI439" s="394"/>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63"/>
      <c r="B440" s="107"/>
      <c r="L440" s="107"/>
      <c r="V440" s="107"/>
      <c r="AF440" s="107"/>
      <c r="AP440" s="107"/>
      <c r="AY440" s="394"/>
      <c r="AZ440" s="415"/>
      <c r="BA440" s="394"/>
      <c r="BB440" s="394"/>
      <c r="BC440" s="394"/>
      <c r="BD440" s="394"/>
      <c r="BE440" s="394"/>
      <c r="BF440" s="394"/>
      <c r="BG440" s="394"/>
      <c r="BH440" s="394"/>
      <c r="BI440" s="394"/>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63"/>
      <c r="B441" s="107"/>
      <c r="L441" s="107"/>
      <c r="V441" s="107"/>
      <c r="AF441" s="107"/>
      <c r="AP441" s="107"/>
      <c r="AY441" s="394"/>
      <c r="AZ441" s="415"/>
      <c r="BA441" s="394"/>
      <c r="BB441" s="394"/>
      <c r="BC441" s="394"/>
      <c r="BD441" s="394"/>
      <c r="BE441" s="394"/>
      <c r="BF441" s="394"/>
      <c r="BG441" s="394"/>
      <c r="BH441" s="394"/>
      <c r="BI441" s="394"/>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63"/>
      <c r="B442" s="107"/>
      <c r="L442" s="107"/>
      <c r="V442" s="107"/>
      <c r="AF442" s="107"/>
      <c r="AP442" s="107"/>
      <c r="AY442" s="394"/>
      <c r="AZ442" s="415"/>
      <c r="BA442" s="394"/>
      <c r="BB442" s="394"/>
      <c r="BC442" s="394"/>
      <c r="BD442" s="394"/>
      <c r="BE442" s="394"/>
      <c r="BF442" s="394"/>
      <c r="BG442" s="394"/>
      <c r="BH442" s="394"/>
      <c r="BI442" s="394"/>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63"/>
      <c r="B443" s="107"/>
      <c r="L443" s="107"/>
      <c r="V443" s="107"/>
      <c r="AF443" s="107"/>
      <c r="AP443" s="107"/>
      <c r="AY443" s="394"/>
      <c r="AZ443" s="415"/>
      <c r="BA443" s="394"/>
      <c r="BB443" s="394"/>
      <c r="BC443" s="394"/>
      <c r="BD443" s="394"/>
      <c r="BE443" s="394"/>
      <c r="BF443" s="394"/>
      <c r="BG443" s="394"/>
      <c r="BH443" s="394"/>
      <c r="BI443" s="394"/>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63"/>
      <c r="B444" s="107"/>
      <c r="L444" s="107"/>
      <c r="V444" s="107"/>
      <c r="AF444" s="107"/>
      <c r="AP444" s="107"/>
      <c r="AY444" s="394"/>
      <c r="AZ444" s="415"/>
      <c r="BA444" s="394"/>
      <c r="BB444" s="394"/>
      <c r="BC444" s="394"/>
      <c r="BD444" s="394"/>
      <c r="BE444" s="394"/>
      <c r="BF444" s="394"/>
      <c r="BG444" s="394"/>
      <c r="BH444" s="394"/>
      <c r="BI444" s="394"/>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63"/>
      <c r="B445" s="107"/>
      <c r="L445" s="107"/>
      <c r="V445" s="107"/>
      <c r="AF445" s="107"/>
      <c r="AP445" s="107"/>
      <c r="AY445" s="394"/>
      <c r="AZ445" s="415"/>
      <c r="BA445" s="394"/>
      <c r="BB445" s="394"/>
      <c r="BC445" s="394"/>
      <c r="BD445" s="394"/>
      <c r="BE445" s="394"/>
      <c r="BF445" s="394"/>
      <c r="BG445" s="394"/>
      <c r="BH445" s="394"/>
      <c r="BI445" s="394"/>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63"/>
      <c r="B446" s="107"/>
      <c r="L446" s="107"/>
      <c r="V446" s="107"/>
      <c r="AF446" s="107"/>
      <c r="AP446" s="107"/>
      <c r="AY446" s="394"/>
      <c r="AZ446" s="415"/>
      <c r="BA446" s="394"/>
      <c r="BB446" s="394"/>
      <c r="BC446" s="394"/>
      <c r="BD446" s="394"/>
      <c r="BE446" s="394"/>
      <c r="BF446" s="394"/>
      <c r="BG446" s="394"/>
      <c r="BH446" s="394"/>
      <c r="BI446" s="394"/>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63"/>
      <c r="B447" s="107"/>
      <c r="L447" s="107"/>
      <c r="V447" s="107"/>
      <c r="AF447" s="107"/>
      <c r="AP447" s="107"/>
      <c r="AY447" s="394"/>
      <c r="AZ447" s="415"/>
      <c r="BA447" s="394"/>
      <c r="BB447" s="394"/>
      <c r="BC447" s="394"/>
      <c r="BD447" s="394"/>
      <c r="BE447" s="394"/>
      <c r="BF447" s="394"/>
      <c r="BG447" s="394"/>
      <c r="BH447" s="394"/>
      <c r="BI447" s="394"/>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63"/>
      <c r="B448" s="107"/>
      <c r="L448" s="107"/>
      <c r="V448" s="107"/>
      <c r="AF448" s="107"/>
      <c r="AP448" s="107"/>
      <c r="AY448" s="394"/>
      <c r="AZ448" s="415"/>
      <c r="BA448" s="394"/>
      <c r="BB448" s="394"/>
      <c r="BC448" s="394"/>
      <c r="BD448" s="394"/>
      <c r="BE448" s="394"/>
      <c r="BF448" s="394"/>
      <c r="BG448" s="394"/>
      <c r="BH448" s="394"/>
      <c r="BI448" s="394"/>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63"/>
      <c r="B449" s="107"/>
      <c r="L449" s="107"/>
      <c r="V449" s="107"/>
      <c r="AF449" s="107"/>
      <c r="AP449" s="107"/>
      <c r="AY449" s="394"/>
      <c r="AZ449" s="415"/>
      <c r="BA449" s="394"/>
      <c r="BB449" s="394"/>
      <c r="BC449" s="394"/>
      <c r="BD449" s="394"/>
      <c r="BE449" s="394"/>
      <c r="BF449" s="394"/>
      <c r="BG449" s="394"/>
      <c r="BH449" s="394"/>
      <c r="BI449" s="394"/>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63"/>
      <c r="B450" s="107"/>
      <c r="L450" s="107"/>
      <c r="V450" s="107"/>
      <c r="AF450" s="107"/>
      <c r="AP450" s="107"/>
      <c r="AY450" s="394"/>
      <c r="AZ450" s="415"/>
      <c r="BA450" s="394"/>
      <c r="BB450" s="394"/>
      <c r="BC450" s="394"/>
      <c r="BD450" s="394"/>
      <c r="BE450" s="394"/>
      <c r="BF450" s="394"/>
      <c r="BG450" s="394"/>
      <c r="BH450" s="394"/>
      <c r="BI450" s="394"/>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63"/>
      <c r="B451" s="107"/>
      <c r="L451" s="107"/>
      <c r="V451" s="107"/>
      <c r="AF451" s="107"/>
      <c r="AP451" s="107"/>
      <c r="AY451" s="394"/>
      <c r="AZ451" s="415"/>
      <c r="BA451" s="394"/>
      <c r="BB451" s="394"/>
      <c r="BC451" s="394"/>
      <c r="BD451" s="394"/>
      <c r="BE451" s="394"/>
      <c r="BF451" s="394"/>
      <c r="BG451" s="394"/>
      <c r="BH451" s="394"/>
      <c r="BI451" s="394"/>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63"/>
      <c r="B452" s="107"/>
      <c r="L452" s="107"/>
      <c r="V452" s="107"/>
      <c r="AF452" s="107"/>
      <c r="AP452" s="107"/>
      <c r="AY452" s="394"/>
      <c r="AZ452" s="415"/>
      <c r="BA452" s="394"/>
      <c r="BB452" s="394"/>
      <c r="BC452" s="394"/>
      <c r="BD452" s="394"/>
      <c r="BE452" s="394"/>
      <c r="BF452" s="394"/>
      <c r="BG452" s="394"/>
      <c r="BH452" s="394"/>
      <c r="BI452" s="394"/>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63"/>
      <c r="B453" s="107"/>
      <c r="L453" s="107"/>
      <c r="V453" s="107"/>
      <c r="AF453" s="107"/>
      <c r="AP453" s="107"/>
      <c r="AY453" s="394"/>
      <c r="AZ453" s="415"/>
      <c r="BA453" s="394"/>
      <c r="BB453" s="394"/>
      <c r="BC453" s="394"/>
      <c r="BD453" s="394"/>
      <c r="BE453" s="394"/>
      <c r="BF453" s="394"/>
      <c r="BG453" s="394"/>
      <c r="BH453" s="394"/>
      <c r="BI453" s="394"/>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63"/>
      <c r="B454" s="107"/>
      <c r="L454" s="107"/>
      <c r="V454" s="107"/>
      <c r="AF454" s="107"/>
      <c r="AP454" s="107"/>
      <c r="AY454" s="394"/>
      <c r="AZ454" s="415"/>
      <c r="BA454" s="394"/>
      <c r="BB454" s="394"/>
      <c r="BC454" s="394"/>
      <c r="BD454" s="394"/>
      <c r="BE454" s="394"/>
      <c r="BF454" s="394"/>
      <c r="BG454" s="394"/>
      <c r="BH454" s="394"/>
      <c r="BI454" s="394"/>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63"/>
      <c r="B455" s="107"/>
      <c r="L455" s="107"/>
      <c r="V455" s="107"/>
      <c r="AF455" s="107"/>
      <c r="AP455" s="107"/>
      <c r="AY455" s="394"/>
      <c r="AZ455" s="415"/>
      <c r="BA455" s="394"/>
      <c r="BB455" s="394"/>
      <c r="BC455" s="394"/>
      <c r="BD455" s="394"/>
      <c r="BE455" s="394"/>
      <c r="BF455" s="394"/>
      <c r="BG455" s="394"/>
      <c r="BH455" s="394"/>
      <c r="BI455" s="394"/>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63"/>
      <c r="B456" s="107"/>
      <c r="L456" s="107"/>
      <c r="V456" s="107"/>
      <c r="AF456" s="107"/>
      <c r="AP456" s="107"/>
      <c r="AY456" s="394"/>
      <c r="AZ456" s="415"/>
      <c r="BA456" s="394"/>
      <c r="BB456" s="394"/>
      <c r="BC456" s="394"/>
      <c r="BD456" s="394"/>
      <c r="BE456" s="394"/>
      <c r="BF456" s="394"/>
      <c r="BG456" s="394"/>
      <c r="BH456" s="394"/>
      <c r="BI456" s="394"/>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63"/>
      <c r="B457" s="107"/>
      <c r="L457" s="107"/>
      <c r="V457" s="107"/>
      <c r="AF457" s="107"/>
      <c r="AP457" s="107"/>
      <c r="AY457" s="394"/>
      <c r="AZ457" s="415"/>
      <c r="BA457" s="394"/>
      <c r="BB457" s="394"/>
      <c r="BC457" s="394"/>
      <c r="BD457" s="394"/>
      <c r="BE457" s="394"/>
      <c r="BF457" s="394"/>
      <c r="BG457" s="394"/>
      <c r="BH457" s="394"/>
      <c r="BI457" s="394"/>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63"/>
      <c r="B458" s="107"/>
      <c r="L458" s="107"/>
      <c r="V458" s="107"/>
      <c r="AF458" s="107"/>
      <c r="AP458" s="107"/>
      <c r="AY458" s="394"/>
      <c r="AZ458" s="415"/>
      <c r="BA458" s="394"/>
      <c r="BB458" s="394"/>
      <c r="BC458" s="394"/>
      <c r="BD458" s="394"/>
      <c r="BE458" s="394"/>
      <c r="BF458" s="394"/>
      <c r="BG458" s="394"/>
      <c r="BH458" s="394"/>
      <c r="BI458" s="394"/>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63"/>
      <c r="B459" s="107"/>
      <c r="L459" s="107"/>
      <c r="V459" s="107"/>
      <c r="AF459" s="107"/>
      <c r="AP459" s="107"/>
      <c r="AY459" s="394"/>
      <c r="AZ459" s="415"/>
      <c r="BA459" s="394"/>
      <c r="BB459" s="394"/>
      <c r="BC459" s="394"/>
      <c r="BD459" s="394"/>
      <c r="BE459" s="394"/>
      <c r="BF459" s="394"/>
      <c r="BG459" s="394"/>
      <c r="BH459" s="394"/>
      <c r="BI459" s="394"/>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63"/>
      <c r="B460" s="107"/>
      <c r="L460" s="107"/>
      <c r="V460" s="107"/>
      <c r="AF460" s="107"/>
      <c r="AP460" s="107"/>
      <c r="AY460" s="394"/>
      <c r="AZ460" s="415"/>
      <c r="BA460" s="394"/>
      <c r="BB460" s="394"/>
      <c r="BC460" s="394"/>
      <c r="BD460" s="394"/>
      <c r="BE460" s="394"/>
      <c r="BF460" s="394"/>
      <c r="BG460" s="394"/>
      <c r="BH460" s="394"/>
      <c r="BI460" s="394"/>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63"/>
      <c r="B461" s="107"/>
      <c r="L461" s="107"/>
      <c r="V461" s="107"/>
      <c r="AF461" s="107"/>
      <c r="AP461" s="107"/>
      <c r="AY461" s="394"/>
      <c r="AZ461" s="415"/>
      <c r="BA461" s="394"/>
      <c r="BB461" s="394"/>
      <c r="BC461" s="394"/>
      <c r="BD461" s="394"/>
      <c r="BE461" s="394"/>
      <c r="BF461" s="394"/>
      <c r="BG461" s="394"/>
      <c r="BH461" s="394"/>
      <c r="BI461" s="394"/>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63"/>
      <c r="B462" s="107"/>
      <c r="L462" s="107"/>
      <c r="V462" s="107"/>
      <c r="AF462" s="107"/>
      <c r="AP462" s="107"/>
      <c r="AY462" s="394"/>
      <c r="AZ462" s="415"/>
      <c r="BA462" s="394"/>
      <c r="BB462" s="394"/>
      <c r="BC462" s="394"/>
      <c r="BD462" s="394"/>
      <c r="BE462" s="394"/>
      <c r="BF462" s="394"/>
      <c r="BG462" s="394"/>
      <c r="BH462" s="394"/>
      <c r="BI462" s="394"/>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63"/>
      <c r="B463" s="107"/>
      <c r="L463" s="107"/>
      <c r="V463" s="107"/>
      <c r="AF463" s="107"/>
      <c r="AP463" s="107"/>
      <c r="AY463" s="394"/>
      <c r="AZ463" s="415"/>
      <c r="BA463" s="394"/>
      <c r="BB463" s="394"/>
      <c r="BC463" s="394"/>
      <c r="BD463" s="394"/>
      <c r="BE463" s="394"/>
      <c r="BF463" s="394"/>
      <c r="BG463" s="394"/>
      <c r="BH463" s="394"/>
      <c r="BI463" s="394"/>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63"/>
      <c r="B464" s="107"/>
      <c r="L464" s="107"/>
      <c r="V464" s="107"/>
      <c r="AF464" s="107"/>
      <c r="AP464" s="107"/>
      <c r="AY464" s="394"/>
      <c r="AZ464" s="415"/>
      <c r="BA464" s="394"/>
      <c r="BB464" s="394"/>
      <c r="BC464" s="394"/>
      <c r="BD464" s="394"/>
      <c r="BE464" s="394"/>
      <c r="BF464" s="394"/>
      <c r="BG464" s="394"/>
      <c r="BH464" s="394"/>
      <c r="BI464" s="394"/>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63"/>
      <c r="B465" s="107"/>
      <c r="L465" s="107"/>
      <c r="V465" s="107"/>
      <c r="AF465" s="107"/>
      <c r="AP465" s="107"/>
      <c r="AY465" s="394"/>
      <c r="AZ465" s="415"/>
      <c r="BA465" s="394"/>
      <c r="BB465" s="394"/>
      <c r="BC465" s="394"/>
      <c r="BD465" s="394"/>
      <c r="BE465" s="394"/>
      <c r="BF465" s="394"/>
      <c r="BG465" s="394"/>
      <c r="BH465" s="394"/>
      <c r="BI465" s="394"/>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63"/>
      <c r="B466" s="107"/>
      <c r="L466" s="107"/>
      <c r="V466" s="107"/>
      <c r="AF466" s="107"/>
      <c r="AP466" s="107"/>
      <c r="AY466" s="394"/>
      <c r="AZ466" s="415"/>
      <c r="BA466" s="394"/>
      <c r="BB466" s="394"/>
      <c r="BC466" s="394"/>
      <c r="BD466" s="394"/>
      <c r="BE466" s="394"/>
      <c r="BF466" s="394"/>
      <c r="BG466" s="394"/>
      <c r="BH466" s="394"/>
      <c r="BI466" s="394"/>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63"/>
      <c r="B467" s="107"/>
      <c r="L467" s="107"/>
      <c r="V467" s="107"/>
      <c r="AF467" s="107"/>
      <c r="AP467" s="107"/>
      <c r="AY467" s="394"/>
      <c r="AZ467" s="415"/>
      <c r="BA467" s="394"/>
      <c r="BB467" s="394"/>
      <c r="BC467" s="394"/>
      <c r="BD467" s="394"/>
      <c r="BE467" s="394"/>
      <c r="BF467" s="394"/>
      <c r="BG467" s="394"/>
      <c r="BH467" s="394"/>
      <c r="BI467" s="394"/>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63"/>
      <c r="B468" s="107"/>
      <c r="L468" s="107"/>
      <c r="V468" s="107"/>
      <c r="AF468" s="107"/>
      <c r="AP468" s="107"/>
      <c r="AY468" s="394"/>
      <c r="AZ468" s="415"/>
      <c r="BA468" s="394"/>
      <c r="BB468" s="394"/>
      <c r="BC468" s="394"/>
      <c r="BD468" s="394"/>
      <c r="BE468" s="394"/>
      <c r="BF468" s="394"/>
      <c r="BG468" s="394"/>
      <c r="BH468" s="394"/>
      <c r="BI468" s="394"/>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63"/>
      <c r="B469" s="107"/>
      <c r="L469" s="107"/>
      <c r="V469" s="107"/>
      <c r="AF469" s="107"/>
      <c r="AP469" s="107"/>
      <c r="AY469" s="394"/>
      <c r="AZ469" s="415"/>
      <c r="BA469" s="394"/>
      <c r="BB469" s="394"/>
      <c r="BC469" s="394"/>
      <c r="BD469" s="394"/>
      <c r="BE469" s="394"/>
      <c r="BF469" s="394"/>
      <c r="BG469" s="394"/>
      <c r="BH469" s="394"/>
      <c r="BI469" s="394"/>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63"/>
      <c r="B470" s="107"/>
      <c r="L470" s="107"/>
      <c r="V470" s="107"/>
      <c r="AF470" s="107"/>
      <c r="AP470" s="107"/>
      <c r="AY470" s="394"/>
      <c r="AZ470" s="415"/>
      <c r="BA470" s="394"/>
      <c r="BB470" s="394"/>
      <c r="BC470" s="394"/>
      <c r="BD470" s="394"/>
      <c r="BE470" s="394"/>
      <c r="BF470" s="394"/>
      <c r="BG470" s="394"/>
      <c r="BH470" s="394"/>
      <c r="BI470" s="394"/>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63"/>
      <c r="B471" s="107"/>
      <c r="L471" s="107"/>
      <c r="V471" s="107"/>
      <c r="AF471" s="107"/>
      <c r="AP471" s="107"/>
      <c r="AY471" s="394"/>
      <c r="AZ471" s="415"/>
      <c r="BA471" s="394"/>
      <c r="BB471" s="394"/>
      <c r="BC471" s="394"/>
      <c r="BD471" s="394"/>
      <c r="BE471" s="394"/>
      <c r="BF471" s="394"/>
      <c r="BG471" s="394"/>
      <c r="BH471" s="394"/>
      <c r="BI471" s="394"/>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63"/>
      <c r="B472" s="107"/>
      <c r="L472" s="107"/>
      <c r="V472" s="107"/>
      <c r="AF472" s="107"/>
      <c r="AP472" s="107"/>
      <c r="AY472" s="394"/>
      <c r="AZ472" s="415"/>
      <c r="BA472" s="394"/>
      <c r="BB472" s="394"/>
      <c r="BC472" s="394"/>
      <c r="BD472" s="394"/>
      <c r="BE472" s="394"/>
      <c r="BF472" s="394"/>
      <c r="BG472" s="394"/>
      <c r="BH472" s="394"/>
      <c r="BI472" s="394"/>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63"/>
      <c r="B473" s="107"/>
      <c r="L473" s="107"/>
      <c r="V473" s="107"/>
      <c r="AF473" s="107"/>
      <c r="AP473" s="107"/>
      <c r="AY473" s="394"/>
      <c r="AZ473" s="415"/>
      <c r="BA473" s="394"/>
      <c r="BB473" s="394"/>
      <c r="BC473" s="394"/>
      <c r="BD473" s="394"/>
      <c r="BE473" s="394"/>
      <c r="BF473" s="394"/>
      <c r="BG473" s="394"/>
      <c r="BH473" s="394"/>
      <c r="BI473" s="394"/>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63"/>
      <c r="B474" s="107"/>
      <c r="L474" s="107"/>
      <c r="V474" s="107"/>
      <c r="AF474" s="107"/>
      <c r="AP474" s="107"/>
      <c r="AY474" s="394"/>
      <c r="AZ474" s="415"/>
      <c r="BA474" s="394"/>
      <c r="BB474" s="394"/>
      <c r="BC474" s="394"/>
      <c r="BD474" s="394"/>
      <c r="BE474" s="394"/>
      <c r="BF474" s="394"/>
      <c r="BG474" s="394"/>
      <c r="BH474" s="394"/>
      <c r="BI474" s="394"/>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63"/>
      <c r="B475" s="107"/>
      <c r="L475" s="107"/>
      <c r="V475" s="107"/>
      <c r="AF475" s="107"/>
      <c r="AP475" s="107"/>
      <c r="AY475" s="394"/>
      <c r="AZ475" s="415"/>
      <c r="BA475" s="394"/>
      <c r="BB475" s="394"/>
      <c r="BC475" s="394"/>
      <c r="BD475" s="394"/>
      <c r="BE475" s="394"/>
      <c r="BF475" s="394"/>
      <c r="BG475" s="394"/>
      <c r="BH475" s="394"/>
      <c r="BI475" s="394"/>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63"/>
      <c r="B476" s="107"/>
      <c r="L476" s="107"/>
      <c r="V476" s="107"/>
      <c r="AF476" s="107"/>
      <c r="AP476" s="107"/>
      <c r="AY476" s="394"/>
      <c r="AZ476" s="415"/>
      <c r="BA476" s="394"/>
      <c r="BB476" s="394"/>
      <c r="BC476" s="394"/>
      <c r="BD476" s="394"/>
      <c r="BE476" s="394"/>
      <c r="BF476" s="394"/>
      <c r="BG476" s="394"/>
      <c r="BH476" s="394"/>
      <c r="BI476" s="394"/>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63"/>
      <c r="B477" s="107"/>
      <c r="L477" s="107"/>
      <c r="V477" s="107"/>
      <c r="AF477" s="107"/>
      <c r="AP477" s="107"/>
      <c r="AY477" s="394"/>
      <c r="AZ477" s="415"/>
      <c r="BA477" s="394"/>
      <c r="BB477" s="394"/>
      <c r="BC477" s="394"/>
      <c r="BD477" s="394"/>
      <c r="BE477" s="394"/>
      <c r="BF477" s="394"/>
      <c r="BG477" s="394"/>
      <c r="BH477" s="394"/>
      <c r="BI477" s="394"/>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63"/>
      <c r="B478" s="107"/>
      <c r="L478" s="107"/>
      <c r="V478" s="107"/>
      <c r="AF478" s="107"/>
      <c r="AP478" s="107"/>
      <c r="AY478" s="394"/>
      <c r="AZ478" s="415"/>
      <c r="BA478" s="394"/>
      <c r="BB478" s="394"/>
      <c r="BC478" s="394"/>
      <c r="BD478" s="394"/>
      <c r="BE478" s="394"/>
      <c r="BF478" s="394"/>
      <c r="BG478" s="394"/>
      <c r="BH478" s="394"/>
      <c r="BI478" s="394"/>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63"/>
      <c r="B479" s="107"/>
      <c r="L479" s="107"/>
      <c r="V479" s="107"/>
      <c r="AF479" s="107"/>
      <c r="AP479" s="107"/>
      <c r="AY479" s="394"/>
      <c r="AZ479" s="415"/>
      <c r="BA479" s="394"/>
      <c r="BB479" s="394"/>
      <c r="BC479" s="394"/>
      <c r="BD479" s="394"/>
      <c r="BE479" s="394"/>
      <c r="BF479" s="394"/>
      <c r="BG479" s="394"/>
      <c r="BH479" s="394"/>
      <c r="BI479" s="394"/>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63"/>
      <c r="B480" s="107"/>
      <c r="L480" s="107"/>
      <c r="V480" s="107"/>
      <c r="AF480" s="107"/>
      <c r="AP480" s="107"/>
      <c r="AY480" s="394"/>
      <c r="AZ480" s="415"/>
      <c r="BA480" s="394"/>
      <c r="BB480" s="394"/>
      <c r="BC480" s="394"/>
      <c r="BD480" s="394"/>
      <c r="BE480" s="394"/>
      <c r="BF480" s="394"/>
      <c r="BG480" s="394"/>
      <c r="BH480" s="394"/>
      <c r="BI480" s="394"/>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63"/>
      <c r="B481" s="107"/>
      <c r="L481" s="107"/>
      <c r="V481" s="107"/>
      <c r="AF481" s="107"/>
      <c r="AP481" s="107"/>
      <c r="AY481" s="394"/>
      <c r="AZ481" s="415"/>
      <c r="BA481" s="394"/>
      <c r="BB481" s="394"/>
      <c r="BC481" s="394"/>
      <c r="BD481" s="394"/>
      <c r="BE481" s="394"/>
      <c r="BF481" s="394"/>
      <c r="BG481" s="394"/>
      <c r="BH481" s="394"/>
      <c r="BI481" s="394"/>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63"/>
      <c r="B482" s="107"/>
      <c r="L482" s="107"/>
      <c r="V482" s="107"/>
      <c r="AF482" s="107"/>
      <c r="AP482" s="107"/>
      <c r="AY482" s="394"/>
      <c r="AZ482" s="415"/>
      <c r="BA482" s="394"/>
      <c r="BB482" s="394"/>
      <c r="BC482" s="394"/>
      <c r="BD482" s="394"/>
      <c r="BE482" s="394"/>
      <c r="BF482" s="394"/>
      <c r="BG482" s="394"/>
      <c r="BH482" s="394"/>
      <c r="BI482" s="394"/>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63"/>
      <c r="B483" s="107"/>
      <c r="L483" s="107"/>
      <c r="V483" s="107"/>
      <c r="AF483" s="107"/>
      <c r="AP483" s="107"/>
      <c r="AY483" s="394"/>
      <c r="AZ483" s="415"/>
      <c r="BA483" s="394"/>
      <c r="BB483" s="394"/>
      <c r="BC483" s="394"/>
      <c r="BD483" s="394"/>
      <c r="BE483" s="394"/>
      <c r="BF483" s="394"/>
      <c r="BG483" s="394"/>
      <c r="BH483" s="394"/>
      <c r="BI483" s="394"/>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63"/>
      <c r="B484" s="107"/>
      <c r="L484" s="107"/>
      <c r="V484" s="107"/>
      <c r="AF484" s="107"/>
      <c r="AP484" s="107"/>
      <c r="AY484" s="394"/>
      <c r="AZ484" s="415"/>
      <c r="BA484" s="394"/>
      <c r="BB484" s="394"/>
      <c r="BC484" s="394"/>
      <c r="BD484" s="394"/>
      <c r="BE484" s="394"/>
      <c r="BF484" s="394"/>
      <c r="BG484" s="394"/>
      <c r="BH484" s="394"/>
      <c r="BI484" s="394"/>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63"/>
      <c r="B485" s="107"/>
      <c r="L485" s="107"/>
      <c r="V485" s="107"/>
      <c r="AF485" s="107"/>
      <c r="AP485" s="107"/>
      <c r="AY485" s="394"/>
      <c r="AZ485" s="415"/>
      <c r="BA485" s="394"/>
      <c r="BB485" s="394"/>
      <c r="BC485" s="394"/>
      <c r="BD485" s="394"/>
      <c r="BE485" s="394"/>
      <c r="BF485" s="394"/>
      <c r="BG485" s="394"/>
      <c r="BH485" s="394"/>
      <c r="BI485" s="394"/>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63"/>
      <c r="B486" s="107"/>
      <c r="L486" s="107"/>
      <c r="V486" s="107"/>
      <c r="AF486" s="107"/>
      <c r="AP486" s="107"/>
      <c r="AY486" s="394"/>
      <c r="AZ486" s="415"/>
      <c r="BA486" s="394"/>
      <c r="BB486" s="394"/>
      <c r="BC486" s="394"/>
      <c r="BD486" s="394"/>
      <c r="BE486" s="394"/>
      <c r="BF486" s="394"/>
      <c r="BG486" s="394"/>
      <c r="BH486" s="394"/>
      <c r="BI486" s="394"/>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63"/>
      <c r="B487" s="107"/>
      <c r="L487" s="107"/>
      <c r="V487" s="107"/>
      <c r="AF487" s="107"/>
      <c r="AP487" s="107"/>
      <c r="AY487" s="394"/>
      <c r="AZ487" s="415"/>
      <c r="BA487" s="394"/>
      <c r="BB487" s="394"/>
      <c r="BC487" s="394"/>
      <c r="BD487" s="394"/>
      <c r="BE487" s="394"/>
      <c r="BF487" s="394"/>
      <c r="BG487" s="394"/>
      <c r="BH487" s="394"/>
      <c r="BI487" s="394"/>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63"/>
      <c r="B488" s="107"/>
      <c r="L488" s="107"/>
      <c r="V488" s="107"/>
      <c r="AF488" s="107"/>
      <c r="AP488" s="107"/>
      <c r="AY488" s="394"/>
      <c r="AZ488" s="415"/>
      <c r="BA488" s="394"/>
      <c r="BB488" s="394"/>
      <c r="BC488" s="394"/>
      <c r="BD488" s="394"/>
      <c r="BE488" s="394"/>
      <c r="BF488" s="394"/>
      <c r="BG488" s="394"/>
      <c r="BH488" s="394"/>
      <c r="BI488" s="394"/>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63"/>
      <c r="B489" s="107"/>
      <c r="L489" s="107"/>
      <c r="V489" s="107"/>
      <c r="AF489" s="107"/>
      <c r="AP489" s="107"/>
      <c r="AY489" s="394"/>
      <c r="AZ489" s="415"/>
      <c r="BA489" s="394"/>
      <c r="BB489" s="394"/>
      <c r="BC489" s="394"/>
      <c r="BD489" s="394"/>
      <c r="BE489" s="394"/>
      <c r="BF489" s="394"/>
      <c r="BG489" s="394"/>
      <c r="BH489" s="394"/>
      <c r="BI489" s="394"/>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63"/>
      <c r="B490" s="107"/>
      <c r="L490" s="107"/>
      <c r="V490" s="107"/>
      <c r="AF490" s="107"/>
      <c r="AP490" s="107"/>
      <c r="AY490" s="394"/>
      <c r="AZ490" s="415"/>
      <c r="BA490" s="394"/>
      <c r="BB490" s="394"/>
      <c r="BC490" s="394"/>
      <c r="BD490" s="394"/>
      <c r="BE490" s="394"/>
      <c r="BF490" s="394"/>
      <c r="BG490" s="394"/>
      <c r="BH490" s="394"/>
      <c r="BI490" s="394"/>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63"/>
      <c r="B491" s="107"/>
      <c r="L491" s="107"/>
      <c r="V491" s="107"/>
      <c r="AF491" s="107"/>
      <c r="AP491" s="107"/>
      <c r="AY491" s="394"/>
      <c r="AZ491" s="415"/>
      <c r="BA491" s="394"/>
      <c r="BB491" s="394"/>
      <c r="BC491" s="394"/>
      <c r="BD491" s="394"/>
      <c r="BE491" s="394"/>
      <c r="BF491" s="394"/>
      <c r="BG491" s="394"/>
      <c r="BH491" s="394"/>
      <c r="BI491" s="394"/>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63"/>
      <c r="B492" s="107"/>
      <c r="L492" s="107"/>
      <c r="V492" s="107"/>
      <c r="AF492" s="107"/>
      <c r="AP492" s="107"/>
      <c r="AY492" s="394"/>
      <c r="AZ492" s="415"/>
      <c r="BA492" s="394"/>
      <c r="BB492" s="394"/>
      <c r="BC492" s="394"/>
      <c r="BD492" s="394"/>
      <c r="BE492" s="394"/>
      <c r="BF492" s="394"/>
      <c r="BG492" s="394"/>
      <c r="BH492" s="394"/>
      <c r="BI492" s="394"/>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63"/>
      <c r="B493" s="107"/>
      <c r="L493" s="107"/>
      <c r="V493" s="107"/>
      <c r="AF493" s="107"/>
      <c r="AP493" s="107"/>
      <c r="AY493" s="394"/>
      <c r="AZ493" s="415"/>
      <c r="BA493" s="394"/>
      <c r="BB493" s="394"/>
      <c r="BC493" s="394"/>
      <c r="BD493" s="394"/>
      <c r="BE493" s="394"/>
      <c r="BF493" s="394"/>
      <c r="BG493" s="394"/>
      <c r="BH493" s="394"/>
      <c r="BI493" s="394"/>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63"/>
      <c r="B494" s="107"/>
      <c r="L494" s="107"/>
      <c r="V494" s="107"/>
      <c r="AF494" s="107"/>
      <c r="AP494" s="107"/>
      <c r="AY494" s="394"/>
      <c r="AZ494" s="415"/>
      <c r="BA494" s="394"/>
      <c r="BB494" s="394"/>
      <c r="BC494" s="394"/>
      <c r="BD494" s="394"/>
      <c r="BE494" s="394"/>
      <c r="BF494" s="394"/>
      <c r="BG494" s="394"/>
      <c r="BH494" s="394"/>
      <c r="BI494" s="394"/>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63"/>
      <c r="B495" s="107"/>
      <c r="L495" s="107"/>
      <c r="V495" s="107"/>
      <c r="AF495" s="107"/>
      <c r="AP495" s="107"/>
      <c r="AY495" s="394"/>
      <c r="AZ495" s="415"/>
      <c r="BA495" s="394"/>
      <c r="BB495" s="394"/>
      <c r="BC495" s="394"/>
      <c r="BD495" s="394"/>
      <c r="BE495" s="394"/>
      <c r="BF495" s="394"/>
      <c r="BG495" s="394"/>
      <c r="BH495" s="394"/>
      <c r="BI495" s="394"/>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63"/>
      <c r="B496" s="107"/>
      <c r="L496" s="107"/>
      <c r="V496" s="107"/>
      <c r="AF496" s="107"/>
      <c r="AP496" s="107"/>
      <c r="AY496" s="394"/>
      <c r="AZ496" s="415"/>
      <c r="BA496" s="394"/>
      <c r="BB496" s="394"/>
      <c r="BC496" s="394"/>
      <c r="BD496" s="394"/>
      <c r="BE496" s="394"/>
      <c r="BF496" s="394"/>
      <c r="BG496" s="394"/>
      <c r="BH496" s="394"/>
      <c r="BI496" s="394"/>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63"/>
      <c r="B497" s="107"/>
      <c r="L497" s="107"/>
      <c r="V497" s="107"/>
      <c r="AF497" s="107"/>
      <c r="AP497" s="107"/>
      <c r="AY497" s="394"/>
      <c r="AZ497" s="415"/>
      <c r="BA497" s="394"/>
      <c r="BB497" s="394"/>
      <c r="BC497" s="394"/>
      <c r="BD497" s="394"/>
      <c r="BE497" s="394"/>
      <c r="BF497" s="394"/>
      <c r="BG497" s="394"/>
      <c r="BH497" s="394"/>
      <c r="BI497" s="394"/>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63"/>
      <c r="B498" s="107"/>
      <c r="L498" s="107"/>
      <c r="V498" s="107"/>
      <c r="AF498" s="107"/>
      <c r="AP498" s="107"/>
      <c r="AY498" s="394"/>
      <c r="AZ498" s="415"/>
      <c r="BA498" s="394"/>
      <c r="BB498" s="394"/>
      <c r="BC498" s="394"/>
      <c r="BD498" s="394"/>
      <c r="BE498" s="394"/>
      <c r="BF498" s="394"/>
      <c r="BG498" s="394"/>
      <c r="BH498" s="394"/>
      <c r="BI498" s="394"/>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63"/>
      <c r="B499" s="107"/>
      <c r="L499" s="107"/>
      <c r="V499" s="107"/>
      <c r="AF499" s="107"/>
      <c r="AP499" s="107"/>
      <c r="AY499" s="394"/>
      <c r="AZ499" s="415"/>
      <c r="BA499" s="394"/>
      <c r="BB499" s="394"/>
      <c r="BC499" s="394"/>
      <c r="BD499" s="394"/>
      <c r="BE499" s="394"/>
      <c r="BF499" s="394"/>
      <c r="BG499" s="394"/>
      <c r="BH499" s="394"/>
      <c r="BI499" s="394"/>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63"/>
      <c r="B500" s="107"/>
      <c r="L500" s="107"/>
      <c r="V500" s="107"/>
      <c r="AF500" s="107"/>
      <c r="AP500" s="107"/>
      <c r="AY500" s="394"/>
      <c r="AZ500" s="415"/>
      <c r="BA500" s="394"/>
      <c r="BB500" s="394"/>
      <c r="BC500" s="394"/>
      <c r="BD500" s="394"/>
      <c r="BE500" s="394"/>
      <c r="BF500" s="394"/>
      <c r="BG500" s="394"/>
      <c r="BH500" s="394"/>
      <c r="BI500" s="394"/>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63"/>
      <c r="B501" s="107"/>
      <c r="L501" s="107"/>
      <c r="V501" s="107"/>
      <c r="AF501" s="107"/>
      <c r="AP501" s="107"/>
      <c r="AY501" s="394"/>
      <c r="AZ501" s="415"/>
      <c r="BA501" s="394"/>
      <c r="BB501" s="394"/>
      <c r="BC501" s="394"/>
      <c r="BD501" s="394"/>
      <c r="BE501" s="394"/>
      <c r="BF501" s="394"/>
      <c r="BG501" s="394"/>
      <c r="BH501" s="394"/>
      <c r="BI501" s="394"/>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63"/>
      <c r="B502" s="107"/>
      <c r="L502" s="107"/>
      <c r="V502" s="107"/>
      <c r="AF502" s="107"/>
      <c r="AP502" s="107"/>
      <c r="AY502" s="394"/>
      <c r="AZ502" s="415"/>
      <c r="BA502" s="394"/>
      <c r="BB502" s="394"/>
      <c r="BC502" s="394"/>
      <c r="BD502" s="394"/>
      <c r="BE502" s="394"/>
      <c r="BF502" s="394"/>
      <c r="BG502" s="394"/>
      <c r="BH502" s="394"/>
      <c r="BI502" s="394"/>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63"/>
      <c r="B503" s="107"/>
      <c r="L503" s="107"/>
      <c r="V503" s="107"/>
      <c r="AF503" s="107"/>
      <c r="AP503" s="107"/>
      <c r="AY503" s="394"/>
      <c r="AZ503" s="415"/>
      <c r="BA503" s="394"/>
      <c r="BB503" s="394"/>
      <c r="BC503" s="394"/>
      <c r="BD503" s="394"/>
      <c r="BE503" s="394"/>
      <c r="BF503" s="394"/>
      <c r="BG503" s="394"/>
      <c r="BH503" s="394"/>
      <c r="BI503" s="394"/>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63"/>
      <c r="B504" s="107"/>
      <c r="L504" s="107"/>
      <c r="V504" s="107"/>
      <c r="AF504" s="107"/>
      <c r="AP504" s="107"/>
      <c r="AY504" s="394"/>
      <c r="AZ504" s="415"/>
      <c r="BA504" s="394"/>
      <c r="BB504" s="394"/>
      <c r="BC504" s="394"/>
      <c r="BD504" s="394"/>
      <c r="BE504" s="394"/>
      <c r="BF504" s="394"/>
      <c r="BG504" s="394"/>
      <c r="BH504" s="394"/>
      <c r="BI504" s="394"/>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63"/>
      <c r="B505" s="107"/>
      <c r="L505" s="107"/>
      <c r="V505" s="107"/>
      <c r="AF505" s="107"/>
      <c r="AP505" s="107"/>
      <c r="AY505" s="394"/>
      <c r="AZ505" s="415"/>
      <c r="BA505" s="394"/>
      <c r="BB505" s="394"/>
      <c r="BC505" s="394"/>
      <c r="BD505" s="394"/>
      <c r="BE505" s="394"/>
      <c r="BF505" s="394"/>
      <c r="BG505" s="394"/>
      <c r="BH505" s="394"/>
      <c r="BI505" s="394"/>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63"/>
      <c r="B506" s="107"/>
      <c r="L506" s="107"/>
      <c r="V506" s="107"/>
      <c r="AF506" s="107"/>
      <c r="AP506" s="107"/>
      <c r="AY506" s="394"/>
      <c r="AZ506" s="415"/>
      <c r="BA506" s="394"/>
      <c r="BB506" s="394"/>
      <c r="BC506" s="394"/>
      <c r="BD506" s="394"/>
      <c r="BE506" s="394"/>
      <c r="BF506" s="394"/>
      <c r="BG506" s="394"/>
      <c r="BH506" s="394"/>
      <c r="BI506" s="394"/>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63"/>
      <c r="B507" s="107"/>
      <c r="L507" s="107"/>
      <c r="V507" s="107"/>
      <c r="AF507" s="107"/>
      <c r="AP507" s="107"/>
      <c r="AY507" s="394"/>
      <c r="AZ507" s="415"/>
      <c r="BA507" s="394"/>
      <c r="BB507" s="394"/>
      <c r="BC507" s="394"/>
      <c r="BD507" s="394"/>
      <c r="BE507" s="394"/>
      <c r="BF507" s="394"/>
      <c r="BG507" s="394"/>
      <c r="BH507" s="394"/>
      <c r="BI507" s="394"/>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63"/>
      <c r="B508" s="107"/>
      <c r="L508" s="107"/>
      <c r="V508" s="107"/>
      <c r="AF508" s="107"/>
      <c r="AP508" s="107"/>
      <c r="AY508" s="394"/>
      <c r="AZ508" s="415"/>
      <c r="BA508" s="394"/>
      <c r="BB508" s="394"/>
      <c r="BC508" s="394"/>
      <c r="BD508" s="394"/>
      <c r="BE508" s="394"/>
      <c r="BF508" s="394"/>
      <c r="BG508" s="394"/>
      <c r="BH508" s="394"/>
      <c r="BI508" s="394"/>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63"/>
      <c r="B509" s="107"/>
      <c r="L509" s="107"/>
      <c r="V509" s="107"/>
      <c r="AF509" s="107"/>
      <c r="AP509" s="107"/>
      <c r="AY509" s="394"/>
      <c r="AZ509" s="415"/>
      <c r="BA509" s="394"/>
      <c r="BB509" s="394"/>
      <c r="BC509" s="394"/>
      <c r="BD509" s="394"/>
      <c r="BE509" s="394"/>
      <c r="BF509" s="394"/>
      <c r="BG509" s="394"/>
      <c r="BH509" s="394"/>
      <c r="BI509" s="394"/>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63"/>
      <c r="B510" s="107"/>
      <c r="L510" s="107"/>
      <c r="V510" s="107"/>
      <c r="AF510" s="107"/>
      <c r="AP510" s="107"/>
      <c r="AY510" s="394"/>
      <c r="AZ510" s="415"/>
      <c r="BA510" s="394"/>
      <c r="BB510" s="394"/>
      <c r="BC510" s="394"/>
      <c r="BD510" s="394"/>
      <c r="BE510" s="394"/>
      <c r="BF510" s="394"/>
      <c r="BG510" s="394"/>
      <c r="BH510" s="394"/>
      <c r="BI510" s="394"/>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63"/>
      <c r="B511" s="107"/>
      <c r="L511" s="107"/>
      <c r="V511" s="107"/>
      <c r="AF511" s="107"/>
      <c r="AP511" s="107"/>
      <c r="AY511" s="394"/>
      <c r="AZ511" s="415"/>
      <c r="BA511" s="394"/>
      <c r="BB511" s="394"/>
      <c r="BC511" s="394"/>
      <c r="BD511" s="394"/>
      <c r="BE511" s="394"/>
      <c r="BF511" s="394"/>
      <c r="BG511" s="394"/>
      <c r="BH511" s="394"/>
      <c r="BI511" s="394"/>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63"/>
      <c r="B512" s="107"/>
      <c r="L512" s="107"/>
      <c r="V512" s="107"/>
      <c r="AF512" s="107"/>
      <c r="AP512" s="107"/>
      <c r="AY512" s="394"/>
      <c r="AZ512" s="415"/>
      <c r="BA512" s="394"/>
      <c r="BB512" s="394"/>
      <c r="BC512" s="394"/>
      <c r="BD512" s="394"/>
      <c r="BE512" s="394"/>
      <c r="BF512" s="394"/>
      <c r="BG512" s="394"/>
      <c r="BH512" s="394"/>
      <c r="BI512" s="394"/>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63"/>
      <c r="B513" s="107"/>
      <c r="L513" s="107"/>
      <c r="V513" s="107"/>
      <c r="AF513" s="107"/>
      <c r="AP513" s="107"/>
      <c r="AY513" s="394"/>
      <c r="AZ513" s="415"/>
      <c r="BA513" s="394"/>
      <c r="BB513" s="394"/>
      <c r="BC513" s="394"/>
      <c r="BD513" s="394"/>
      <c r="BE513" s="394"/>
      <c r="BF513" s="394"/>
      <c r="BG513" s="394"/>
      <c r="BH513" s="394"/>
      <c r="BI513" s="394"/>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63"/>
      <c r="B514" s="107"/>
      <c r="L514" s="107"/>
      <c r="V514" s="107"/>
      <c r="AF514" s="107"/>
      <c r="AP514" s="107"/>
      <c r="AY514" s="394"/>
      <c r="AZ514" s="415"/>
      <c r="BA514" s="394"/>
      <c r="BB514" s="394"/>
      <c r="BC514" s="394"/>
      <c r="BD514" s="394"/>
      <c r="BE514" s="394"/>
      <c r="BF514" s="394"/>
      <c r="BG514" s="394"/>
      <c r="BH514" s="394"/>
      <c r="BI514" s="394"/>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63"/>
      <c r="B515" s="107"/>
      <c r="L515" s="107"/>
      <c r="V515" s="107"/>
      <c r="AF515" s="107"/>
      <c r="AP515" s="107"/>
      <c r="AY515" s="394"/>
      <c r="AZ515" s="415"/>
      <c r="BA515" s="394"/>
      <c r="BB515" s="394"/>
      <c r="BC515" s="394"/>
      <c r="BD515" s="394"/>
      <c r="BE515" s="394"/>
      <c r="BF515" s="394"/>
      <c r="BG515" s="394"/>
      <c r="BH515" s="394"/>
      <c r="BI515" s="394"/>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63"/>
      <c r="B516" s="107"/>
      <c r="L516" s="107"/>
      <c r="V516" s="107"/>
      <c r="AF516" s="107"/>
      <c r="AP516" s="107"/>
      <c r="AY516" s="394"/>
      <c r="AZ516" s="415"/>
      <c r="BA516" s="394"/>
      <c r="BB516" s="394"/>
      <c r="BC516" s="394"/>
      <c r="BD516" s="394"/>
      <c r="BE516" s="394"/>
      <c r="BF516" s="394"/>
      <c r="BG516" s="394"/>
      <c r="BH516" s="394"/>
      <c r="BI516" s="394"/>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63"/>
      <c r="B517" s="107"/>
      <c r="L517" s="107"/>
      <c r="V517" s="107"/>
      <c r="AF517" s="107"/>
      <c r="AP517" s="107"/>
      <c r="AY517" s="394"/>
      <c r="AZ517" s="415"/>
      <c r="BA517" s="394"/>
      <c r="BB517" s="394"/>
      <c r="BC517" s="394"/>
      <c r="BD517" s="394"/>
      <c r="BE517" s="394"/>
      <c r="BF517" s="394"/>
      <c r="BG517" s="394"/>
      <c r="BH517" s="394"/>
      <c r="BI517" s="394"/>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63"/>
      <c r="B518" s="107"/>
      <c r="L518" s="107"/>
      <c r="V518" s="107"/>
      <c r="AF518" s="107"/>
      <c r="AP518" s="107"/>
      <c r="AY518" s="394"/>
      <c r="AZ518" s="415"/>
      <c r="BA518" s="394"/>
      <c r="BB518" s="394"/>
      <c r="BC518" s="394"/>
      <c r="BD518" s="394"/>
      <c r="BE518" s="394"/>
      <c r="BF518" s="394"/>
      <c r="BG518" s="394"/>
      <c r="BH518" s="394"/>
      <c r="BI518" s="394"/>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63"/>
      <c r="B519" s="107"/>
      <c r="L519" s="107"/>
      <c r="V519" s="107"/>
      <c r="AF519" s="107"/>
      <c r="AP519" s="107"/>
      <c r="AY519" s="394"/>
      <c r="AZ519" s="415"/>
      <c r="BA519" s="394"/>
      <c r="BB519" s="394"/>
      <c r="BC519" s="394"/>
      <c r="BD519" s="394"/>
      <c r="BE519" s="394"/>
      <c r="BF519" s="394"/>
      <c r="BG519" s="394"/>
      <c r="BH519" s="394"/>
      <c r="BI519" s="394"/>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63"/>
      <c r="B520" s="107"/>
      <c r="L520" s="107"/>
      <c r="V520" s="107"/>
      <c r="AF520" s="107"/>
      <c r="AP520" s="107"/>
      <c r="AY520" s="394"/>
      <c r="AZ520" s="415"/>
      <c r="BA520" s="394"/>
      <c r="BB520" s="394"/>
      <c r="BC520" s="394"/>
      <c r="BD520" s="394"/>
      <c r="BE520" s="394"/>
      <c r="BF520" s="394"/>
      <c r="BG520" s="394"/>
      <c r="BH520" s="394"/>
      <c r="BI520" s="394"/>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63"/>
      <c r="B521" s="107"/>
      <c r="L521" s="107"/>
      <c r="V521" s="107"/>
      <c r="AF521" s="107"/>
      <c r="AP521" s="107"/>
      <c r="AY521" s="394"/>
      <c r="AZ521" s="415"/>
      <c r="BA521" s="394"/>
      <c r="BB521" s="394"/>
      <c r="BC521" s="394"/>
      <c r="BD521" s="394"/>
      <c r="BE521" s="394"/>
      <c r="BF521" s="394"/>
      <c r="BG521" s="394"/>
      <c r="BH521" s="394"/>
      <c r="BI521" s="394"/>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63"/>
      <c r="B522" s="107"/>
      <c r="L522" s="107"/>
      <c r="V522" s="107"/>
      <c r="AF522" s="107"/>
      <c r="AP522" s="107"/>
      <c r="AY522" s="394"/>
      <c r="AZ522" s="415"/>
      <c r="BA522" s="394"/>
      <c r="BB522" s="394"/>
      <c r="BC522" s="394"/>
      <c r="BD522" s="394"/>
      <c r="BE522" s="394"/>
      <c r="BF522" s="394"/>
      <c r="BG522" s="394"/>
      <c r="BH522" s="394"/>
      <c r="BI522" s="394"/>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63"/>
      <c r="B523" s="107"/>
      <c r="L523" s="107"/>
      <c r="V523" s="107"/>
      <c r="AF523" s="107"/>
      <c r="AP523" s="107"/>
      <c r="AY523" s="394"/>
      <c r="AZ523" s="415"/>
      <c r="BA523" s="394"/>
      <c r="BB523" s="394"/>
      <c r="BC523" s="394"/>
      <c r="BD523" s="394"/>
      <c r="BE523" s="394"/>
      <c r="BF523" s="394"/>
      <c r="BG523" s="394"/>
      <c r="BH523" s="394"/>
      <c r="BI523" s="394"/>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63"/>
      <c r="B524" s="107"/>
      <c r="L524" s="107"/>
      <c r="V524" s="107"/>
      <c r="AF524" s="107"/>
      <c r="AP524" s="107"/>
      <c r="AY524" s="394"/>
      <c r="AZ524" s="415"/>
      <c r="BA524" s="394"/>
      <c r="BB524" s="394"/>
      <c r="BC524" s="394"/>
      <c r="BD524" s="394"/>
      <c r="BE524" s="394"/>
      <c r="BF524" s="394"/>
      <c r="BG524" s="394"/>
      <c r="BH524" s="394"/>
      <c r="BI524" s="394"/>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63"/>
      <c r="B525" s="107"/>
      <c r="L525" s="107"/>
      <c r="V525" s="107"/>
      <c r="AF525" s="107"/>
      <c r="AP525" s="107"/>
      <c r="AY525" s="394"/>
      <c r="AZ525" s="415"/>
      <c r="BA525" s="394"/>
      <c r="BB525" s="394"/>
      <c r="BC525" s="394"/>
      <c r="BD525" s="394"/>
      <c r="BE525" s="394"/>
      <c r="BF525" s="394"/>
      <c r="BG525" s="394"/>
      <c r="BH525" s="394"/>
      <c r="BI525" s="394"/>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63"/>
      <c r="B526" s="107"/>
      <c r="L526" s="107"/>
      <c r="V526" s="107"/>
      <c r="AF526" s="107"/>
      <c r="AP526" s="107"/>
      <c r="AY526" s="394"/>
      <c r="AZ526" s="415"/>
      <c r="BA526" s="394"/>
      <c r="BB526" s="394"/>
      <c r="BC526" s="394"/>
      <c r="BD526" s="394"/>
      <c r="BE526" s="394"/>
      <c r="BF526" s="394"/>
      <c r="BG526" s="394"/>
      <c r="BH526" s="394"/>
      <c r="BI526" s="394"/>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63"/>
      <c r="B527" s="107"/>
      <c r="L527" s="107"/>
      <c r="V527" s="107"/>
      <c r="AF527" s="107"/>
      <c r="AP527" s="107"/>
      <c r="AY527" s="394"/>
      <c r="AZ527" s="415"/>
      <c r="BA527" s="394"/>
      <c r="BB527" s="394"/>
      <c r="BC527" s="394"/>
      <c r="BD527" s="394"/>
      <c r="BE527" s="394"/>
      <c r="BF527" s="394"/>
      <c r="BG527" s="394"/>
      <c r="BH527" s="394"/>
      <c r="BI527" s="394"/>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63"/>
      <c r="B528" s="107"/>
      <c r="L528" s="107"/>
      <c r="V528" s="107"/>
      <c r="AF528" s="107"/>
      <c r="AP528" s="107"/>
      <c r="AY528" s="394"/>
      <c r="AZ528" s="415"/>
      <c r="BA528" s="394"/>
      <c r="BB528" s="394"/>
      <c r="BC528" s="394"/>
      <c r="BD528" s="394"/>
      <c r="BE528" s="394"/>
      <c r="BF528" s="394"/>
      <c r="BG528" s="394"/>
      <c r="BH528" s="394"/>
      <c r="BI528" s="394"/>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63"/>
      <c r="B529" s="107"/>
      <c r="L529" s="107"/>
      <c r="V529" s="107"/>
      <c r="AF529" s="107"/>
      <c r="AP529" s="107"/>
      <c r="AY529" s="394"/>
      <c r="AZ529" s="415"/>
      <c r="BA529" s="394"/>
      <c r="BB529" s="394"/>
      <c r="BC529" s="394"/>
      <c r="BD529" s="394"/>
      <c r="BE529" s="394"/>
      <c r="BF529" s="394"/>
      <c r="BG529" s="394"/>
      <c r="BH529" s="394"/>
      <c r="BI529" s="394"/>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63"/>
      <c r="B530" s="107"/>
      <c r="L530" s="107"/>
      <c r="V530" s="107"/>
      <c r="AF530" s="107"/>
      <c r="AP530" s="107"/>
      <c r="AY530" s="394"/>
      <c r="AZ530" s="415"/>
      <c r="BA530" s="394"/>
      <c r="BB530" s="394"/>
      <c r="BC530" s="394"/>
      <c r="BD530" s="394"/>
      <c r="BE530" s="394"/>
      <c r="BF530" s="394"/>
      <c r="BG530" s="394"/>
      <c r="BH530" s="394"/>
      <c r="BI530" s="394"/>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63"/>
      <c r="B531" s="107"/>
      <c r="L531" s="107"/>
      <c r="V531" s="107"/>
      <c r="AF531" s="107"/>
      <c r="AP531" s="107"/>
      <c r="AY531" s="394"/>
      <c r="AZ531" s="415"/>
      <c r="BA531" s="394"/>
      <c r="BB531" s="394"/>
      <c r="BC531" s="394"/>
      <c r="BD531" s="394"/>
      <c r="BE531" s="394"/>
      <c r="BF531" s="394"/>
      <c r="BG531" s="394"/>
      <c r="BH531" s="394"/>
      <c r="BI531" s="394"/>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63"/>
      <c r="B532" s="107"/>
      <c r="L532" s="107"/>
      <c r="V532" s="107"/>
      <c r="AF532" s="107"/>
      <c r="AP532" s="107"/>
      <c r="AY532" s="394"/>
      <c r="AZ532" s="415"/>
      <c r="BA532" s="394"/>
      <c r="BB532" s="394"/>
      <c r="BC532" s="394"/>
      <c r="BD532" s="394"/>
      <c r="BE532" s="394"/>
      <c r="BF532" s="394"/>
      <c r="BG532" s="394"/>
      <c r="BH532" s="394"/>
      <c r="BI532" s="394"/>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63"/>
      <c r="B533" s="107"/>
      <c r="L533" s="107"/>
      <c r="V533" s="107"/>
      <c r="AF533" s="107"/>
      <c r="AP533" s="107"/>
      <c r="AY533" s="394"/>
      <c r="AZ533" s="415"/>
      <c r="BA533" s="394"/>
      <c r="BB533" s="394"/>
      <c r="BC533" s="394"/>
      <c r="BD533" s="394"/>
      <c r="BE533" s="394"/>
      <c r="BF533" s="394"/>
      <c r="BG533" s="394"/>
      <c r="BH533" s="394"/>
      <c r="BI533" s="394"/>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63"/>
      <c r="B534" s="107"/>
      <c r="L534" s="107"/>
      <c r="V534" s="107"/>
      <c r="AF534" s="107"/>
      <c r="AP534" s="107"/>
      <c r="AY534" s="394"/>
      <c r="AZ534" s="415"/>
      <c r="BA534" s="394"/>
      <c r="BB534" s="394"/>
      <c r="BC534" s="394"/>
      <c r="BD534" s="394"/>
      <c r="BE534" s="394"/>
      <c r="BF534" s="394"/>
      <c r="BG534" s="394"/>
      <c r="BH534" s="394"/>
      <c r="BI534" s="394"/>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63"/>
      <c r="B535" s="107"/>
      <c r="L535" s="107"/>
      <c r="V535" s="107"/>
      <c r="AF535" s="107"/>
      <c r="AP535" s="107"/>
      <c r="AY535" s="394"/>
      <c r="AZ535" s="415"/>
      <c r="BA535" s="394"/>
      <c r="BB535" s="394"/>
      <c r="BC535" s="394"/>
      <c r="BD535" s="394"/>
      <c r="BE535" s="394"/>
      <c r="BF535" s="394"/>
      <c r="BG535" s="394"/>
      <c r="BH535" s="394"/>
      <c r="BI535" s="394"/>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63"/>
      <c r="B536" s="107"/>
      <c r="L536" s="107"/>
      <c r="V536" s="107"/>
      <c r="AF536" s="107"/>
      <c r="AP536" s="107"/>
      <c r="AY536" s="394"/>
      <c r="AZ536" s="415"/>
      <c r="BA536" s="394"/>
      <c r="BB536" s="394"/>
      <c r="BC536" s="394"/>
      <c r="BD536" s="394"/>
      <c r="BE536" s="394"/>
      <c r="BF536" s="394"/>
      <c r="BG536" s="394"/>
      <c r="BH536" s="394"/>
      <c r="BI536" s="394"/>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63"/>
      <c r="B537" s="107"/>
      <c r="L537" s="107"/>
      <c r="V537" s="107"/>
      <c r="AF537" s="107"/>
      <c r="AP537" s="107"/>
      <c r="AY537" s="394"/>
      <c r="AZ537" s="415"/>
      <c r="BA537" s="394"/>
      <c r="BB537" s="394"/>
      <c r="BC537" s="394"/>
      <c r="BD537" s="394"/>
      <c r="BE537" s="394"/>
      <c r="BF537" s="394"/>
      <c r="BG537" s="394"/>
      <c r="BH537" s="394"/>
      <c r="BI537" s="394"/>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63"/>
      <c r="B538" s="107"/>
      <c r="L538" s="107"/>
      <c r="V538" s="107"/>
      <c r="AF538" s="107"/>
      <c r="AP538" s="107"/>
      <c r="AY538" s="394"/>
      <c r="AZ538" s="415"/>
      <c r="BA538" s="394"/>
      <c r="BB538" s="394"/>
      <c r="BC538" s="394"/>
      <c r="BD538" s="394"/>
      <c r="BE538" s="394"/>
      <c r="BF538" s="394"/>
      <c r="BG538" s="394"/>
      <c r="BH538" s="394"/>
      <c r="BI538" s="394"/>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63"/>
      <c r="B539" s="107"/>
      <c r="L539" s="107"/>
      <c r="V539" s="107"/>
      <c r="AF539" s="107"/>
      <c r="AP539" s="107"/>
      <c r="AY539" s="394"/>
      <c r="AZ539" s="415"/>
      <c r="BA539" s="394"/>
      <c r="BB539" s="394"/>
      <c r="BC539" s="394"/>
      <c r="BD539" s="394"/>
      <c r="BE539" s="394"/>
      <c r="BF539" s="394"/>
      <c r="BG539" s="394"/>
      <c r="BH539" s="394"/>
      <c r="BI539" s="394"/>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63"/>
      <c r="B540" s="107"/>
      <c r="L540" s="107"/>
      <c r="V540" s="107"/>
      <c r="AF540" s="107"/>
      <c r="AP540" s="107"/>
      <c r="AY540" s="394"/>
      <c r="AZ540" s="415"/>
      <c r="BA540" s="394"/>
      <c r="BB540" s="394"/>
      <c r="BC540" s="394"/>
      <c r="BD540" s="394"/>
      <c r="BE540" s="394"/>
      <c r="BF540" s="394"/>
      <c r="BG540" s="394"/>
      <c r="BH540" s="394"/>
      <c r="BI540" s="394"/>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63"/>
      <c r="B541" s="107"/>
      <c r="L541" s="107"/>
      <c r="V541" s="107"/>
      <c r="AF541" s="107"/>
      <c r="AP541" s="107"/>
      <c r="AY541" s="394"/>
      <c r="AZ541" s="415"/>
      <c r="BA541" s="394"/>
      <c r="BB541" s="394"/>
      <c r="BC541" s="394"/>
      <c r="BD541" s="394"/>
      <c r="BE541" s="394"/>
      <c r="BF541" s="394"/>
      <c r="BG541" s="394"/>
      <c r="BH541" s="394"/>
      <c r="BI541" s="394"/>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63"/>
      <c r="B542" s="107"/>
      <c r="L542" s="107"/>
      <c r="V542" s="107"/>
      <c r="AF542" s="107"/>
      <c r="AP542" s="107"/>
      <c r="AY542" s="394"/>
      <c r="AZ542" s="415"/>
      <c r="BA542" s="394"/>
      <c r="BB542" s="394"/>
      <c r="BC542" s="394"/>
      <c r="BD542" s="394"/>
      <c r="BE542" s="394"/>
      <c r="BF542" s="394"/>
      <c r="BG542" s="394"/>
      <c r="BH542" s="394"/>
      <c r="BI542" s="394"/>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63"/>
      <c r="B543" s="107"/>
      <c r="L543" s="107"/>
      <c r="V543" s="107"/>
      <c r="AF543" s="107"/>
      <c r="AP543" s="107"/>
      <c r="AY543" s="394"/>
      <c r="AZ543" s="415"/>
      <c r="BA543" s="394"/>
      <c r="BB543" s="394"/>
      <c r="BC543" s="394"/>
      <c r="BD543" s="394"/>
      <c r="BE543" s="394"/>
      <c r="BF543" s="394"/>
      <c r="BG543" s="394"/>
      <c r="BH543" s="394"/>
      <c r="BI543" s="394"/>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63"/>
      <c r="B544" s="107"/>
      <c r="L544" s="107"/>
      <c r="V544" s="107"/>
      <c r="AF544" s="107"/>
      <c r="AP544" s="107"/>
      <c r="AY544" s="394"/>
      <c r="AZ544" s="415"/>
      <c r="BA544" s="394"/>
      <c r="BB544" s="394"/>
      <c r="BC544" s="394"/>
      <c r="BD544" s="394"/>
      <c r="BE544" s="394"/>
      <c r="BF544" s="394"/>
      <c r="BG544" s="394"/>
      <c r="BH544" s="394"/>
      <c r="BI544" s="394"/>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63"/>
      <c r="B545" s="107"/>
      <c r="L545" s="107"/>
      <c r="V545" s="107"/>
      <c r="AF545" s="107"/>
      <c r="AP545" s="107"/>
      <c r="AY545" s="394"/>
      <c r="AZ545" s="415"/>
      <c r="BA545" s="394"/>
      <c r="BB545" s="394"/>
      <c r="BC545" s="394"/>
      <c r="BD545" s="394"/>
      <c r="BE545" s="394"/>
      <c r="BF545" s="394"/>
      <c r="BG545" s="394"/>
      <c r="BH545" s="394"/>
      <c r="BI545" s="394"/>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63"/>
      <c r="B546" s="107"/>
      <c r="L546" s="107"/>
      <c r="V546" s="107"/>
      <c r="AF546" s="107"/>
      <c r="AP546" s="107"/>
      <c r="AY546" s="394"/>
      <c r="AZ546" s="415"/>
      <c r="BA546" s="394"/>
      <c r="BB546" s="394"/>
      <c r="BC546" s="394"/>
      <c r="BD546" s="394"/>
      <c r="BE546" s="394"/>
      <c r="BF546" s="394"/>
      <c r="BG546" s="394"/>
      <c r="BH546" s="394"/>
      <c r="BI546" s="394"/>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63"/>
      <c r="B547" s="107"/>
      <c r="L547" s="107"/>
      <c r="V547" s="107"/>
      <c r="AF547" s="107"/>
      <c r="AP547" s="107"/>
      <c r="AY547" s="394"/>
      <c r="AZ547" s="415"/>
      <c r="BA547" s="394"/>
      <c r="BB547" s="394"/>
      <c r="BC547" s="394"/>
      <c r="BD547" s="394"/>
      <c r="BE547" s="394"/>
      <c r="BF547" s="394"/>
      <c r="BG547" s="394"/>
      <c r="BH547" s="394"/>
      <c r="BI547" s="394"/>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63"/>
      <c r="B548" s="107"/>
      <c r="L548" s="107"/>
      <c r="V548" s="107"/>
      <c r="AF548" s="107"/>
      <c r="AP548" s="107"/>
      <c r="AY548" s="394"/>
      <c r="AZ548" s="415"/>
      <c r="BA548" s="394"/>
      <c r="BB548" s="394"/>
      <c r="BC548" s="394"/>
      <c r="BD548" s="394"/>
      <c r="BE548" s="394"/>
      <c r="BF548" s="394"/>
      <c r="BG548" s="394"/>
      <c r="BH548" s="394"/>
      <c r="BI548" s="394"/>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63"/>
      <c r="B549" s="107"/>
      <c r="L549" s="107"/>
      <c r="V549" s="107"/>
      <c r="AF549" s="107"/>
      <c r="AP549" s="107"/>
      <c r="AY549" s="394"/>
      <c r="AZ549" s="415"/>
      <c r="BA549" s="394"/>
      <c r="BB549" s="394"/>
      <c r="BC549" s="394"/>
      <c r="BD549" s="394"/>
      <c r="BE549" s="394"/>
      <c r="BF549" s="394"/>
      <c r="BG549" s="394"/>
      <c r="BH549" s="394"/>
      <c r="BI549" s="394"/>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63"/>
      <c r="B550" s="107"/>
      <c r="L550" s="107"/>
      <c r="V550" s="107"/>
      <c r="AF550" s="107"/>
      <c r="AP550" s="107"/>
      <c r="AY550" s="394"/>
      <c r="AZ550" s="415"/>
      <c r="BA550" s="394"/>
      <c r="BB550" s="394"/>
      <c r="BC550" s="394"/>
      <c r="BD550" s="394"/>
      <c r="BE550" s="394"/>
      <c r="BF550" s="394"/>
      <c r="BG550" s="394"/>
      <c r="BH550" s="394"/>
      <c r="BI550" s="394"/>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63"/>
      <c r="B551" s="107"/>
      <c r="L551" s="107"/>
      <c r="V551" s="107"/>
      <c r="AF551" s="107"/>
      <c r="AP551" s="107"/>
      <c r="AY551" s="394"/>
      <c r="AZ551" s="415"/>
      <c r="BA551" s="394"/>
      <c r="BB551" s="394"/>
      <c r="BC551" s="394"/>
      <c r="BD551" s="394"/>
      <c r="BE551" s="394"/>
      <c r="BF551" s="394"/>
      <c r="BG551" s="394"/>
      <c r="BH551" s="394"/>
      <c r="BI551" s="394"/>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63"/>
      <c r="B552" s="107"/>
      <c r="L552" s="107"/>
      <c r="V552" s="107"/>
      <c r="AF552" s="107"/>
      <c r="AP552" s="107"/>
      <c r="AY552" s="394"/>
      <c r="AZ552" s="415"/>
      <c r="BA552" s="394"/>
      <c r="BB552" s="394"/>
      <c r="BC552" s="394"/>
      <c r="BD552" s="394"/>
      <c r="BE552" s="394"/>
      <c r="BF552" s="394"/>
      <c r="BG552" s="394"/>
      <c r="BH552" s="394"/>
      <c r="BI552" s="394"/>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63"/>
      <c r="B553" s="107"/>
      <c r="L553" s="107"/>
      <c r="V553" s="107"/>
      <c r="AF553" s="107"/>
      <c r="AP553" s="107"/>
      <c r="AY553" s="394"/>
      <c r="AZ553" s="415"/>
      <c r="BA553" s="394"/>
      <c r="BB553" s="394"/>
      <c r="BC553" s="394"/>
      <c r="BD553" s="394"/>
      <c r="BE553" s="394"/>
      <c r="BF553" s="394"/>
      <c r="BG553" s="394"/>
      <c r="BH553" s="394"/>
      <c r="BI553" s="394"/>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63"/>
      <c r="B554" s="107"/>
      <c r="L554" s="107"/>
      <c r="V554" s="107"/>
      <c r="AF554" s="107"/>
      <c r="AP554" s="107"/>
      <c r="AY554" s="394"/>
      <c r="AZ554" s="415"/>
      <c r="BA554" s="394"/>
      <c r="BB554" s="394"/>
      <c r="BC554" s="394"/>
      <c r="BD554" s="394"/>
      <c r="BE554" s="394"/>
      <c r="BF554" s="394"/>
      <c r="BG554" s="394"/>
      <c r="BH554" s="394"/>
      <c r="BI554" s="394"/>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63"/>
      <c r="B555" s="107"/>
      <c r="L555" s="107"/>
      <c r="V555" s="107"/>
      <c r="AF555" s="107"/>
      <c r="AP555" s="107"/>
      <c r="AY555" s="394"/>
      <c r="AZ555" s="415"/>
      <c r="BA555" s="394"/>
      <c r="BB555" s="394"/>
      <c r="BC555" s="394"/>
      <c r="BD555" s="394"/>
      <c r="BE555" s="394"/>
      <c r="BF555" s="394"/>
      <c r="BG555" s="394"/>
      <c r="BH555" s="394"/>
      <c r="BI555" s="394"/>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63"/>
      <c r="B556" s="107"/>
      <c r="L556" s="107"/>
      <c r="V556" s="107"/>
      <c r="AF556" s="107"/>
      <c r="AP556" s="107"/>
      <c r="AY556" s="394"/>
      <c r="AZ556" s="415"/>
      <c r="BA556" s="394"/>
      <c r="BB556" s="394"/>
      <c r="BC556" s="394"/>
      <c r="BD556" s="394"/>
      <c r="BE556" s="394"/>
      <c r="BF556" s="394"/>
      <c r="BG556" s="394"/>
      <c r="BH556" s="394"/>
      <c r="BI556" s="394"/>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63"/>
      <c r="B557" s="107"/>
      <c r="L557" s="107"/>
      <c r="V557" s="107"/>
      <c r="AF557" s="107"/>
      <c r="AP557" s="107"/>
      <c r="AY557" s="394"/>
      <c r="AZ557" s="415"/>
      <c r="BA557" s="394"/>
      <c r="BB557" s="394"/>
      <c r="BC557" s="394"/>
      <c r="BD557" s="394"/>
      <c r="BE557" s="394"/>
      <c r="BF557" s="394"/>
      <c r="BG557" s="394"/>
      <c r="BH557" s="394"/>
      <c r="BI557" s="394"/>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63"/>
      <c r="B558" s="107"/>
      <c r="L558" s="107"/>
      <c r="V558" s="107"/>
      <c r="AF558" s="107"/>
      <c r="AP558" s="107"/>
      <c r="AY558" s="394"/>
      <c r="AZ558" s="415"/>
      <c r="BA558" s="394"/>
      <c r="BB558" s="394"/>
      <c r="BC558" s="394"/>
      <c r="BD558" s="394"/>
      <c r="BE558" s="394"/>
      <c r="BF558" s="394"/>
      <c r="BG558" s="394"/>
      <c r="BH558" s="394"/>
      <c r="BI558" s="394"/>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63"/>
      <c r="B559" s="107"/>
      <c r="L559" s="107"/>
      <c r="V559" s="107"/>
      <c r="AF559" s="107"/>
      <c r="AP559" s="107"/>
      <c r="AY559" s="394"/>
      <c r="AZ559" s="415"/>
      <c r="BA559" s="394"/>
      <c r="BB559" s="394"/>
      <c r="BC559" s="394"/>
      <c r="BD559" s="394"/>
      <c r="BE559" s="394"/>
      <c r="BF559" s="394"/>
      <c r="BG559" s="394"/>
      <c r="BH559" s="394"/>
      <c r="BI559" s="394"/>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63"/>
      <c r="B560" s="107"/>
      <c r="L560" s="107"/>
      <c r="V560" s="107"/>
      <c r="AF560" s="107"/>
      <c r="AP560" s="107"/>
      <c r="AY560" s="394"/>
      <c r="AZ560" s="415"/>
      <c r="BA560" s="394"/>
      <c r="BB560" s="394"/>
      <c r="BC560" s="394"/>
      <c r="BD560" s="394"/>
      <c r="BE560" s="394"/>
      <c r="BF560" s="394"/>
      <c r="BG560" s="394"/>
      <c r="BH560" s="394"/>
      <c r="BI560" s="394"/>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63"/>
      <c r="B561" s="107"/>
      <c r="L561" s="107"/>
      <c r="V561" s="107"/>
      <c r="AF561" s="107"/>
      <c r="AP561" s="107"/>
      <c r="AY561" s="394"/>
      <c r="AZ561" s="415"/>
      <c r="BA561" s="394"/>
      <c r="BB561" s="394"/>
      <c r="BC561" s="394"/>
      <c r="BD561" s="394"/>
      <c r="BE561" s="394"/>
      <c r="BF561" s="394"/>
      <c r="BG561" s="394"/>
      <c r="BH561" s="394"/>
      <c r="BI561" s="394"/>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63"/>
      <c r="B562" s="107"/>
      <c r="L562" s="107"/>
      <c r="V562" s="107"/>
      <c r="AF562" s="107"/>
      <c r="AP562" s="107"/>
      <c r="AY562" s="394"/>
      <c r="AZ562" s="415"/>
      <c r="BA562" s="394"/>
      <c r="BB562" s="394"/>
      <c r="BC562" s="394"/>
      <c r="BD562" s="394"/>
      <c r="BE562" s="394"/>
      <c r="BF562" s="394"/>
      <c r="BG562" s="394"/>
      <c r="BH562" s="394"/>
      <c r="BI562" s="394"/>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63"/>
      <c r="B563" s="107"/>
      <c r="L563" s="107"/>
      <c r="V563" s="107"/>
      <c r="AF563" s="107"/>
      <c r="AP563" s="107"/>
      <c r="AY563" s="394"/>
      <c r="AZ563" s="415"/>
      <c r="BA563" s="394"/>
      <c r="BB563" s="394"/>
      <c r="BC563" s="394"/>
      <c r="BD563" s="394"/>
      <c r="BE563" s="394"/>
      <c r="BF563" s="394"/>
      <c r="BG563" s="394"/>
      <c r="BH563" s="394"/>
      <c r="BI563" s="394"/>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63"/>
      <c r="B564" s="107"/>
      <c r="L564" s="107"/>
      <c r="V564" s="107"/>
      <c r="AF564" s="107"/>
      <c r="AP564" s="107"/>
      <c r="AY564" s="394"/>
      <c r="AZ564" s="415"/>
      <c r="BA564" s="394"/>
      <c r="BB564" s="394"/>
      <c r="BC564" s="394"/>
      <c r="BD564" s="394"/>
      <c r="BE564" s="394"/>
      <c r="BF564" s="394"/>
      <c r="BG564" s="394"/>
      <c r="BH564" s="394"/>
      <c r="BI564" s="394"/>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63"/>
      <c r="B565" s="107"/>
      <c r="L565" s="107"/>
      <c r="V565" s="107"/>
      <c r="AF565" s="107"/>
      <c r="AP565" s="107"/>
      <c r="AY565" s="394"/>
      <c r="AZ565" s="415"/>
      <c r="BA565" s="394"/>
      <c r="BB565" s="394"/>
      <c r="BC565" s="394"/>
      <c r="BD565" s="394"/>
      <c r="BE565" s="394"/>
      <c r="BF565" s="394"/>
      <c r="BG565" s="394"/>
      <c r="BH565" s="394"/>
      <c r="BI565" s="394"/>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63"/>
      <c r="B566" s="107"/>
      <c r="L566" s="107"/>
      <c r="V566" s="107"/>
      <c r="AF566" s="107"/>
      <c r="AP566" s="107"/>
      <c r="AY566" s="394"/>
      <c r="AZ566" s="415"/>
      <c r="BA566" s="394"/>
      <c r="BB566" s="394"/>
      <c r="BC566" s="394"/>
      <c r="BD566" s="394"/>
      <c r="BE566" s="394"/>
      <c r="BF566" s="394"/>
      <c r="BG566" s="394"/>
      <c r="BH566" s="394"/>
      <c r="BI566" s="394"/>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63"/>
      <c r="B567" s="107"/>
      <c r="L567" s="107"/>
      <c r="V567" s="107"/>
      <c r="AF567" s="107"/>
      <c r="AP567" s="107"/>
      <c r="AY567" s="394"/>
      <c r="AZ567" s="415"/>
      <c r="BA567" s="394"/>
      <c r="BB567" s="394"/>
      <c r="BC567" s="394"/>
      <c r="BD567" s="394"/>
      <c r="BE567" s="394"/>
      <c r="BF567" s="394"/>
      <c r="BG567" s="394"/>
      <c r="BH567" s="394"/>
      <c r="BI567" s="394"/>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63"/>
      <c r="B568" s="107"/>
      <c r="L568" s="107"/>
      <c r="V568" s="107"/>
      <c r="AF568" s="107"/>
      <c r="AP568" s="107"/>
      <c r="AY568" s="394"/>
      <c r="AZ568" s="415"/>
      <c r="BA568" s="394"/>
      <c r="BB568" s="394"/>
      <c r="BC568" s="394"/>
      <c r="BD568" s="394"/>
      <c r="BE568" s="394"/>
      <c r="BF568" s="394"/>
      <c r="BG568" s="394"/>
      <c r="BH568" s="394"/>
      <c r="BI568" s="394"/>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63"/>
      <c r="B569" s="107"/>
      <c r="L569" s="107"/>
      <c r="V569" s="107"/>
      <c r="AF569" s="107"/>
      <c r="AP569" s="107"/>
      <c r="AY569" s="394"/>
      <c r="AZ569" s="415"/>
      <c r="BA569" s="394"/>
      <c r="BB569" s="394"/>
      <c r="BC569" s="394"/>
      <c r="BD569" s="394"/>
      <c r="BE569" s="394"/>
      <c r="BF569" s="394"/>
      <c r="BG569" s="394"/>
      <c r="BH569" s="394"/>
      <c r="BI569" s="394"/>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63"/>
      <c r="B570" s="107"/>
      <c r="L570" s="107"/>
      <c r="V570" s="107"/>
      <c r="AF570" s="107"/>
      <c r="AP570" s="107"/>
      <c r="AY570" s="394"/>
      <c r="AZ570" s="415"/>
      <c r="BA570" s="394"/>
      <c r="BB570" s="394"/>
      <c r="BC570" s="394"/>
      <c r="BD570" s="394"/>
      <c r="BE570" s="394"/>
      <c r="BF570" s="394"/>
      <c r="BG570" s="394"/>
      <c r="BH570" s="394"/>
      <c r="BI570" s="394"/>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63"/>
      <c r="B571" s="107"/>
      <c r="L571" s="107"/>
      <c r="V571" s="107"/>
      <c r="AF571" s="107"/>
      <c r="AP571" s="107"/>
      <c r="AY571" s="394"/>
      <c r="AZ571" s="415"/>
      <c r="BA571" s="394"/>
      <c r="BB571" s="394"/>
      <c r="BC571" s="394"/>
      <c r="BD571" s="394"/>
      <c r="BE571" s="394"/>
      <c r="BF571" s="394"/>
      <c r="BG571" s="394"/>
      <c r="BH571" s="394"/>
      <c r="BI571" s="394"/>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63"/>
      <c r="B572" s="107"/>
      <c r="L572" s="107"/>
      <c r="V572" s="107"/>
      <c r="AF572" s="107"/>
      <c r="AP572" s="107"/>
      <c r="AY572" s="394"/>
      <c r="AZ572" s="415"/>
      <c r="BA572" s="394"/>
      <c r="BB572" s="394"/>
      <c r="BC572" s="394"/>
      <c r="BD572" s="394"/>
      <c r="BE572" s="394"/>
      <c r="BF572" s="394"/>
      <c r="BG572" s="394"/>
      <c r="BH572" s="394"/>
      <c r="BI572" s="394"/>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63"/>
      <c r="B573" s="107"/>
      <c r="L573" s="107"/>
      <c r="V573" s="107"/>
      <c r="AF573" s="107"/>
      <c r="AP573" s="107"/>
      <c r="AY573" s="394"/>
      <c r="AZ573" s="415"/>
      <c r="BA573" s="394"/>
      <c r="BB573" s="394"/>
      <c r="BC573" s="394"/>
      <c r="BD573" s="394"/>
      <c r="BE573" s="394"/>
      <c r="BF573" s="394"/>
      <c r="BG573" s="394"/>
      <c r="BH573" s="394"/>
      <c r="BI573" s="394"/>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63"/>
      <c r="B574" s="107"/>
      <c r="L574" s="107"/>
      <c r="V574" s="107"/>
      <c r="AF574" s="107"/>
      <c r="AP574" s="107"/>
      <c r="AY574" s="394"/>
      <c r="AZ574" s="415"/>
      <c r="BA574" s="394"/>
      <c r="BB574" s="394"/>
      <c r="BC574" s="394"/>
      <c r="BD574" s="394"/>
      <c r="BE574" s="394"/>
      <c r="BF574" s="394"/>
      <c r="BG574" s="394"/>
      <c r="BH574" s="394"/>
      <c r="BI574" s="394"/>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63"/>
      <c r="B575" s="107"/>
      <c r="L575" s="107"/>
      <c r="V575" s="107"/>
      <c r="AF575" s="107"/>
      <c r="AP575" s="107"/>
      <c r="AY575" s="394"/>
      <c r="AZ575" s="415"/>
      <c r="BA575" s="394"/>
      <c r="BB575" s="394"/>
      <c r="BC575" s="394"/>
      <c r="BD575" s="394"/>
      <c r="BE575" s="394"/>
      <c r="BF575" s="394"/>
      <c r="BG575" s="394"/>
      <c r="BH575" s="394"/>
      <c r="BI575" s="394"/>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63"/>
      <c r="B576" s="107"/>
      <c r="L576" s="107"/>
      <c r="V576" s="107"/>
      <c r="AF576" s="107"/>
      <c r="AP576" s="107"/>
      <c r="AY576" s="394"/>
      <c r="AZ576" s="415"/>
      <c r="BA576" s="394"/>
      <c r="BB576" s="394"/>
      <c r="BC576" s="394"/>
      <c r="BD576" s="394"/>
      <c r="BE576" s="394"/>
      <c r="BF576" s="394"/>
      <c r="BG576" s="394"/>
      <c r="BH576" s="394"/>
      <c r="BI576" s="394"/>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63"/>
      <c r="B577" s="107"/>
      <c r="L577" s="107"/>
      <c r="V577" s="107"/>
      <c r="AF577" s="107"/>
      <c r="AP577" s="107"/>
      <c r="AY577" s="394"/>
      <c r="AZ577" s="415"/>
      <c r="BA577" s="394"/>
      <c r="BB577" s="394"/>
      <c r="BC577" s="394"/>
      <c r="BD577" s="394"/>
      <c r="BE577" s="394"/>
      <c r="BF577" s="394"/>
      <c r="BG577" s="394"/>
      <c r="BH577" s="394"/>
      <c r="BI577" s="394"/>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63"/>
      <c r="B578" s="107"/>
      <c r="L578" s="107"/>
      <c r="V578" s="107"/>
      <c r="AF578" s="107"/>
      <c r="AP578" s="107"/>
      <c r="AY578" s="394"/>
      <c r="AZ578" s="415"/>
      <c r="BA578" s="394"/>
      <c r="BB578" s="394"/>
      <c r="BC578" s="394"/>
      <c r="BD578" s="394"/>
      <c r="BE578" s="394"/>
      <c r="BF578" s="394"/>
      <c r="BG578" s="394"/>
      <c r="BH578" s="394"/>
      <c r="BI578" s="394"/>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63"/>
      <c r="B579" s="107"/>
      <c r="L579" s="107"/>
      <c r="V579" s="107"/>
      <c r="AF579" s="107"/>
      <c r="AP579" s="107"/>
      <c r="AY579" s="394"/>
      <c r="AZ579" s="415"/>
      <c r="BA579" s="394"/>
      <c r="BB579" s="394"/>
      <c r="BC579" s="394"/>
      <c r="BD579" s="394"/>
      <c r="BE579" s="394"/>
      <c r="BF579" s="394"/>
      <c r="BG579" s="394"/>
      <c r="BH579" s="394"/>
      <c r="BI579" s="394"/>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63"/>
      <c r="B580" s="107"/>
      <c r="L580" s="107"/>
      <c r="V580" s="107"/>
      <c r="AF580" s="107"/>
      <c r="AP580" s="107"/>
      <c r="AY580" s="394"/>
      <c r="AZ580" s="415"/>
      <c r="BA580" s="394"/>
      <c r="BB580" s="394"/>
      <c r="BC580" s="394"/>
      <c r="BD580" s="394"/>
      <c r="BE580" s="394"/>
      <c r="BF580" s="394"/>
      <c r="BG580" s="394"/>
      <c r="BH580" s="394"/>
      <c r="BI580" s="394"/>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63"/>
      <c r="B581" s="107"/>
      <c r="L581" s="107"/>
      <c r="V581" s="107"/>
      <c r="AF581" s="107"/>
      <c r="AP581" s="107"/>
      <c r="AY581" s="394"/>
      <c r="AZ581" s="415"/>
      <c r="BA581" s="394"/>
      <c r="BB581" s="394"/>
      <c r="BC581" s="394"/>
      <c r="BD581" s="394"/>
      <c r="BE581" s="394"/>
      <c r="BF581" s="394"/>
      <c r="BG581" s="394"/>
      <c r="BH581" s="394"/>
      <c r="BI581" s="394"/>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63"/>
      <c r="B582" s="107"/>
      <c r="L582" s="107"/>
      <c r="V582" s="107"/>
      <c r="AF582" s="107"/>
      <c r="AP582" s="107"/>
      <c r="AY582" s="394"/>
      <c r="AZ582" s="415"/>
      <c r="BA582" s="394"/>
      <c r="BB582" s="394"/>
      <c r="BC582" s="394"/>
      <c r="BD582" s="394"/>
      <c r="BE582" s="394"/>
      <c r="BF582" s="394"/>
      <c r="BG582" s="394"/>
      <c r="BH582" s="394"/>
      <c r="BI582" s="394"/>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63"/>
      <c r="B583" s="107"/>
      <c r="L583" s="107"/>
      <c r="V583" s="107"/>
      <c r="AF583" s="107"/>
      <c r="AP583" s="107"/>
      <c r="AY583" s="394"/>
      <c r="AZ583" s="415"/>
      <c r="BA583" s="394"/>
      <c r="BB583" s="394"/>
      <c r="BC583" s="394"/>
      <c r="BD583" s="394"/>
      <c r="BE583" s="394"/>
      <c r="BF583" s="394"/>
      <c r="BG583" s="394"/>
      <c r="BH583" s="394"/>
      <c r="BI583" s="394"/>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63"/>
      <c r="B584" s="107"/>
      <c r="L584" s="107"/>
      <c r="V584" s="107"/>
      <c r="AF584" s="107"/>
      <c r="AP584" s="107"/>
      <c r="AY584" s="394"/>
      <c r="AZ584" s="415"/>
      <c r="BA584" s="394"/>
      <c r="BB584" s="394"/>
      <c r="BC584" s="394"/>
      <c r="BD584" s="394"/>
      <c r="BE584" s="394"/>
      <c r="BF584" s="394"/>
      <c r="BG584" s="394"/>
      <c r="BH584" s="394"/>
      <c r="BI584" s="394"/>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63"/>
      <c r="B585" s="107"/>
      <c r="L585" s="107"/>
      <c r="V585" s="107"/>
      <c r="AF585" s="107"/>
      <c r="AP585" s="107"/>
      <c r="AY585" s="394"/>
      <c r="AZ585" s="415"/>
      <c r="BA585" s="394"/>
      <c r="BB585" s="394"/>
      <c r="BC585" s="394"/>
      <c r="BD585" s="394"/>
      <c r="BE585" s="394"/>
      <c r="BF585" s="394"/>
      <c r="BG585" s="394"/>
      <c r="BH585" s="394"/>
      <c r="BI585" s="394"/>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63"/>
      <c r="B586" s="107"/>
      <c r="L586" s="107"/>
      <c r="V586" s="107"/>
      <c r="AF586" s="107"/>
      <c r="AP586" s="107"/>
      <c r="AY586" s="394"/>
      <c r="AZ586" s="415"/>
      <c r="BA586" s="394"/>
      <c r="BB586" s="394"/>
      <c r="BC586" s="394"/>
      <c r="BD586" s="394"/>
      <c r="BE586" s="394"/>
      <c r="BF586" s="394"/>
      <c r="BG586" s="394"/>
      <c r="BH586" s="394"/>
      <c r="BI586" s="394"/>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63"/>
      <c r="B587" s="107"/>
      <c r="L587" s="107"/>
      <c r="V587" s="107"/>
      <c r="AF587" s="107"/>
      <c r="AP587" s="107"/>
      <c r="AY587" s="394"/>
      <c r="AZ587" s="415"/>
      <c r="BA587" s="394"/>
      <c r="BB587" s="394"/>
      <c r="BC587" s="394"/>
      <c r="BD587" s="394"/>
      <c r="BE587" s="394"/>
      <c r="BF587" s="394"/>
      <c r="BG587" s="394"/>
      <c r="BH587" s="394"/>
      <c r="BI587" s="394"/>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63"/>
      <c r="B588" s="107"/>
      <c r="L588" s="107"/>
      <c r="V588" s="107"/>
      <c r="AF588" s="107"/>
      <c r="AP588" s="107"/>
      <c r="AY588" s="394"/>
      <c r="AZ588" s="415"/>
      <c r="BA588" s="394"/>
      <c r="BB588" s="394"/>
      <c r="BC588" s="394"/>
      <c r="BD588" s="394"/>
      <c r="BE588" s="394"/>
      <c r="BF588" s="394"/>
      <c r="BG588" s="394"/>
      <c r="BH588" s="394"/>
      <c r="BI588" s="394"/>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63"/>
      <c r="B589" s="107"/>
      <c r="L589" s="107"/>
      <c r="V589" s="107"/>
      <c r="AF589" s="107"/>
      <c r="AP589" s="107"/>
      <c r="AY589" s="394"/>
      <c r="AZ589" s="415"/>
      <c r="BA589" s="394"/>
      <c r="BB589" s="394"/>
      <c r="BC589" s="394"/>
      <c r="BD589" s="394"/>
      <c r="BE589" s="394"/>
      <c r="BF589" s="394"/>
      <c r="BG589" s="394"/>
      <c r="BH589" s="394"/>
      <c r="BI589" s="394"/>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63"/>
      <c r="B590" s="107"/>
      <c r="L590" s="107"/>
      <c r="V590" s="107"/>
      <c r="AF590" s="107"/>
      <c r="AP590" s="107"/>
      <c r="AY590" s="394"/>
      <c r="AZ590" s="415"/>
      <c r="BA590" s="394"/>
      <c r="BB590" s="394"/>
      <c r="BC590" s="394"/>
      <c r="BD590" s="394"/>
      <c r="BE590" s="394"/>
      <c r="BF590" s="394"/>
      <c r="BG590" s="394"/>
      <c r="BH590" s="394"/>
      <c r="BI590" s="394"/>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63"/>
      <c r="B591" s="107"/>
      <c r="L591" s="107"/>
      <c r="V591" s="107"/>
      <c r="AF591" s="107"/>
      <c r="AP591" s="107"/>
      <c r="AY591" s="394"/>
      <c r="AZ591" s="415"/>
      <c r="BA591" s="394"/>
      <c r="BB591" s="394"/>
      <c r="BC591" s="394"/>
      <c r="BD591" s="394"/>
      <c r="BE591" s="394"/>
      <c r="BF591" s="394"/>
      <c r="BG591" s="394"/>
      <c r="BH591" s="394"/>
      <c r="BI591" s="394"/>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63"/>
      <c r="B592" s="107"/>
      <c r="L592" s="107"/>
      <c r="V592" s="107"/>
      <c r="AF592" s="107"/>
      <c r="AP592" s="107"/>
      <c r="AY592" s="394"/>
      <c r="AZ592" s="415"/>
      <c r="BA592" s="394"/>
      <c r="BB592" s="394"/>
      <c r="BC592" s="394"/>
      <c r="BD592" s="394"/>
      <c r="BE592" s="394"/>
      <c r="BF592" s="394"/>
      <c r="BG592" s="394"/>
      <c r="BH592" s="394"/>
      <c r="BI592" s="394"/>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63"/>
      <c r="B593" s="107"/>
      <c r="L593" s="107"/>
      <c r="V593" s="107"/>
      <c r="AF593" s="107"/>
      <c r="AP593" s="107"/>
      <c r="AY593" s="394"/>
      <c r="AZ593" s="415"/>
      <c r="BA593" s="394"/>
      <c r="BB593" s="394"/>
      <c r="BC593" s="394"/>
      <c r="BD593" s="394"/>
      <c r="BE593" s="394"/>
      <c r="BF593" s="394"/>
      <c r="BG593" s="394"/>
      <c r="BH593" s="394"/>
      <c r="BI593" s="394"/>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63"/>
      <c r="B594" s="107"/>
      <c r="L594" s="107"/>
      <c r="V594" s="107"/>
      <c r="AF594" s="107"/>
      <c r="AP594" s="107"/>
      <c r="AY594" s="394"/>
      <c r="AZ594" s="415"/>
      <c r="BA594" s="394"/>
      <c r="BB594" s="394"/>
      <c r="BC594" s="394"/>
      <c r="BD594" s="394"/>
      <c r="BE594" s="394"/>
      <c r="BF594" s="394"/>
      <c r="BG594" s="394"/>
      <c r="BH594" s="394"/>
      <c r="BI594" s="394"/>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63"/>
      <c r="B595" s="107"/>
      <c r="L595" s="107"/>
      <c r="V595" s="107"/>
      <c r="AF595" s="107"/>
      <c r="AP595" s="107"/>
      <c r="AY595" s="394"/>
      <c r="AZ595" s="415"/>
      <c r="BA595" s="394"/>
      <c r="BB595" s="394"/>
      <c r="BC595" s="394"/>
      <c r="BD595" s="394"/>
      <c r="BE595" s="394"/>
      <c r="BF595" s="394"/>
      <c r="BG595" s="394"/>
      <c r="BH595" s="394"/>
      <c r="BI595" s="394"/>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63"/>
      <c r="B596" s="107"/>
      <c r="L596" s="107"/>
      <c r="V596" s="107"/>
      <c r="AF596" s="107"/>
      <c r="AP596" s="107"/>
      <c r="AY596" s="394"/>
      <c r="AZ596" s="415"/>
      <c r="BA596" s="394"/>
      <c r="BB596" s="394"/>
      <c r="BC596" s="394"/>
      <c r="BD596" s="394"/>
      <c r="BE596" s="394"/>
      <c r="BF596" s="394"/>
      <c r="BG596" s="394"/>
      <c r="BH596" s="394"/>
      <c r="BI596" s="394"/>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63"/>
      <c r="B597" s="107"/>
      <c r="L597" s="107"/>
      <c r="V597" s="107"/>
      <c r="AF597" s="107"/>
      <c r="AP597" s="107"/>
      <c r="AY597" s="394"/>
      <c r="AZ597" s="415"/>
      <c r="BA597" s="394"/>
      <c r="BB597" s="394"/>
      <c r="BC597" s="394"/>
      <c r="BD597" s="394"/>
      <c r="BE597" s="394"/>
      <c r="BF597" s="394"/>
      <c r="BG597" s="394"/>
      <c r="BH597" s="394"/>
      <c r="BI597" s="394"/>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63"/>
      <c r="B598" s="107"/>
      <c r="L598" s="107"/>
      <c r="V598" s="107"/>
      <c r="AF598" s="107"/>
      <c r="AP598" s="107"/>
      <c r="AY598" s="394"/>
      <c r="AZ598" s="415"/>
      <c r="BA598" s="394"/>
      <c r="BB598" s="394"/>
      <c r="BC598" s="394"/>
      <c r="BD598" s="394"/>
      <c r="BE598" s="394"/>
      <c r="BF598" s="394"/>
      <c r="BG598" s="394"/>
      <c r="BH598" s="394"/>
      <c r="BI598" s="394"/>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63"/>
      <c r="B599" s="107"/>
      <c r="L599" s="107"/>
      <c r="V599" s="107"/>
      <c r="AF599" s="107"/>
      <c r="AP599" s="107"/>
      <c r="AY599" s="394"/>
      <c r="AZ599" s="415"/>
      <c r="BA599" s="394"/>
      <c r="BB599" s="394"/>
      <c r="BC599" s="394"/>
      <c r="BD599" s="394"/>
      <c r="BE599" s="394"/>
      <c r="BF599" s="394"/>
      <c r="BG599" s="394"/>
      <c r="BH599" s="394"/>
      <c r="BI599" s="394"/>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63"/>
      <c r="B600" s="107"/>
      <c r="L600" s="107"/>
      <c r="V600" s="107"/>
      <c r="AF600" s="107"/>
      <c r="AP600" s="107"/>
      <c r="AY600" s="394"/>
      <c r="AZ600" s="415"/>
      <c r="BA600" s="394"/>
      <c r="BB600" s="394"/>
      <c r="BC600" s="394"/>
      <c r="BD600" s="394"/>
      <c r="BE600" s="394"/>
      <c r="BF600" s="394"/>
      <c r="BG600" s="394"/>
      <c r="BH600" s="394"/>
      <c r="BI600" s="394"/>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63"/>
      <c r="B601" s="107"/>
      <c r="L601" s="107"/>
      <c r="V601" s="107"/>
      <c r="AF601" s="107"/>
      <c r="AP601" s="107"/>
      <c r="AY601" s="394"/>
      <c r="AZ601" s="415"/>
      <c r="BA601" s="394"/>
      <c r="BB601" s="394"/>
      <c r="BC601" s="394"/>
      <c r="BD601" s="394"/>
      <c r="BE601" s="394"/>
      <c r="BF601" s="394"/>
      <c r="BG601" s="394"/>
      <c r="BH601" s="394"/>
      <c r="BI601" s="394"/>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63"/>
      <c r="B602" s="107"/>
      <c r="L602" s="107"/>
      <c r="V602" s="107"/>
      <c r="AF602" s="107"/>
      <c r="AP602" s="107"/>
      <c r="AY602" s="394"/>
      <c r="AZ602" s="415"/>
      <c r="BA602" s="394"/>
      <c r="BB602" s="394"/>
      <c r="BC602" s="394"/>
      <c r="BD602" s="394"/>
      <c r="BE602" s="394"/>
      <c r="BF602" s="394"/>
      <c r="BG602" s="394"/>
      <c r="BH602" s="394"/>
      <c r="BI602" s="394"/>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63"/>
      <c r="B603" s="107"/>
      <c r="L603" s="107"/>
      <c r="V603" s="107"/>
      <c r="AF603" s="107"/>
      <c r="AP603" s="107"/>
      <c r="AY603" s="394"/>
      <c r="AZ603" s="415"/>
      <c r="BA603" s="394"/>
      <c r="BB603" s="394"/>
      <c r="BC603" s="394"/>
      <c r="BD603" s="394"/>
      <c r="BE603" s="394"/>
      <c r="BF603" s="394"/>
      <c r="BG603" s="394"/>
      <c r="BH603" s="394"/>
      <c r="BI603" s="394"/>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63"/>
      <c r="B604" s="107"/>
      <c r="L604" s="107"/>
      <c r="V604" s="107"/>
      <c r="AF604" s="107"/>
      <c r="AP604" s="107"/>
      <c r="AY604" s="394"/>
      <c r="AZ604" s="415"/>
      <c r="BA604" s="394"/>
      <c r="BB604" s="394"/>
      <c r="BC604" s="394"/>
      <c r="BD604" s="394"/>
      <c r="BE604" s="394"/>
      <c r="BF604" s="394"/>
      <c r="BG604" s="394"/>
      <c r="BH604" s="394"/>
      <c r="BI604" s="394"/>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63"/>
      <c r="B605" s="107"/>
      <c r="L605" s="107"/>
      <c r="V605" s="107"/>
      <c r="AF605" s="107"/>
      <c r="AP605" s="107"/>
      <c r="AY605" s="394"/>
      <c r="AZ605" s="415"/>
      <c r="BA605" s="394"/>
      <c r="BB605" s="394"/>
      <c r="BC605" s="394"/>
      <c r="BD605" s="394"/>
      <c r="BE605" s="394"/>
      <c r="BF605" s="394"/>
      <c r="BG605" s="394"/>
      <c r="BH605" s="394"/>
      <c r="BI605" s="394"/>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63"/>
      <c r="B606" s="107"/>
      <c r="L606" s="107"/>
      <c r="V606" s="107"/>
      <c r="AF606" s="107"/>
      <c r="AP606" s="107"/>
      <c r="AY606" s="394"/>
      <c r="AZ606" s="415"/>
      <c r="BA606" s="394"/>
      <c r="BB606" s="394"/>
      <c r="BC606" s="394"/>
      <c r="BD606" s="394"/>
      <c r="BE606" s="394"/>
      <c r="BF606" s="394"/>
      <c r="BG606" s="394"/>
      <c r="BH606" s="394"/>
      <c r="BI606" s="394"/>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63"/>
      <c r="B607" s="107"/>
      <c r="L607" s="107"/>
      <c r="V607" s="107"/>
      <c r="AF607" s="107"/>
      <c r="AP607" s="107"/>
      <c r="AY607" s="394"/>
      <c r="AZ607" s="415"/>
      <c r="BA607" s="394"/>
      <c r="BB607" s="394"/>
      <c r="BC607" s="394"/>
      <c r="BD607" s="394"/>
      <c r="BE607" s="394"/>
      <c r="BF607" s="394"/>
      <c r="BG607" s="394"/>
      <c r="BH607" s="394"/>
      <c r="BI607" s="394"/>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63"/>
      <c r="B608" s="107"/>
      <c r="L608" s="107"/>
      <c r="V608" s="107"/>
      <c r="AF608" s="107"/>
      <c r="AP608" s="107"/>
      <c r="AY608" s="394"/>
      <c r="AZ608" s="415"/>
      <c r="BA608" s="394"/>
      <c r="BB608" s="394"/>
      <c r="BC608" s="394"/>
      <c r="BD608" s="394"/>
      <c r="BE608" s="394"/>
      <c r="BF608" s="394"/>
      <c r="BG608" s="394"/>
      <c r="BH608" s="394"/>
      <c r="BI608" s="394"/>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63"/>
      <c r="B609" s="107"/>
      <c r="L609" s="107"/>
      <c r="V609" s="107"/>
      <c r="AF609" s="107"/>
      <c r="AP609" s="107"/>
      <c r="AY609" s="394"/>
      <c r="AZ609" s="415"/>
      <c r="BA609" s="394"/>
      <c r="BB609" s="394"/>
      <c r="BC609" s="394"/>
      <c r="BD609" s="394"/>
      <c r="BE609" s="394"/>
      <c r="BF609" s="394"/>
      <c r="BG609" s="394"/>
      <c r="BH609" s="394"/>
      <c r="BI609" s="394"/>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63"/>
      <c r="B610" s="107"/>
      <c r="L610" s="107"/>
      <c r="V610" s="107"/>
      <c r="AF610" s="107"/>
      <c r="AP610" s="107"/>
      <c r="AY610" s="394"/>
      <c r="AZ610" s="415"/>
      <c r="BA610" s="394"/>
      <c r="BB610" s="394"/>
      <c r="BC610" s="394"/>
      <c r="BD610" s="394"/>
      <c r="BE610" s="394"/>
      <c r="BF610" s="394"/>
      <c r="BG610" s="394"/>
      <c r="BH610" s="394"/>
      <c r="BI610" s="394"/>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63"/>
      <c r="B611" s="107"/>
      <c r="L611" s="107"/>
      <c r="V611" s="107"/>
      <c r="AF611" s="107"/>
      <c r="AP611" s="107"/>
      <c r="AY611" s="394"/>
      <c r="AZ611" s="415"/>
      <c r="BA611" s="394"/>
      <c r="BB611" s="394"/>
      <c r="BC611" s="394"/>
      <c r="BD611" s="394"/>
      <c r="BE611" s="394"/>
      <c r="BF611" s="394"/>
      <c r="BG611" s="394"/>
      <c r="BH611" s="394"/>
      <c r="BI611" s="394"/>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63"/>
      <c r="B612" s="107"/>
      <c r="L612" s="107"/>
      <c r="V612" s="107"/>
      <c r="AF612" s="107"/>
      <c r="AP612" s="107"/>
      <c r="AY612" s="394"/>
      <c r="AZ612" s="415"/>
      <c r="BA612" s="394"/>
      <c r="BB612" s="394"/>
      <c r="BC612" s="394"/>
      <c r="BD612" s="394"/>
      <c r="BE612" s="394"/>
      <c r="BF612" s="394"/>
      <c r="BG612" s="394"/>
      <c r="BH612" s="394"/>
      <c r="BI612" s="394"/>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63"/>
      <c r="B613" s="107"/>
      <c r="L613" s="107"/>
      <c r="V613" s="107"/>
      <c r="AF613" s="107"/>
      <c r="AP613" s="107"/>
      <c r="AY613" s="394"/>
      <c r="AZ613" s="415"/>
      <c r="BA613" s="394"/>
      <c r="BB613" s="394"/>
      <c r="BC613" s="394"/>
      <c r="BD613" s="394"/>
      <c r="BE613" s="394"/>
      <c r="BF613" s="394"/>
      <c r="BG613" s="394"/>
      <c r="BH613" s="394"/>
      <c r="BI613" s="394"/>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63"/>
      <c r="B614" s="107"/>
      <c r="L614" s="107"/>
      <c r="V614" s="107"/>
      <c r="AF614" s="107"/>
      <c r="AP614" s="107"/>
      <c r="AY614" s="394"/>
      <c r="AZ614" s="415"/>
      <c r="BA614" s="394"/>
      <c r="BB614" s="394"/>
      <c r="BC614" s="394"/>
      <c r="BD614" s="394"/>
      <c r="BE614" s="394"/>
      <c r="BF614" s="394"/>
      <c r="BG614" s="394"/>
      <c r="BH614" s="394"/>
      <c r="BI614" s="394"/>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63"/>
      <c r="B615" s="107"/>
      <c r="L615" s="107"/>
      <c r="V615" s="107"/>
      <c r="AF615" s="107"/>
      <c r="AP615" s="107"/>
      <c r="AY615" s="394"/>
      <c r="AZ615" s="415"/>
      <c r="BA615" s="394"/>
      <c r="BB615" s="394"/>
      <c r="BC615" s="394"/>
      <c r="BD615" s="394"/>
      <c r="BE615" s="394"/>
      <c r="BF615" s="394"/>
      <c r="BG615" s="394"/>
      <c r="BH615" s="394"/>
      <c r="BI615" s="394"/>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63"/>
      <c r="B616" s="107"/>
      <c r="L616" s="107"/>
      <c r="V616" s="107"/>
      <c r="AF616" s="107"/>
      <c r="AP616" s="107"/>
      <c r="AY616" s="394"/>
      <c r="AZ616" s="415"/>
      <c r="BA616" s="394"/>
      <c r="BB616" s="394"/>
      <c r="BC616" s="394"/>
      <c r="BD616" s="394"/>
      <c r="BE616" s="394"/>
      <c r="BF616" s="394"/>
      <c r="BG616" s="394"/>
      <c r="BH616" s="394"/>
      <c r="BI616" s="394"/>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63"/>
      <c r="B617" s="107"/>
      <c r="L617" s="107"/>
      <c r="V617" s="107"/>
      <c r="AF617" s="107"/>
      <c r="AP617" s="107"/>
      <c r="AY617" s="394"/>
      <c r="AZ617" s="415"/>
      <c r="BA617" s="394"/>
      <c r="BB617" s="394"/>
      <c r="BC617" s="394"/>
      <c r="BD617" s="394"/>
      <c r="BE617" s="394"/>
      <c r="BF617" s="394"/>
      <c r="BG617" s="394"/>
      <c r="BH617" s="394"/>
      <c r="BI617" s="394"/>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63"/>
      <c r="B618" s="107"/>
      <c r="L618" s="107"/>
      <c r="V618" s="107"/>
      <c r="AF618" s="107"/>
      <c r="AP618" s="107"/>
      <c r="AY618" s="394"/>
      <c r="AZ618" s="415"/>
      <c r="BA618" s="394"/>
      <c r="BB618" s="394"/>
      <c r="BC618" s="394"/>
      <c r="BD618" s="394"/>
      <c r="BE618" s="394"/>
      <c r="BF618" s="394"/>
      <c r="BG618" s="394"/>
      <c r="BH618" s="394"/>
      <c r="BI618" s="394"/>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63"/>
      <c r="B619" s="107"/>
      <c r="L619" s="107"/>
      <c r="V619" s="107"/>
      <c r="AF619" s="107"/>
      <c r="AP619" s="107"/>
      <c r="AY619" s="394"/>
      <c r="AZ619" s="415"/>
      <c r="BA619" s="394"/>
      <c r="BB619" s="394"/>
      <c r="BC619" s="394"/>
      <c r="BD619" s="394"/>
      <c r="BE619" s="394"/>
      <c r="BF619" s="394"/>
      <c r="BG619" s="394"/>
      <c r="BH619" s="394"/>
      <c r="BI619" s="394"/>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63"/>
      <c r="B620" s="107"/>
      <c r="L620" s="107"/>
      <c r="V620" s="107"/>
      <c r="AF620" s="107"/>
      <c r="AP620" s="107"/>
      <c r="AY620" s="394"/>
      <c r="AZ620" s="415"/>
      <c r="BA620" s="394"/>
      <c r="BB620" s="394"/>
      <c r="BC620" s="394"/>
      <c r="BD620" s="394"/>
      <c r="BE620" s="394"/>
      <c r="BF620" s="394"/>
      <c r="BG620" s="394"/>
      <c r="BH620" s="394"/>
      <c r="BI620" s="394"/>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63"/>
      <c r="B621" s="107"/>
      <c r="L621" s="107"/>
      <c r="V621" s="107"/>
      <c r="AF621" s="107"/>
      <c r="AP621" s="107"/>
      <c r="AY621" s="394"/>
      <c r="AZ621" s="415"/>
      <c r="BA621" s="394"/>
      <c r="BB621" s="394"/>
      <c r="BC621" s="394"/>
      <c r="BD621" s="394"/>
      <c r="BE621" s="394"/>
      <c r="BF621" s="394"/>
      <c r="BG621" s="394"/>
      <c r="BH621" s="394"/>
      <c r="BI621" s="394"/>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63"/>
      <c r="B622" s="107"/>
      <c r="L622" s="107"/>
      <c r="V622" s="107"/>
      <c r="AF622" s="107"/>
      <c r="AP622" s="107"/>
      <c r="AY622" s="394"/>
      <c r="AZ622" s="415"/>
      <c r="BA622" s="394"/>
      <c r="BB622" s="394"/>
      <c r="BC622" s="394"/>
      <c r="BD622" s="394"/>
      <c r="BE622" s="394"/>
      <c r="BF622" s="394"/>
      <c r="BG622" s="394"/>
      <c r="BH622" s="394"/>
      <c r="BI622" s="394"/>
      <c r="BJ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63"/>
      <c r="B623" s="107"/>
      <c r="L623" s="107"/>
      <c r="V623" s="107"/>
      <c r="AF623" s="107"/>
      <c r="AP623" s="107"/>
      <c r="AY623" s="394"/>
      <c r="AZ623" s="415"/>
      <c r="BA623" s="394"/>
      <c r="BB623" s="394"/>
      <c r="BC623" s="394"/>
      <c r="BD623" s="394"/>
      <c r="BE623" s="394"/>
      <c r="BF623" s="394"/>
      <c r="BG623" s="394"/>
      <c r="BH623" s="394"/>
      <c r="BI623" s="394"/>
      <c r="BJ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63"/>
      <c r="B624" s="107"/>
      <c r="L624" s="107"/>
      <c r="V624" s="107"/>
      <c r="AF624" s="107"/>
      <c r="AP624" s="107"/>
      <c r="AY624" s="394"/>
      <c r="AZ624" s="415"/>
      <c r="BA624" s="394"/>
      <c r="BB624" s="394"/>
      <c r="BC624" s="394"/>
      <c r="BD624" s="394"/>
      <c r="BE624" s="394"/>
      <c r="BF624" s="394"/>
      <c r="BG624" s="394"/>
      <c r="BH624" s="394"/>
      <c r="BI624" s="394"/>
      <c r="BJ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63"/>
      <c r="B625" s="107"/>
      <c r="L625" s="107"/>
      <c r="V625" s="107"/>
      <c r="AF625" s="107"/>
      <c r="AP625" s="107"/>
      <c r="AY625" s="394"/>
      <c r="AZ625" s="415"/>
      <c r="BA625" s="394"/>
      <c r="BB625" s="394"/>
      <c r="BC625" s="394"/>
      <c r="BD625" s="394"/>
      <c r="BE625" s="394"/>
      <c r="BF625" s="394"/>
      <c r="BG625" s="394"/>
      <c r="BH625" s="394"/>
      <c r="BI625" s="394"/>
      <c r="BJ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63"/>
      <c r="B626" s="107"/>
      <c r="L626" s="107"/>
      <c r="V626" s="107"/>
      <c r="AF626" s="107"/>
      <c r="AP626" s="107"/>
      <c r="AY626" s="394"/>
      <c r="AZ626" s="415"/>
      <c r="BA626" s="394"/>
      <c r="BB626" s="394"/>
      <c r="BC626" s="394"/>
      <c r="BD626" s="394"/>
      <c r="BE626" s="394"/>
      <c r="BF626" s="394"/>
      <c r="BG626" s="394"/>
      <c r="BH626" s="394"/>
      <c r="BI626" s="394"/>
      <c r="BJ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63"/>
      <c r="B627" s="107"/>
      <c r="L627" s="107"/>
      <c r="V627" s="107"/>
      <c r="AF627" s="107"/>
      <c r="AP627" s="107"/>
      <c r="AY627" s="394"/>
      <c r="AZ627" s="415"/>
      <c r="BA627" s="394"/>
      <c r="BB627" s="394"/>
      <c r="BC627" s="394"/>
      <c r="BD627" s="394"/>
      <c r="BE627" s="394"/>
      <c r="BF627" s="394"/>
      <c r="BG627" s="394"/>
      <c r="BH627" s="394"/>
      <c r="BI627" s="394"/>
      <c r="BJ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63"/>
      <c r="B628" s="107"/>
      <c r="L628" s="107"/>
      <c r="V628" s="107"/>
      <c r="AF628" s="107"/>
      <c r="AP628" s="107"/>
      <c r="AY628" s="394"/>
      <c r="AZ628" s="415"/>
      <c r="BA628" s="394"/>
      <c r="BB628" s="394"/>
      <c r="BC628" s="394"/>
      <c r="BD628" s="394"/>
      <c r="BE628" s="394"/>
      <c r="BF628" s="394"/>
      <c r="BG628" s="394"/>
      <c r="BH628" s="394"/>
      <c r="BI628" s="394"/>
      <c r="BJ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63"/>
      <c r="B629" s="107"/>
      <c r="L629" s="107"/>
      <c r="V629" s="107"/>
      <c r="AF629" s="107"/>
      <c r="AP629" s="107"/>
      <c r="AY629" s="394"/>
      <c r="AZ629" s="415"/>
      <c r="BA629" s="394"/>
      <c r="BB629" s="394"/>
      <c r="BC629" s="394"/>
      <c r="BD629" s="394"/>
      <c r="BE629" s="394"/>
      <c r="BF629" s="394"/>
      <c r="BG629" s="394"/>
      <c r="BH629" s="394"/>
      <c r="BI629" s="394"/>
      <c r="BJ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63"/>
      <c r="B630" s="107"/>
      <c r="L630" s="107"/>
      <c r="V630" s="107"/>
      <c r="AF630" s="107"/>
      <c r="AP630" s="107"/>
      <c r="AY630" s="394"/>
      <c r="AZ630" s="415"/>
      <c r="BA630" s="394"/>
      <c r="BB630" s="394"/>
      <c r="BC630" s="394"/>
      <c r="BD630" s="394"/>
      <c r="BE630" s="394"/>
      <c r="BF630" s="394"/>
      <c r="BG630" s="394"/>
      <c r="BH630" s="394"/>
      <c r="BI630" s="394"/>
      <c r="BJ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63"/>
      <c r="B631" s="107"/>
      <c r="L631" s="107"/>
      <c r="V631" s="107"/>
      <c r="AF631" s="107"/>
      <c r="AP631" s="107"/>
      <c r="AY631" s="394"/>
      <c r="AZ631" s="415"/>
      <c r="BA631" s="394"/>
      <c r="BB631" s="394"/>
      <c r="BC631" s="394"/>
      <c r="BD631" s="394"/>
      <c r="BE631" s="394"/>
      <c r="BF631" s="394"/>
      <c r="BG631" s="394"/>
      <c r="BH631" s="394"/>
      <c r="BI631" s="394"/>
      <c r="BJ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63"/>
      <c r="B632" s="107"/>
      <c r="L632" s="107"/>
      <c r="V632" s="107"/>
      <c r="AF632" s="107"/>
      <c r="AP632" s="107"/>
      <c r="AY632" s="394"/>
      <c r="AZ632" s="415"/>
      <c r="BA632" s="394"/>
      <c r="BB632" s="394"/>
      <c r="BC632" s="394"/>
      <c r="BD632" s="394"/>
      <c r="BE632" s="394"/>
      <c r="BF632" s="394"/>
      <c r="BG632" s="394"/>
      <c r="BH632" s="394"/>
      <c r="BI632" s="394"/>
      <c r="BJ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63"/>
      <c r="B633" s="107"/>
      <c r="L633" s="107"/>
      <c r="V633" s="107"/>
      <c r="AF633" s="107"/>
      <c r="AP633" s="107"/>
      <c r="AY633" s="394"/>
      <c r="AZ633" s="415"/>
      <c r="BA633" s="394"/>
      <c r="BB633" s="394"/>
      <c r="BC633" s="394"/>
      <c r="BD633" s="394"/>
      <c r="BE633" s="394"/>
      <c r="BF633" s="394"/>
      <c r="BG633" s="394"/>
      <c r="BH633" s="394"/>
      <c r="BI633" s="394"/>
      <c r="BJ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63"/>
      <c r="B634" s="107"/>
      <c r="L634" s="107"/>
      <c r="V634" s="107"/>
      <c r="AF634" s="107"/>
      <c r="AP634" s="107"/>
      <c r="AY634" s="394"/>
      <c r="AZ634" s="415"/>
      <c r="BA634" s="394"/>
      <c r="BB634" s="394"/>
      <c r="BC634" s="394"/>
      <c r="BD634" s="394"/>
      <c r="BE634" s="394"/>
      <c r="BF634" s="394"/>
      <c r="BG634" s="394"/>
      <c r="BH634" s="394"/>
      <c r="BI634" s="394"/>
      <c r="BJ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63"/>
      <c r="B635" s="107"/>
      <c r="L635" s="107"/>
      <c r="V635" s="107"/>
      <c r="AF635" s="107"/>
      <c r="AP635" s="107"/>
      <c r="AY635" s="394"/>
      <c r="AZ635" s="415"/>
      <c r="BA635" s="394"/>
      <c r="BB635" s="394"/>
      <c r="BC635" s="394"/>
      <c r="BD635" s="394"/>
      <c r="BE635" s="394"/>
      <c r="BF635" s="394"/>
      <c r="BG635" s="394"/>
      <c r="BH635" s="394"/>
      <c r="BI635" s="394"/>
      <c r="BJ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63"/>
      <c r="B636" s="107"/>
      <c r="L636" s="107"/>
      <c r="V636" s="107"/>
      <c r="AF636" s="107"/>
      <c r="AP636" s="107"/>
      <c r="AY636" s="394"/>
      <c r="AZ636" s="415"/>
      <c r="BA636" s="394"/>
      <c r="BB636" s="394"/>
      <c r="BC636" s="394"/>
      <c r="BD636" s="394"/>
      <c r="BE636" s="394"/>
      <c r="BF636" s="394"/>
      <c r="BG636" s="394"/>
      <c r="BH636" s="394"/>
      <c r="BI636" s="394"/>
      <c r="BJ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63"/>
      <c r="B637" s="107"/>
      <c r="L637" s="107"/>
      <c r="V637" s="107"/>
      <c r="AF637" s="107"/>
      <c r="AP637" s="107"/>
      <c r="AY637" s="394"/>
      <c r="AZ637" s="415"/>
      <c r="BA637" s="394"/>
      <c r="BB637" s="394"/>
      <c r="BC637" s="394"/>
      <c r="BD637" s="394"/>
      <c r="BE637" s="394"/>
      <c r="BF637" s="394"/>
      <c r="BG637" s="394"/>
      <c r="BH637" s="394"/>
      <c r="BI637" s="394"/>
      <c r="BJ637" s="107"/>
      <c r="BT637" s="107"/>
      <c r="CD637" s="107"/>
      <c r="CN637" s="107"/>
      <c r="CX637" s="107"/>
      <c r="DH637" s="107"/>
      <c r="DR637" s="107"/>
      <c r="EB637" s="107"/>
      <c r="EL637" s="107"/>
      <c r="EV637" s="107"/>
      <c r="FF637" s="107"/>
      <c r="FP637" s="107"/>
      <c r="FZ637" s="107"/>
      <c r="GJ637" s="107"/>
      <c r="GT637" s="107"/>
      <c r="HD637" s="107"/>
    </row>
    <row xmlns:x14ac="http://schemas.microsoft.com/office/spreadsheetml/2009/9/ac" r="638" s="3" customFormat="true" x14ac:dyDescent="0.25">
      <c r="A638" s="363"/>
      <c r="B638" s="107"/>
      <c r="L638" s="107"/>
      <c r="V638" s="107"/>
      <c r="AF638" s="107"/>
      <c r="AP638" s="107"/>
      <c r="AY638" s="394"/>
      <c r="AZ638" s="415"/>
      <c r="BA638" s="394"/>
      <c r="BB638" s="394"/>
      <c r="BC638" s="394"/>
      <c r="BD638" s="394"/>
      <c r="BE638" s="394"/>
      <c r="BF638" s="394"/>
      <c r="BG638" s="394"/>
      <c r="BH638" s="394"/>
      <c r="BI638" s="394"/>
      <c r="BJ638" s="107"/>
      <c r="BT638" s="107"/>
      <c r="CD638" s="107"/>
      <c r="CN638" s="107"/>
      <c r="CX638" s="107"/>
      <c r="DH638" s="107"/>
      <c r="DR638" s="107"/>
      <c r="EB638" s="107"/>
      <c r="EL638" s="107"/>
      <c r="EV638" s="107"/>
      <c r="FF638" s="107"/>
      <c r="FP638" s="107"/>
      <c r="FZ638" s="107"/>
      <c r="GJ638" s="107"/>
      <c r="GT638" s="107"/>
      <c r="HD638" s="107"/>
    </row>
    <row xmlns:x14ac="http://schemas.microsoft.com/office/spreadsheetml/2009/9/ac" r="639" s="3" customFormat="true" x14ac:dyDescent="0.25">
      <c r="A639" s="363"/>
      <c r="B639" s="107"/>
      <c r="L639" s="107"/>
      <c r="V639" s="107"/>
      <c r="AF639" s="107"/>
      <c r="AP639" s="107"/>
      <c r="AY639" s="394"/>
      <c r="AZ639" s="415"/>
      <c r="BA639" s="394"/>
      <c r="BB639" s="394"/>
      <c r="BC639" s="394"/>
      <c r="BD639" s="394"/>
      <c r="BE639" s="394"/>
      <c r="BF639" s="394"/>
      <c r="BG639" s="394"/>
      <c r="BH639" s="394"/>
      <c r="BI639" s="394"/>
      <c r="BJ639" s="107"/>
      <c r="BT639" s="107"/>
      <c r="CD639" s="107"/>
      <c r="CN639" s="107"/>
      <c r="CX639" s="107"/>
      <c r="DH639" s="107"/>
      <c r="DR639" s="107"/>
      <c r="EB639" s="107"/>
      <c r="EL639" s="107"/>
      <c r="EV639" s="107"/>
      <c r="FF639" s="107"/>
      <c r="FP639" s="107"/>
      <c r="FZ639" s="107"/>
      <c r="GJ639" s="107"/>
      <c r="GT639" s="107"/>
      <c r="HD639" s="107"/>
    </row>
    <row xmlns:x14ac="http://schemas.microsoft.com/office/spreadsheetml/2009/9/ac" r="640" s="3" customFormat="true" x14ac:dyDescent="0.25">
      <c r="A640" s="363"/>
      <c r="B640" s="107"/>
      <c r="L640" s="107"/>
      <c r="V640" s="107"/>
      <c r="AF640" s="107"/>
      <c r="AP640" s="107"/>
      <c r="AY640" s="394"/>
      <c r="AZ640" s="415"/>
      <c r="BA640" s="394"/>
      <c r="BB640" s="394"/>
      <c r="BC640" s="394"/>
      <c r="BD640" s="394"/>
      <c r="BE640" s="394"/>
      <c r="BF640" s="394"/>
      <c r="BG640" s="394"/>
      <c r="BH640" s="394"/>
      <c r="BI640" s="394"/>
      <c r="BJ640" s="107"/>
      <c r="BT640" s="107"/>
      <c r="CD640" s="107"/>
      <c r="CN640" s="107"/>
      <c r="CX640" s="107"/>
      <c r="DH640" s="107"/>
      <c r="DR640" s="107"/>
      <c r="EB640" s="107"/>
      <c r="EL640" s="107"/>
      <c r="EV640" s="107"/>
      <c r="FF640" s="107"/>
      <c r="FP640" s="107"/>
      <c r="FZ640" s="107"/>
      <c r="GJ640" s="107"/>
      <c r="GT640" s="107"/>
      <c r="HD640" s="107"/>
    </row>
  </sheetData>
  <mergeCells count="7">
    <mergeCell ref="A2:A3"/>
    <mergeCell ref="BA27:BG27"/>
    <mergeCell ref="C27:I27"/>
    <mergeCell ref="AG27:AM27"/>
    <mergeCell ref="M27:S27"/>
    <mergeCell ref="W27:AC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myrangeS0</vt:lpstr>
      <vt:lpstr>myrangeS1</vt:lpstr>
      <vt:lpstr>myrangeS2</vt:lpstr>
      <vt:lpstr>myrangeS3</vt:lpstr>
      <vt:lpstr>myrangeS4</vt:lpstr>
      <vt:lpstr>myrangeW0</vt:lpstr>
      <vt:lpstr>myrangeW1</vt:lpstr>
      <vt:lpstr>myrangeW2</vt:lpstr>
      <vt:lpstr>myrangeW3</vt:lpstr>
      <vt:lpstr>myrangeW4</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2024-04-24T06:10:12Z</dcterms:modified>
</cp:coreProperties>
</file>